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60" windowWidth="15876" windowHeight="6120" activeTab="6"/>
  </bookViews>
  <sheets>
    <sheet name="Données" sheetId="1" r:id="rId1"/>
    <sheet name="Budget 2018" sheetId="2" r:id="rId2"/>
    <sheet name="Budget" sheetId="3" r:id="rId3"/>
    <sheet name="pr POP" sheetId="4" r:id="rId4"/>
    <sheet name="pr PIB" sheetId="5" r:id="rId5"/>
    <sheet name="Richesse pop" sheetId="6" r:id="rId6"/>
    <sheet name="pr richesse" sheetId="7" r:id="rId7"/>
  </sheets>
  <calcPr calcId="125725"/>
</workbook>
</file>

<file path=xl/calcChain.xml><?xml version="1.0" encoding="utf-8"?>
<calcChain xmlns="http://schemas.openxmlformats.org/spreadsheetml/2006/main">
  <c r="T3" i="7"/>
  <c r="U3"/>
  <c r="V3"/>
  <c r="T4"/>
  <c r="U4"/>
  <c r="V4"/>
  <c r="T5"/>
  <c r="U5"/>
  <c r="V5"/>
  <c r="T6"/>
  <c r="U6"/>
  <c r="V6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T43"/>
  <c r="U43"/>
  <c r="V43"/>
  <c r="T44"/>
  <c r="U44"/>
  <c r="V44"/>
  <c r="T45"/>
  <c r="U45"/>
  <c r="V45"/>
  <c r="T46"/>
  <c r="U46"/>
  <c r="V46"/>
  <c r="T47"/>
  <c r="U47"/>
  <c r="V47"/>
  <c r="T48"/>
  <c r="U48"/>
  <c r="V48"/>
  <c r="T49"/>
  <c r="U49"/>
  <c r="V49"/>
  <c r="T50"/>
  <c r="U50"/>
  <c r="V50"/>
  <c r="T51"/>
  <c r="U51"/>
  <c r="V51"/>
  <c r="T52"/>
  <c r="U52"/>
  <c r="V52"/>
  <c r="T53"/>
  <c r="U53"/>
  <c r="V53"/>
  <c r="T54"/>
  <c r="U54"/>
  <c r="V54"/>
  <c r="T55"/>
  <c r="U55"/>
  <c r="V55"/>
  <c r="T56"/>
  <c r="U56"/>
  <c r="V56"/>
  <c r="T57"/>
  <c r="U57"/>
  <c r="V57"/>
  <c r="T58"/>
  <c r="U58"/>
  <c r="V58"/>
  <c r="T59"/>
  <c r="U59"/>
  <c r="V59"/>
  <c r="T60"/>
  <c r="U60"/>
  <c r="V60"/>
  <c r="T61"/>
  <c r="U61"/>
  <c r="V61"/>
  <c r="T62"/>
  <c r="U62"/>
  <c r="V62"/>
  <c r="T63"/>
  <c r="U63"/>
  <c r="V63"/>
  <c r="T64"/>
  <c r="U64"/>
  <c r="V64"/>
  <c r="T65"/>
  <c r="U65"/>
  <c r="V65"/>
  <c r="T66"/>
  <c r="U66"/>
  <c r="V66"/>
  <c r="T67"/>
  <c r="U67"/>
  <c r="V67"/>
  <c r="T68"/>
  <c r="U68"/>
  <c r="V68"/>
  <c r="T69"/>
  <c r="U69"/>
  <c r="V69"/>
  <c r="T70"/>
  <c r="U70"/>
  <c r="V70"/>
  <c r="T71"/>
  <c r="U71"/>
  <c r="V71"/>
  <c r="T72"/>
  <c r="U72"/>
  <c r="V72"/>
  <c r="T73"/>
  <c r="U73"/>
  <c r="V73"/>
  <c r="T74"/>
  <c r="U74"/>
  <c r="V74"/>
  <c r="T75"/>
  <c r="U75"/>
  <c r="V75"/>
  <c r="T76"/>
  <c r="U76"/>
  <c r="V76"/>
  <c r="T77"/>
  <c r="U77"/>
  <c r="V77"/>
  <c r="T78"/>
  <c r="U78"/>
  <c r="V78"/>
  <c r="T79"/>
  <c r="U79"/>
  <c r="V79"/>
  <c r="T80"/>
  <c r="U80"/>
  <c r="V80"/>
  <c r="T81"/>
  <c r="U81"/>
  <c r="V81"/>
  <c r="T82"/>
  <c r="U82"/>
  <c r="V82"/>
  <c r="T83"/>
  <c r="U83"/>
  <c r="V83"/>
  <c r="T84"/>
  <c r="U84"/>
  <c r="V84"/>
  <c r="T85"/>
  <c r="U85"/>
  <c r="V85"/>
  <c r="T86"/>
  <c r="U86"/>
  <c r="V86"/>
  <c r="T87"/>
  <c r="U87"/>
  <c r="V87"/>
  <c r="T88"/>
  <c r="U88"/>
  <c r="V88"/>
  <c r="T89"/>
  <c r="U89"/>
  <c r="V89"/>
  <c r="T90"/>
  <c r="U90"/>
  <c r="V90"/>
  <c r="T91"/>
  <c r="U91"/>
  <c r="V91"/>
  <c r="T92"/>
  <c r="U92"/>
  <c r="V92"/>
  <c r="T93"/>
  <c r="U93"/>
  <c r="V93"/>
  <c r="T94"/>
  <c r="U94"/>
  <c r="V94"/>
  <c r="T95"/>
  <c r="U95"/>
  <c r="V95"/>
  <c r="T96"/>
  <c r="U96"/>
  <c r="V96"/>
  <c r="T97"/>
  <c r="U97"/>
  <c r="V97"/>
  <c r="T98"/>
  <c r="U98"/>
  <c r="V98"/>
  <c r="T99"/>
  <c r="U99"/>
  <c r="V99"/>
  <c r="T100"/>
  <c r="U100"/>
  <c r="V100"/>
  <c r="T101"/>
  <c r="U101"/>
  <c r="V101"/>
  <c r="T102"/>
  <c r="U102"/>
  <c r="V102"/>
  <c r="T103"/>
  <c r="U103"/>
  <c r="V103"/>
  <c r="T104"/>
  <c r="U104"/>
  <c r="V104"/>
  <c r="T105"/>
  <c r="U105"/>
  <c r="V105"/>
  <c r="T106"/>
  <c r="U106"/>
  <c r="V106"/>
  <c r="T107"/>
  <c r="U107"/>
  <c r="V107"/>
  <c r="T108"/>
  <c r="U108"/>
  <c r="V108"/>
  <c r="T109"/>
  <c r="U109"/>
  <c r="V109"/>
  <c r="T110"/>
  <c r="U110"/>
  <c r="V110"/>
  <c r="T111"/>
  <c r="U111"/>
  <c r="V111"/>
  <c r="T112"/>
  <c r="U112"/>
  <c r="V112"/>
  <c r="T113"/>
  <c r="U113"/>
  <c r="V113"/>
  <c r="T114"/>
  <c r="U114"/>
  <c r="V114"/>
  <c r="T115"/>
  <c r="U115"/>
  <c r="V115"/>
  <c r="T116"/>
  <c r="U116"/>
  <c r="V116"/>
  <c r="T117"/>
  <c r="U117"/>
  <c r="V117"/>
  <c r="T118"/>
  <c r="U118"/>
  <c r="V118"/>
  <c r="T119"/>
  <c r="U119"/>
  <c r="V119"/>
  <c r="T120"/>
  <c r="U120"/>
  <c r="V120"/>
  <c r="T121"/>
  <c r="U121"/>
  <c r="V121"/>
  <c r="T122"/>
  <c r="U122"/>
  <c r="V122"/>
  <c r="T123"/>
  <c r="U123"/>
  <c r="V123"/>
  <c r="T124"/>
  <c r="U124"/>
  <c r="V124"/>
  <c r="T125"/>
  <c r="U125"/>
  <c r="V125"/>
  <c r="T126"/>
  <c r="U126"/>
  <c r="V126"/>
  <c r="T127"/>
  <c r="U127"/>
  <c r="V127"/>
  <c r="T128"/>
  <c r="U128"/>
  <c r="V128"/>
  <c r="T129"/>
  <c r="U129"/>
  <c r="V129"/>
  <c r="T130"/>
  <c r="U130"/>
  <c r="V130"/>
  <c r="T131"/>
  <c r="U131"/>
  <c r="V131"/>
  <c r="T132"/>
  <c r="U132"/>
  <c r="V132"/>
  <c r="T133"/>
  <c r="U133"/>
  <c r="V133"/>
  <c r="T134"/>
  <c r="U134"/>
  <c r="V134"/>
  <c r="T135"/>
  <c r="U135"/>
  <c r="V135"/>
  <c r="T136"/>
  <c r="U136"/>
  <c r="V136"/>
  <c r="T137"/>
  <c r="U137"/>
  <c r="V137"/>
  <c r="T138"/>
  <c r="U138"/>
  <c r="V138"/>
  <c r="T139"/>
  <c r="U139"/>
  <c r="V139"/>
  <c r="T140"/>
  <c r="U140"/>
  <c r="V140"/>
  <c r="T141"/>
  <c r="U141"/>
  <c r="V141"/>
  <c r="T142"/>
  <c r="U142"/>
  <c r="V142"/>
  <c r="T143"/>
  <c r="U143"/>
  <c r="V143"/>
  <c r="T144"/>
  <c r="U144"/>
  <c r="V144"/>
  <c r="T145"/>
  <c r="U145"/>
  <c r="V145"/>
  <c r="T146"/>
  <c r="U146"/>
  <c r="V146"/>
  <c r="T147"/>
  <c r="U147"/>
  <c r="V147"/>
  <c r="T148"/>
  <c r="U148"/>
  <c r="V148"/>
  <c r="T149"/>
  <c r="U149"/>
  <c r="V149"/>
  <c r="T150"/>
  <c r="U150"/>
  <c r="V150"/>
  <c r="T151"/>
  <c r="U151"/>
  <c r="V151"/>
  <c r="T152"/>
  <c r="U152"/>
  <c r="V152"/>
  <c r="T153"/>
  <c r="U153"/>
  <c r="V153"/>
  <c r="T154"/>
  <c r="U154"/>
  <c r="V154"/>
  <c r="T155"/>
  <c r="U155"/>
  <c r="V155"/>
  <c r="T156"/>
  <c r="U156"/>
  <c r="V156"/>
  <c r="T157"/>
  <c r="U157"/>
  <c r="V157"/>
  <c r="T158"/>
  <c r="U158"/>
  <c r="V158"/>
  <c r="T159"/>
  <c r="U159"/>
  <c r="V159"/>
  <c r="T160"/>
  <c r="U160"/>
  <c r="V160"/>
  <c r="T161"/>
  <c r="U161"/>
  <c r="V161"/>
  <c r="T162"/>
  <c r="U162"/>
  <c r="V162"/>
  <c r="T163"/>
  <c r="U163"/>
  <c r="V163"/>
  <c r="T164"/>
  <c r="U164"/>
  <c r="V164"/>
  <c r="T165"/>
  <c r="U165"/>
  <c r="V165"/>
  <c r="T166"/>
  <c r="U166"/>
  <c r="V166"/>
  <c r="T167"/>
  <c r="U167"/>
  <c r="V167"/>
  <c r="T168"/>
  <c r="U168"/>
  <c r="V168"/>
  <c r="T169"/>
  <c r="U169"/>
  <c r="V169"/>
  <c r="V2"/>
  <c r="U2"/>
  <c r="T2"/>
  <c r="AO3" i="5"/>
  <c r="AQ3" s="1"/>
  <c r="AP3"/>
  <c r="AO4"/>
  <c r="AQ4" s="1"/>
  <c r="AP4"/>
  <c r="AO5"/>
  <c r="AQ5" s="1"/>
  <c r="AP5"/>
  <c r="AO6"/>
  <c r="AQ6" s="1"/>
  <c r="AP6"/>
  <c r="AO7"/>
  <c r="AQ7" s="1"/>
  <c r="AP7"/>
  <c r="AO8"/>
  <c r="AQ8" s="1"/>
  <c r="AP8"/>
  <c r="AO9"/>
  <c r="AQ9" s="1"/>
  <c r="AP9"/>
  <c r="AO10"/>
  <c r="AQ10" s="1"/>
  <c r="AP10"/>
  <c r="AO11"/>
  <c r="AQ11" s="1"/>
  <c r="AP11"/>
  <c r="AO12"/>
  <c r="AQ12" s="1"/>
  <c r="AP12"/>
  <c r="AO13"/>
  <c r="AQ13" s="1"/>
  <c r="AP13"/>
  <c r="AO14"/>
  <c r="AQ14" s="1"/>
  <c r="AP14"/>
  <c r="AO15"/>
  <c r="AQ15" s="1"/>
  <c r="AP15"/>
  <c r="AO16"/>
  <c r="AQ16" s="1"/>
  <c r="AP16"/>
  <c r="AO17"/>
  <c r="AQ17" s="1"/>
  <c r="AP17"/>
  <c r="AO18"/>
  <c r="AQ18" s="1"/>
  <c r="AP18"/>
  <c r="AO19"/>
  <c r="AQ19" s="1"/>
  <c r="AP19"/>
  <c r="AO20"/>
  <c r="AQ20" s="1"/>
  <c r="AP20"/>
  <c r="AO21"/>
  <c r="AQ21" s="1"/>
  <c r="AP21"/>
  <c r="AO22"/>
  <c r="AQ22" s="1"/>
  <c r="AP22"/>
  <c r="AO23"/>
  <c r="AQ23" s="1"/>
  <c r="AP23"/>
  <c r="AO24"/>
  <c r="AQ24" s="1"/>
  <c r="AP24"/>
  <c r="AO25"/>
  <c r="AQ25" s="1"/>
  <c r="AP25"/>
  <c r="AO26"/>
  <c r="AQ26" s="1"/>
  <c r="AP26"/>
  <c r="AO27"/>
  <c r="AQ27" s="1"/>
  <c r="AP27"/>
  <c r="AO28"/>
  <c r="AQ28" s="1"/>
  <c r="AP28"/>
  <c r="AO29"/>
  <c r="AQ29" s="1"/>
  <c r="AP29"/>
  <c r="AO30"/>
  <c r="AQ30" s="1"/>
  <c r="AP30"/>
  <c r="AO31"/>
  <c r="AQ31" s="1"/>
  <c r="AP31"/>
  <c r="AO32"/>
  <c r="AQ32" s="1"/>
  <c r="AP32"/>
  <c r="AO33"/>
  <c r="AQ33" s="1"/>
  <c r="AP33"/>
  <c r="AO34"/>
  <c r="AQ34" s="1"/>
  <c r="AP34"/>
  <c r="AO35"/>
  <c r="AQ35" s="1"/>
  <c r="AP35"/>
  <c r="AO36"/>
  <c r="AQ36" s="1"/>
  <c r="AP36"/>
  <c r="AO37"/>
  <c r="AQ37" s="1"/>
  <c r="AP37"/>
  <c r="AO38"/>
  <c r="AQ38" s="1"/>
  <c r="AP38"/>
  <c r="AO39"/>
  <c r="AQ39" s="1"/>
  <c r="AP39"/>
  <c r="AO40"/>
  <c r="AQ40" s="1"/>
  <c r="AP40"/>
  <c r="AO41"/>
  <c r="AQ41" s="1"/>
  <c r="AP41"/>
  <c r="AO42"/>
  <c r="AQ42" s="1"/>
  <c r="AP42"/>
  <c r="AO43"/>
  <c r="AQ43" s="1"/>
  <c r="AP43"/>
  <c r="AO44"/>
  <c r="AQ44" s="1"/>
  <c r="AP44"/>
  <c r="AO45"/>
  <c r="AQ45" s="1"/>
  <c r="AP45"/>
  <c r="AO46"/>
  <c r="AQ46" s="1"/>
  <c r="AP46"/>
  <c r="AO47"/>
  <c r="AQ47" s="1"/>
  <c r="AP47"/>
  <c r="AO48"/>
  <c r="AQ48" s="1"/>
  <c r="AP48"/>
  <c r="AO49"/>
  <c r="AQ49" s="1"/>
  <c r="AP49"/>
  <c r="AO50"/>
  <c r="AQ50" s="1"/>
  <c r="AP50"/>
  <c r="AO51"/>
  <c r="AQ51" s="1"/>
  <c r="AP51"/>
  <c r="AO52"/>
  <c r="AQ52" s="1"/>
  <c r="AP52"/>
  <c r="AO53"/>
  <c r="AQ53" s="1"/>
  <c r="AP53"/>
  <c r="AO54"/>
  <c r="AQ54" s="1"/>
  <c r="AP54"/>
  <c r="AO55"/>
  <c r="AQ55" s="1"/>
  <c r="AP55"/>
  <c r="AO56"/>
  <c r="AQ56" s="1"/>
  <c r="AP56"/>
  <c r="AO57"/>
  <c r="AQ57" s="1"/>
  <c r="AP57"/>
  <c r="AO58"/>
  <c r="AQ58" s="1"/>
  <c r="AP58"/>
  <c r="AO59"/>
  <c r="AQ59" s="1"/>
  <c r="AP59"/>
  <c r="AO60"/>
  <c r="AQ60" s="1"/>
  <c r="AP60"/>
  <c r="AO61"/>
  <c r="AQ61" s="1"/>
  <c r="AP61"/>
  <c r="AO62"/>
  <c r="AQ62" s="1"/>
  <c r="AP62"/>
  <c r="AO63"/>
  <c r="AQ63" s="1"/>
  <c r="AP63"/>
  <c r="AO64"/>
  <c r="AQ64" s="1"/>
  <c r="AP64"/>
  <c r="AO65"/>
  <c r="AQ65" s="1"/>
  <c r="AP65"/>
  <c r="AO66"/>
  <c r="AQ66" s="1"/>
  <c r="AP66"/>
  <c r="AO67"/>
  <c r="AQ67" s="1"/>
  <c r="AP67"/>
  <c r="AO68"/>
  <c r="AQ68" s="1"/>
  <c r="AP68"/>
  <c r="AO69"/>
  <c r="AQ69" s="1"/>
  <c r="AP69"/>
  <c r="AO70"/>
  <c r="AQ70" s="1"/>
  <c r="AP70"/>
  <c r="AO71"/>
  <c r="AQ71" s="1"/>
  <c r="AP71"/>
  <c r="AO72"/>
  <c r="AQ72" s="1"/>
  <c r="AP72"/>
  <c r="AO73"/>
  <c r="AQ73" s="1"/>
  <c r="AP73"/>
  <c r="AO74"/>
  <c r="AQ74" s="1"/>
  <c r="AP74"/>
  <c r="AO75"/>
  <c r="AQ75" s="1"/>
  <c r="AP75"/>
  <c r="AO76"/>
  <c r="AQ76" s="1"/>
  <c r="AP76"/>
  <c r="AO77"/>
  <c r="AQ77" s="1"/>
  <c r="AP77"/>
  <c r="AO78"/>
  <c r="AQ78" s="1"/>
  <c r="AP78"/>
  <c r="AO79"/>
  <c r="AQ79" s="1"/>
  <c r="AP79"/>
  <c r="AO80"/>
  <c r="AQ80" s="1"/>
  <c r="AP80"/>
  <c r="AO81"/>
  <c r="AQ81" s="1"/>
  <c r="AP81"/>
  <c r="AO82"/>
  <c r="AQ82" s="1"/>
  <c r="AP82"/>
  <c r="AO83"/>
  <c r="AQ83" s="1"/>
  <c r="AP83"/>
  <c r="AO84"/>
  <c r="AQ84" s="1"/>
  <c r="AP84"/>
  <c r="AO85"/>
  <c r="AQ85" s="1"/>
  <c r="AP85"/>
  <c r="AO86"/>
  <c r="AQ86" s="1"/>
  <c r="AP86"/>
  <c r="AO87"/>
  <c r="AQ87" s="1"/>
  <c r="AP87"/>
  <c r="AO88"/>
  <c r="AQ88" s="1"/>
  <c r="AP88"/>
  <c r="AO89"/>
  <c r="AQ89" s="1"/>
  <c r="AP89"/>
  <c r="AO90"/>
  <c r="AQ90" s="1"/>
  <c r="AP90"/>
  <c r="AO91"/>
  <c r="AQ91" s="1"/>
  <c r="AP91"/>
  <c r="AO92"/>
  <c r="AQ92" s="1"/>
  <c r="AP92"/>
  <c r="AO93"/>
  <c r="AQ93" s="1"/>
  <c r="AP93"/>
  <c r="AO94"/>
  <c r="AQ94" s="1"/>
  <c r="AP94"/>
  <c r="AO95"/>
  <c r="AQ95" s="1"/>
  <c r="AP95"/>
  <c r="AO96"/>
  <c r="AQ96" s="1"/>
  <c r="AP96"/>
  <c r="AO97"/>
  <c r="AQ97" s="1"/>
  <c r="AP97"/>
  <c r="AO98"/>
  <c r="AQ98" s="1"/>
  <c r="AP98"/>
  <c r="AO99"/>
  <c r="AQ99" s="1"/>
  <c r="AP99"/>
  <c r="AO100"/>
  <c r="AQ100" s="1"/>
  <c r="AP100"/>
  <c r="AO101"/>
  <c r="AQ101" s="1"/>
  <c r="AP101"/>
  <c r="AO102"/>
  <c r="AQ102" s="1"/>
  <c r="AP102"/>
  <c r="AO103"/>
  <c r="AQ103" s="1"/>
  <c r="AP103"/>
  <c r="AO104"/>
  <c r="AQ104" s="1"/>
  <c r="AP104"/>
  <c r="AO105"/>
  <c r="AQ105" s="1"/>
  <c r="AP105"/>
  <c r="AO106"/>
  <c r="AQ106" s="1"/>
  <c r="AP106"/>
  <c r="AO107"/>
  <c r="AQ107" s="1"/>
  <c r="AP107"/>
  <c r="AO108"/>
  <c r="AQ108" s="1"/>
  <c r="AP108"/>
  <c r="AO109"/>
  <c r="AQ109" s="1"/>
  <c r="AP109"/>
  <c r="AO110"/>
  <c r="AQ110" s="1"/>
  <c r="AP110"/>
  <c r="AO111"/>
  <c r="AQ111" s="1"/>
  <c r="AP111"/>
  <c r="AO112"/>
  <c r="AQ112" s="1"/>
  <c r="AP112"/>
  <c r="AO113"/>
  <c r="AQ113" s="1"/>
  <c r="AP113"/>
  <c r="AO114"/>
  <c r="AQ114" s="1"/>
  <c r="AP114"/>
  <c r="AO115"/>
  <c r="AQ115" s="1"/>
  <c r="AP115"/>
  <c r="AO116"/>
  <c r="AQ116" s="1"/>
  <c r="AP116"/>
  <c r="AO117"/>
  <c r="AQ117" s="1"/>
  <c r="AP117"/>
  <c r="AO118"/>
  <c r="AQ118" s="1"/>
  <c r="AP118"/>
  <c r="AO119"/>
  <c r="AQ119" s="1"/>
  <c r="AP119"/>
  <c r="AO120"/>
  <c r="AQ120" s="1"/>
  <c r="AP120"/>
  <c r="AO121"/>
  <c r="AQ121" s="1"/>
  <c r="AP121"/>
  <c r="AO122"/>
  <c r="AQ122" s="1"/>
  <c r="AP122"/>
  <c r="AO123"/>
  <c r="AQ123" s="1"/>
  <c r="AP123"/>
  <c r="AO124"/>
  <c r="AQ124" s="1"/>
  <c r="AP124"/>
  <c r="AO125"/>
  <c r="AQ125" s="1"/>
  <c r="AP125"/>
  <c r="AO126"/>
  <c r="AQ126" s="1"/>
  <c r="AP126"/>
  <c r="AO127"/>
  <c r="AQ127" s="1"/>
  <c r="AP127"/>
  <c r="AO128"/>
  <c r="AQ128" s="1"/>
  <c r="AP128"/>
  <c r="AO129"/>
  <c r="AQ129" s="1"/>
  <c r="AP129"/>
  <c r="AO130"/>
  <c r="AQ130" s="1"/>
  <c r="AP130"/>
  <c r="AO131"/>
  <c r="AQ131" s="1"/>
  <c r="AP131"/>
  <c r="AO132"/>
  <c r="AQ132" s="1"/>
  <c r="AP132"/>
  <c r="AO133"/>
  <c r="AQ133" s="1"/>
  <c r="AP133"/>
  <c r="AO134"/>
  <c r="AQ134" s="1"/>
  <c r="AP134"/>
  <c r="AO135"/>
  <c r="AQ135" s="1"/>
  <c r="AP135"/>
  <c r="AO136"/>
  <c r="AQ136" s="1"/>
  <c r="AP136"/>
  <c r="AO137"/>
  <c r="AQ137" s="1"/>
  <c r="AP137"/>
  <c r="AO138"/>
  <c r="AQ138" s="1"/>
  <c r="AP138"/>
  <c r="AO139"/>
  <c r="AQ139" s="1"/>
  <c r="AP139"/>
  <c r="AO140"/>
  <c r="AQ140" s="1"/>
  <c r="AP140"/>
  <c r="AO141"/>
  <c r="AQ141" s="1"/>
  <c r="AP141"/>
  <c r="AO142"/>
  <c r="AQ142" s="1"/>
  <c r="AP142"/>
  <c r="AO143"/>
  <c r="AQ143" s="1"/>
  <c r="AP143"/>
  <c r="AO144"/>
  <c r="AQ144" s="1"/>
  <c r="AP144"/>
  <c r="AO145"/>
  <c r="AQ145" s="1"/>
  <c r="AP145"/>
  <c r="AO146"/>
  <c r="AQ146" s="1"/>
  <c r="AP146"/>
  <c r="AO147"/>
  <c r="AQ147" s="1"/>
  <c r="AP147"/>
  <c r="AO148"/>
  <c r="AQ148" s="1"/>
  <c r="AP148"/>
  <c r="AO149"/>
  <c r="AQ149" s="1"/>
  <c r="AP149"/>
  <c r="AO150"/>
  <c r="AQ150" s="1"/>
  <c r="AP150"/>
  <c r="AO151"/>
  <c r="AQ151" s="1"/>
  <c r="AP151"/>
  <c r="AO152"/>
  <c r="AQ152" s="1"/>
  <c r="AP152"/>
  <c r="AO153"/>
  <c r="AQ153" s="1"/>
  <c r="AP153"/>
  <c r="AO154"/>
  <c r="AQ154" s="1"/>
  <c r="AP154"/>
  <c r="AO155"/>
  <c r="AQ155" s="1"/>
  <c r="AP155"/>
  <c r="AO156"/>
  <c r="AQ156" s="1"/>
  <c r="AP156"/>
  <c r="AO157"/>
  <c r="AQ157" s="1"/>
  <c r="AP157"/>
  <c r="AO158"/>
  <c r="AQ158" s="1"/>
  <c r="AP158"/>
  <c r="AO159"/>
  <c r="AQ159" s="1"/>
  <c r="AP159"/>
  <c r="AO160"/>
  <c r="AQ160" s="1"/>
  <c r="AP160"/>
  <c r="AO161"/>
  <c r="AQ161" s="1"/>
  <c r="AP161"/>
  <c r="AO162"/>
  <c r="AQ162" s="1"/>
  <c r="AP162"/>
  <c r="AO163"/>
  <c r="AQ163" s="1"/>
  <c r="AP163"/>
  <c r="AO164"/>
  <c r="AQ164" s="1"/>
  <c r="AP164"/>
  <c r="AO165"/>
  <c r="AQ165" s="1"/>
  <c r="AP165"/>
  <c r="AO166"/>
  <c r="AQ166" s="1"/>
  <c r="AP166"/>
  <c r="AO167"/>
  <c r="AQ167" s="1"/>
  <c r="AP167"/>
  <c r="AO168"/>
  <c r="AQ168" s="1"/>
  <c r="AP168"/>
  <c r="AO169"/>
  <c r="AQ169" s="1"/>
  <c r="AP169"/>
  <c r="AP2"/>
  <c r="AO2"/>
  <c r="I513" i="4"/>
  <c r="J513"/>
  <c r="K513"/>
  <c r="L513"/>
  <c r="M513"/>
  <c r="I514"/>
  <c r="N514" s="1"/>
  <c r="H578" s="1"/>
  <c r="J514"/>
  <c r="K514"/>
  <c r="L514"/>
  <c r="M514"/>
  <c r="I515"/>
  <c r="J515"/>
  <c r="K515"/>
  <c r="L515"/>
  <c r="M515"/>
  <c r="I516"/>
  <c r="J516"/>
  <c r="K516"/>
  <c r="L516"/>
  <c r="M516"/>
  <c r="I517"/>
  <c r="J517"/>
  <c r="K517"/>
  <c r="L517"/>
  <c r="M517"/>
  <c r="I518"/>
  <c r="N518" s="1"/>
  <c r="J518"/>
  <c r="K518"/>
  <c r="L518"/>
  <c r="M518"/>
  <c r="I519"/>
  <c r="J519"/>
  <c r="K519"/>
  <c r="L519"/>
  <c r="M519"/>
  <c r="I520"/>
  <c r="J520"/>
  <c r="K520"/>
  <c r="L520"/>
  <c r="M520"/>
  <c r="I521"/>
  <c r="J521"/>
  <c r="K521"/>
  <c r="L521"/>
  <c r="M521"/>
  <c r="I522"/>
  <c r="J522"/>
  <c r="K522"/>
  <c r="N522" s="1"/>
  <c r="L522"/>
  <c r="M522"/>
  <c r="I523"/>
  <c r="J523"/>
  <c r="K523"/>
  <c r="L523"/>
  <c r="M523"/>
  <c r="I524"/>
  <c r="J524"/>
  <c r="K524"/>
  <c r="L524"/>
  <c r="M524"/>
  <c r="I525"/>
  <c r="J525"/>
  <c r="K525"/>
  <c r="L525"/>
  <c r="M525"/>
  <c r="I526"/>
  <c r="J526"/>
  <c r="K526"/>
  <c r="L526"/>
  <c r="M526"/>
  <c r="N526"/>
  <c r="I527"/>
  <c r="J527"/>
  <c r="K527"/>
  <c r="L527"/>
  <c r="M527"/>
  <c r="I528"/>
  <c r="J528"/>
  <c r="K528"/>
  <c r="L528"/>
  <c r="M528"/>
  <c r="I529"/>
  <c r="J529"/>
  <c r="K529"/>
  <c r="L529"/>
  <c r="M529"/>
  <c r="I530"/>
  <c r="N530" s="1"/>
  <c r="J530"/>
  <c r="K530"/>
  <c r="L530"/>
  <c r="M530"/>
  <c r="I531"/>
  <c r="J531"/>
  <c r="K531"/>
  <c r="N531" s="1"/>
  <c r="L531"/>
  <c r="M531"/>
  <c r="I532"/>
  <c r="J532"/>
  <c r="K532"/>
  <c r="L532"/>
  <c r="M532"/>
  <c r="I533"/>
  <c r="J533"/>
  <c r="K533"/>
  <c r="L533"/>
  <c r="M533"/>
  <c r="I534"/>
  <c r="N534" s="1"/>
  <c r="J534"/>
  <c r="K534"/>
  <c r="L534"/>
  <c r="M534"/>
  <c r="I535"/>
  <c r="J535"/>
  <c r="K535"/>
  <c r="L535"/>
  <c r="M535"/>
  <c r="I536"/>
  <c r="J536"/>
  <c r="K536"/>
  <c r="L536"/>
  <c r="M536"/>
  <c r="I537"/>
  <c r="J537"/>
  <c r="K537"/>
  <c r="L537"/>
  <c r="M537"/>
  <c r="I538"/>
  <c r="J538"/>
  <c r="K538"/>
  <c r="N538" s="1"/>
  <c r="H550" s="1"/>
  <c r="L538"/>
  <c r="M538"/>
  <c r="I539"/>
  <c r="J539"/>
  <c r="K539"/>
  <c r="L539"/>
  <c r="M539"/>
  <c r="I540"/>
  <c r="J540"/>
  <c r="K540"/>
  <c r="L540"/>
  <c r="M540"/>
  <c r="I541"/>
  <c r="J541"/>
  <c r="K541"/>
  <c r="L541"/>
  <c r="M541"/>
  <c r="I542"/>
  <c r="J542"/>
  <c r="N542" s="1"/>
  <c r="K542"/>
  <c r="L542"/>
  <c r="M542"/>
  <c r="I543"/>
  <c r="J543"/>
  <c r="K543"/>
  <c r="L543"/>
  <c r="M543"/>
  <c r="I544"/>
  <c r="J544"/>
  <c r="K544"/>
  <c r="L544"/>
  <c r="M544"/>
  <c r="I545"/>
  <c r="J545"/>
  <c r="K545"/>
  <c r="L545"/>
  <c r="M545"/>
  <c r="I546"/>
  <c r="N546" s="1"/>
  <c r="J546"/>
  <c r="K546"/>
  <c r="L546"/>
  <c r="M546"/>
  <c r="I547"/>
  <c r="J547"/>
  <c r="K547"/>
  <c r="N547" s="1"/>
  <c r="L547"/>
  <c r="M547"/>
  <c r="I548"/>
  <c r="J548"/>
  <c r="K548"/>
  <c r="L548"/>
  <c r="M548"/>
  <c r="I549"/>
  <c r="J549"/>
  <c r="K549"/>
  <c r="L549"/>
  <c r="M549"/>
  <c r="I550"/>
  <c r="N550" s="1"/>
  <c r="J550"/>
  <c r="K550"/>
  <c r="L550"/>
  <c r="M550"/>
  <c r="I551"/>
  <c r="J551"/>
  <c r="K551"/>
  <c r="L551"/>
  <c r="M551"/>
  <c r="I552"/>
  <c r="J552"/>
  <c r="K552"/>
  <c r="L552"/>
  <c r="M552"/>
  <c r="I553"/>
  <c r="J553"/>
  <c r="K553"/>
  <c r="L553"/>
  <c r="M553"/>
  <c r="I554"/>
  <c r="J554"/>
  <c r="K554"/>
  <c r="N554" s="1"/>
  <c r="L554"/>
  <c r="M554"/>
  <c r="I555"/>
  <c r="N555" s="1"/>
  <c r="J555"/>
  <c r="K555"/>
  <c r="L555"/>
  <c r="M555"/>
  <c r="I556"/>
  <c r="J556"/>
  <c r="K556"/>
  <c r="L556"/>
  <c r="M556"/>
  <c r="I557"/>
  <c r="J557"/>
  <c r="K557"/>
  <c r="L557"/>
  <c r="M557"/>
  <c r="I558"/>
  <c r="J558"/>
  <c r="N558" s="1"/>
  <c r="K558"/>
  <c r="L558"/>
  <c r="M558"/>
  <c r="I559"/>
  <c r="J559"/>
  <c r="K559"/>
  <c r="L559"/>
  <c r="M559"/>
  <c r="I560"/>
  <c r="J560"/>
  <c r="K560"/>
  <c r="L560"/>
  <c r="M560"/>
  <c r="I561"/>
  <c r="J561"/>
  <c r="K561"/>
  <c r="L561"/>
  <c r="M561"/>
  <c r="I562"/>
  <c r="J562"/>
  <c r="K562"/>
  <c r="L562"/>
  <c r="M562"/>
  <c r="N562"/>
  <c r="I563"/>
  <c r="J563"/>
  <c r="K563"/>
  <c r="L563"/>
  <c r="M563"/>
  <c r="I564"/>
  <c r="J564"/>
  <c r="K564"/>
  <c r="L564"/>
  <c r="M564"/>
  <c r="I565"/>
  <c r="J565"/>
  <c r="K565"/>
  <c r="L565"/>
  <c r="M565"/>
  <c r="I566"/>
  <c r="N566" s="1"/>
  <c r="J566"/>
  <c r="K566"/>
  <c r="L566"/>
  <c r="M566"/>
  <c r="I567"/>
  <c r="J567"/>
  <c r="K567"/>
  <c r="L567"/>
  <c r="M567"/>
  <c r="I568"/>
  <c r="J568"/>
  <c r="K568"/>
  <c r="L568"/>
  <c r="M568"/>
  <c r="I569"/>
  <c r="N569" s="1"/>
  <c r="J569"/>
  <c r="K569"/>
  <c r="L569"/>
  <c r="M569"/>
  <c r="I570"/>
  <c r="N570" s="1"/>
  <c r="J570"/>
  <c r="K570"/>
  <c r="L570"/>
  <c r="M570"/>
  <c r="I571"/>
  <c r="J571"/>
  <c r="K571"/>
  <c r="L571"/>
  <c r="M571"/>
  <c r="I572"/>
  <c r="J572"/>
  <c r="K572"/>
  <c r="L572"/>
  <c r="M572"/>
  <c r="I573"/>
  <c r="J573"/>
  <c r="K573"/>
  <c r="L573"/>
  <c r="M573"/>
  <c r="I574"/>
  <c r="N574" s="1"/>
  <c r="J574"/>
  <c r="K574"/>
  <c r="L574"/>
  <c r="M574"/>
  <c r="I575"/>
  <c r="J575"/>
  <c r="K575"/>
  <c r="L575"/>
  <c r="M575"/>
  <c r="I576"/>
  <c r="J576"/>
  <c r="K576"/>
  <c r="L576"/>
  <c r="M576"/>
  <c r="I577"/>
  <c r="J577"/>
  <c r="K577"/>
  <c r="L577"/>
  <c r="M577"/>
  <c r="I578"/>
  <c r="J578"/>
  <c r="K578"/>
  <c r="L578"/>
  <c r="M578"/>
  <c r="N578"/>
  <c r="H562" s="1"/>
  <c r="I579"/>
  <c r="J579"/>
  <c r="K579"/>
  <c r="L579"/>
  <c r="M579"/>
  <c r="I580"/>
  <c r="J580"/>
  <c r="K580"/>
  <c r="L580"/>
  <c r="M580"/>
  <c r="I581"/>
  <c r="J581"/>
  <c r="K581"/>
  <c r="L581"/>
  <c r="M581"/>
  <c r="I582"/>
  <c r="N582" s="1"/>
  <c r="J582"/>
  <c r="K582"/>
  <c r="L582"/>
  <c r="M582"/>
  <c r="I583"/>
  <c r="J583"/>
  <c r="K583"/>
  <c r="N583" s="1"/>
  <c r="L583"/>
  <c r="M583"/>
  <c r="I584"/>
  <c r="J584"/>
  <c r="K584"/>
  <c r="L584"/>
  <c r="M584"/>
  <c r="I585"/>
  <c r="J585"/>
  <c r="K585"/>
  <c r="L585"/>
  <c r="M585"/>
  <c r="I586"/>
  <c r="N586" s="1"/>
  <c r="J586"/>
  <c r="K586"/>
  <c r="L586"/>
  <c r="M586"/>
  <c r="I587"/>
  <c r="J587"/>
  <c r="K587"/>
  <c r="L587"/>
  <c r="M587"/>
  <c r="I588"/>
  <c r="J588"/>
  <c r="K588"/>
  <c r="L588"/>
  <c r="M588"/>
  <c r="I589"/>
  <c r="J589"/>
  <c r="K589"/>
  <c r="L589"/>
  <c r="M589"/>
  <c r="I590"/>
  <c r="N590" s="1"/>
  <c r="H630" s="1"/>
  <c r="J590"/>
  <c r="K590"/>
  <c r="L590"/>
  <c r="M590"/>
  <c r="I591"/>
  <c r="J591"/>
  <c r="K591"/>
  <c r="L591"/>
  <c r="M591"/>
  <c r="I592"/>
  <c r="J592"/>
  <c r="K592"/>
  <c r="L592"/>
  <c r="M592"/>
  <c r="I593"/>
  <c r="J593"/>
  <c r="K593"/>
  <c r="L593"/>
  <c r="M593"/>
  <c r="I594"/>
  <c r="J594"/>
  <c r="K594"/>
  <c r="L594"/>
  <c r="M594"/>
  <c r="N594"/>
  <c r="I595"/>
  <c r="J595"/>
  <c r="K595"/>
  <c r="L595"/>
  <c r="M595"/>
  <c r="I596"/>
  <c r="J596"/>
  <c r="K596"/>
  <c r="L596"/>
  <c r="M596"/>
  <c r="I597"/>
  <c r="J597"/>
  <c r="K597"/>
  <c r="L597"/>
  <c r="M597"/>
  <c r="I598"/>
  <c r="N598" s="1"/>
  <c r="J598"/>
  <c r="K598"/>
  <c r="L598"/>
  <c r="M598"/>
  <c r="I599"/>
  <c r="J599"/>
  <c r="K599"/>
  <c r="L599"/>
  <c r="M599"/>
  <c r="I600"/>
  <c r="J600"/>
  <c r="K600"/>
  <c r="L600"/>
  <c r="M600"/>
  <c r="I601"/>
  <c r="J601"/>
  <c r="K601"/>
  <c r="L601"/>
  <c r="M601"/>
  <c r="I602"/>
  <c r="J602"/>
  <c r="K602"/>
  <c r="L602"/>
  <c r="M602"/>
  <c r="I603"/>
  <c r="J603"/>
  <c r="K603"/>
  <c r="L603"/>
  <c r="M603"/>
  <c r="I604"/>
  <c r="J604"/>
  <c r="K604"/>
  <c r="L604"/>
  <c r="M604"/>
  <c r="I605"/>
  <c r="N605" s="1"/>
  <c r="J605"/>
  <c r="K605"/>
  <c r="L605"/>
  <c r="M605"/>
  <c r="I606"/>
  <c r="J606"/>
  <c r="K606"/>
  <c r="L606"/>
  <c r="M606"/>
  <c r="I607"/>
  <c r="J607"/>
  <c r="K607"/>
  <c r="L607"/>
  <c r="M607"/>
  <c r="I608"/>
  <c r="J608"/>
  <c r="K608"/>
  <c r="L608"/>
  <c r="M608"/>
  <c r="I609"/>
  <c r="N609" s="1"/>
  <c r="J609"/>
  <c r="K609"/>
  <c r="L609"/>
  <c r="M609"/>
  <c r="I610"/>
  <c r="N610" s="1"/>
  <c r="H547" s="1"/>
  <c r="J610"/>
  <c r="K610"/>
  <c r="L610"/>
  <c r="M610"/>
  <c r="I611"/>
  <c r="J611"/>
  <c r="K611"/>
  <c r="L611"/>
  <c r="M611"/>
  <c r="I612"/>
  <c r="J612"/>
  <c r="K612"/>
  <c r="L612"/>
  <c r="M612"/>
  <c r="I613"/>
  <c r="J613"/>
  <c r="K613"/>
  <c r="L613"/>
  <c r="M613"/>
  <c r="I614"/>
  <c r="N614" s="1"/>
  <c r="J614"/>
  <c r="K614"/>
  <c r="L614"/>
  <c r="M614"/>
  <c r="I615"/>
  <c r="N615" s="1"/>
  <c r="H609" s="1"/>
  <c r="J615"/>
  <c r="K615"/>
  <c r="L615"/>
  <c r="M615"/>
  <c r="I616"/>
  <c r="J616"/>
  <c r="K616"/>
  <c r="L616"/>
  <c r="M616"/>
  <c r="I617"/>
  <c r="J617"/>
  <c r="K617"/>
  <c r="L617"/>
  <c r="M617"/>
  <c r="I618"/>
  <c r="J618"/>
  <c r="N618" s="1"/>
  <c r="K618"/>
  <c r="L618"/>
  <c r="M618"/>
  <c r="I619"/>
  <c r="J619"/>
  <c r="K619"/>
  <c r="L619"/>
  <c r="M619"/>
  <c r="I620"/>
  <c r="J620"/>
  <c r="K620"/>
  <c r="L620"/>
  <c r="M620"/>
  <c r="I621"/>
  <c r="J621"/>
  <c r="K621"/>
  <c r="L621"/>
  <c r="M621"/>
  <c r="I622"/>
  <c r="N622" s="1"/>
  <c r="J622"/>
  <c r="K622"/>
  <c r="L622"/>
  <c r="M622"/>
  <c r="I623"/>
  <c r="J623"/>
  <c r="K623"/>
  <c r="L623"/>
  <c r="M623"/>
  <c r="I624"/>
  <c r="J624"/>
  <c r="K624"/>
  <c r="L624"/>
  <c r="M624"/>
  <c r="I625"/>
  <c r="J625"/>
  <c r="K625"/>
  <c r="L625"/>
  <c r="M625"/>
  <c r="I626"/>
  <c r="J626"/>
  <c r="K626"/>
  <c r="L626"/>
  <c r="M626"/>
  <c r="I627"/>
  <c r="J627"/>
  <c r="K627"/>
  <c r="L627"/>
  <c r="M627"/>
  <c r="I628"/>
  <c r="J628"/>
  <c r="K628"/>
  <c r="L628"/>
  <c r="M628"/>
  <c r="I629"/>
  <c r="N629" s="1"/>
  <c r="J629"/>
  <c r="K629"/>
  <c r="L629"/>
  <c r="M629"/>
  <c r="I630"/>
  <c r="N630" s="1"/>
  <c r="J630"/>
  <c r="K630"/>
  <c r="L630"/>
  <c r="M630"/>
  <c r="I631"/>
  <c r="J631"/>
  <c r="K631"/>
  <c r="L631"/>
  <c r="M631"/>
  <c r="I632"/>
  <c r="N632" s="1"/>
  <c r="J632"/>
  <c r="K632"/>
  <c r="L632"/>
  <c r="M632"/>
  <c r="I633"/>
  <c r="J633"/>
  <c r="K633"/>
  <c r="L633"/>
  <c r="M633"/>
  <c r="I634"/>
  <c r="N634" s="1"/>
  <c r="J634"/>
  <c r="K634"/>
  <c r="L634"/>
  <c r="M634"/>
  <c r="I635"/>
  <c r="J635"/>
  <c r="K635"/>
  <c r="L635"/>
  <c r="M635"/>
  <c r="I636"/>
  <c r="J636"/>
  <c r="K636"/>
  <c r="L636"/>
  <c r="M636"/>
  <c r="I637"/>
  <c r="J637"/>
  <c r="K637"/>
  <c r="L637"/>
  <c r="M637"/>
  <c r="I638"/>
  <c r="J638"/>
  <c r="N638" s="1"/>
  <c r="K638"/>
  <c r="L638"/>
  <c r="M638"/>
  <c r="I639"/>
  <c r="J639"/>
  <c r="K639"/>
  <c r="L639"/>
  <c r="M639"/>
  <c r="I640"/>
  <c r="J640"/>
  <c r="K640"/>
  <c r="L640"/>
  <c r="M640"/>
  <c r="I641"/>
  <c r="J641"/>
  <c r="K641"/>
  <c r="L641"/>
  <c r="M641"/>
  <c r="I642"/>
  <c r="N642" s="1"/>
  <c r="J642"/>
  <c r="K642"/>
  <c r="L642"/>
  <c r="M642"/>
  <c r="I643"/>
  <c r="J643"/>
  <c r="K643"/>
  <c r="L643"/>
  <c r="M643"/>
  <c r="I644"/>
  <c r="J644"/>
  <c r="K644"/>
  <c r="L644"/>
  <c r="M644"/>
  <c r="I645"/>
  <c r="N645" s="1"/>
  <c r="J645"/>
  <c r="K645"/>
  <c r="L645"/>
  <c r="M645"/>
  <c r="I646"/>
  <c r="J646"/>
  <c r="K646"/>
  <c r="L646"/>
  <c r="M646"/>
  <c r="I647"/>
  <c r="J647"/>
  <c r="K647"/>
  <c r="L647"/>
  <c r="M647"/>
  <c r="I648"/>
  <c r="J648"/>
  <c r="K648"/>
  <c r="L648"/>
  <c r="M648"/>
  <c r="I649"/>
  <c r="N649" s="1"/>
  <c r="J649"/>
  <c r="K649"/>
  <c r="L649"/>
  <c r="M649"/>
  <c r="I650"/>
  <c r="N650" s="1"/>
  <c r="H615" s="1"/>
  <c r="J650"/>
  <c r="K650"/>
  <c r="L650"/>
  <c r="M650"/>
  <c r="I651"/>
  <c r="J651"/>
  <c r="K651"/>
  <c r="L651"/>
  <c r="M651"/>
  <c r="I652"/>
  <c r="J652"/>
  <c r="K652"/>
  <c r="L652"/>
  <c r="M652"/>
  <c r="I653"/>
  <c r="J653"/>
  <c r="K653"/>
  <c r="L653"/>
  <c r="M653"/>
  <c r="I654"/>
  <c r="N654" s="1"/>
  <c r="J654"/>
  <c r="K654"/>
  <c r="L654"/>
  <c r="M654"/>
  <c r="I655"/>
  <c r="N655" s="1"/>
  <c r="J655"/>
  <c r="K655"/>
  <c r="L655"/>
  <c r="M655"/>
  <c r="I656"/>
  <c r="J656"/>
  <c r="K656"/>
  <c r="L656"/>
  <c r="M656"/>
  <c r="I657"/>
  <c r="J657"/>
  <c r="K657"/>
  <c r="L657"/>
  <c r="M657"/>
  <c r="I658"/>
  <c r="J658"/>
  <c r="K658"/>
  <c r="L658"/>
  <c r="M658"/>
  <c r="N658"/>
  <c r="I659"/>
  <c r="J659"/>
  <c r="K659"/>
  <c r="L659"/>
  <c r="M659"/>
  <c r="I660"/>
  <c r="J660"/>
  <c r="K660"/>
  <c r="L660"/>
  <c r="M660"/>
  <c r="I661"/>
  <c r="J661"/>
  <c r="K661"/>
  <c r="L661"/>
  <c r="M661"/>
  <c r="I662"/>
  <c r="N662" s="1"/>
  <c r="J662"/>
  <c r="K662"/>
  <c r="L662"/>
  <c r="M662"/>
  <c r="I663"/>
  <c r="J663"/>
  <c r="K663"/>
  <c r="L663"/>
  <c r="M663"/>
  <c r="I664"/>
  <c r="J664"/>
  <c r="K664"/>
  <c r="L664"/>
  <c r="M664"/>
  <c r="I665"/>
  <c r="N665" s="1"/>
  <c r="J665"/>
  <c r="K665"/>
  <c r="L665"/>
  <c r="M665"/>
  <c r="I666"/>
  <c r="N666" s="1"/>
  <c r="J666"/>
  <c r="K666"/>
  <c r="L666"/>
  <c r="M666"/>
  <c r="I667"/>
  <c r="J667"/>
  <c r="K667"/>
  <c r="L667"/>
  <c r="M667"/>
  <c r="I668"/>
  <c r="J668"/>
  <c r="K668"/>
  <c r="L668"/>
  <c r="M668"/>
  <c r="I669"/>
  <c r="J669"/>
  <c r="K669"/>
  <c r="L669"/>
  <c r="M669"/>
  <c r="I670"/>
  <c r="N670" s="1"/>
  <c r="J670"/>
  <c r="K670"/>
  <c r="L670"/>
  <c r="M670"/>
  <c r="I671"/>
  <c r="J671"/>
  <c r="K671"/>
  <c r="L671"/>
  <c r="M671"/>
  <c r="I672"/>
  <c r="J672"/>
  <c r="K672"/>
  <c r="L672"/>
  <c r="M672"/>
  <c r="I673"/>
  <c r="J673"/>
  <c r="K673"/>
  <c r="L673"/>
  <c r="M673"/>
  <c r="I674"/>
  <c r="J674"/>
  <c r="K674"/>
  <c r="L674"/>
  <c r="M674"/>
  <c r="N674"/>
  <c r="I675"/>
  <c r="J675"/>
  <c r="K675"/>
  <c r="L675"/>
  <c r="M675"/>
  <c r="I676"/>
  <c r="J676"/>
  <c r="K676"/>
  <c r="L676"/>
  <c r="M676"/>
  <c r="I677"/>
  <c r="J677"/>
  <c r="K677"/>
  <c r="L677"/>
  <c r="M677"/>
  <c r="I678"/>
  <c r="N678" s="1"/>
  <c r="J678"/>
  <c r="K678"/>
  <c r="L678"/>
  <c r="M678"/>
  <c r="I679"/>
  <c r="J679"/>
  <c r="K679"/>
  <c r="L679"/>
  <c r="M679"/>
  <c r="J512"/>
  <c r="K512"/>
  <c r="L512"/>
  <c r="M512"/>
  <c r="I512"/>
  <c r="N512" s="1"/>
  <c r="I348" i="3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344"/>
  <c r="I345"/>
  <c r="I346"/>
  <c r="I347"/>
  <c r="I343"/>
  <c r="J344"/>
  <c r="K344"/>
  <c r="L344"/>
  <c r="M344"/>
  <c r="N344"/>
  <c r="O344"/>
  <c r="J345"/>
  <c r="O345" s="1"/>
  <c r="K345"/>
  <c r="L345"/>
  <c r="M345"/>
  <c r="N345"/>
  <c r="J346"/>
  <c r="K346"/>
  <c r="L346"/>
  <c r="M346"/>
  <c r="N346"/>
  <c r="O346"/>
  <c r="J347"/>
  <c r="O347" s="1"/>
  <c r="K347"/>
  <c r="L347"/>
  <c r="M347"/>
  <c r="N347"/>
  <c r="J348"/>
  <c r="K348"/>
  <c r="L348"/>
  <c r="M348"/>
  <c r="N348"/>
  <c r="O348"/>
  <c r="J349"/>
  <c r="O349" s="1"/>
  <c r="K349"/>
  <c r="L349"/>
  <c r="M349"/>
  <c r="N349"/>
  <c r="J350"/>
  <c r="K350"/>
  <c r="L350"/>
  <c r="M350"/>
  <c r="N350"/>
  <c r="O350"/>
  <c r="J351"/>
  <c r="O351" s="1"/>
  <c r="K351"/>
  <c r="L351"/>
  <c r="M351"/>
  <c r="N351"/>
  <c r="J352"/>
  <c r="K352"/>
  <c r="L352"/>
  <c r="M352"/>
  <c r="N352"/>
  <c r="O352"/>
  <c r="J353"/>
  <c r="O353" s="1"/>
  <c r="K353"/>
  <c r="L353"/>
  <c r="M353"/>
  <c r="N353"/>
  <c r="J354"/>
  <c r="K354"/>
  <c r="L354"/>
  <c r="M354"/>
  <c r="N354"/>
  <c r="O354"/>
  <c r="J355"/>
  <c r="O355" s="1"/>
  <c r="K355"/>
  <c r="L355"/>
  <c r="M355"/>
  <c r="N355"/>
  <c r="J356"/>
  <c r="K356"/>
  <c r="L356"/>
  <c r="M356"/>
  <c r="N356"/>
  <c r="O356"/>
  <c r="J357"/>
  <c r="O357" s="1"/>
  <c r="K357"/>
  <c r="L357"/>
  <c r="M357"/>
  <c r="N357"/>
  <c r="J358"/>
  <c r="K358"/>
  <c r="L358"/>
  <c r="M358"/>
  <c r="N358"/>
  <c r="O358"/>
  <c r="J359"/>
  <c r="O359" s="1"/>
  <c r="K359"/>
  <c r="L359"/>
  <c r="M359"/>
  <c r="N359"/>
  <c r="J360"/>
  <c r="K360"/>
  <c r="O360" s="1"/>
  <c r="L360"/>
  <c r="M360"/>
  <c r="N360"/>
  <c r="J361"/>
  <c r="O361" s="1"/>
  <c r="K361"/>
  <c r="L361"/>
  <c r="M361"/>
  <c r="N361"/>
  <c r="J362"/>
  <c r="K362"/>
  <c r="L362"/>
  <c r="M362"/>
  <c r="N362"/>
  <c r="O362"/>
  <c r="J363"/>
  <c r="O363" s="1"/>
  <c r="K363"/>
  <c r="L363"/>
  <c r="M363"/>
  <c r="N363"/>
  <c r="J364"/>
  <c r="K364"/>
  <c r="O364" s="1"/>
  <c r="L364"/>
  <c r="M364"/>
  <c r="N364"/>
  <c r="J365"/>
  <c r="O365" s="1"/>
  <c r="K365"/>
  <c r="L365"/>
  <c r="M365"/>
  <c r="N365"/>
  <c r="J366"/>
  <c r="K366"/>
  <c r="L366"/>
  <c r="M366"/>
  <c r="N366"/>
  <c r="O366"/>
  <c r="J367"/>
  <c r="O367" s="1"/>
  <c r="K367"/>
  <c r="L367"/>
  <c r="M367"/>
  <c r="N367"/>
  <c r="J368"/>
  <c r="K368"/>
  <c r="O368" s="1"/>
  <c r="L368"/>
  <c r="M368"/>
  <c r="N368"/>
  <c r="J369"/>
  <c r="O369" s="1"/>
  <c r="K369"/>
  <c r="L369"/>
  <c r="M369"/>
  <c r="N369"/>
  <c r="J370"/>
  <c r="K370"/>
  <c r="L370"/>
  <c r="M370"/>
  <c r="N370"/>
  <c r="O370"/>
  <c r="J371"/>
  <c r="O371" s="1"/>
  <c r="K371"/>
  <c r="L371"/>
  <c r="M371"/>
  <c r="N371"/>
  <c r="J372"/>
  <c r="K372"/>
  <c r="L372"/>
  <c r="M372"/>
  <c r="N372"/>
  <c r="O372"/>
  <c r="J373"/>
  <c r="O373" s="1"/>
  <c r="K373"/>
  <c r="L373"/>
  <c r="M373"/>
  <c r="N373"/>
  <c r="J374"/>
  <c r="K374"/>
  <c r="L374"/>
  <c r="M374"/>
  <c r="N374"/>
  <c r="O374"/>
  <c r="J375"/>
  <c r="O375" s="1"/>
  <c r="K375"/>
  <c r="L375"/>
  <c r="M375"/>
  <c r="N375"/>
  <c r="J376"/>
  <c r="K376"/>
  <c r="O376" s="1"/>
  <c r="L376"/>
  <c r="M376"/>
  <c r="N376"/>
  <c r="J377"/>
  <c r="O377" s="1"/>
  <c r="K377"/>
  <c r="L377"/>
  <c r="M377"/>
  <c r="N377"/>
  <c r="J378"/>
  <c r="K378"/>
  <c r="L378"/>
  <c r="M378"/>
  <c r="N378"/>
  <c r="O378"/>
  <c r="J379"/>
  <c r="O379" s="1"/>
  <c r="K379"/>
  <c r="L379"/>
  <c r="M379"/>
  <c r="N379"/>
  <c r="J380"/>
  <c r="K380"/>
  <c r="L380"/>
  <c r="M380"/>
  <c r="N380"/>
  <c r="O380"/>
  <c r="J381"/>
  <c r="O381" s="1"/>
  <c r="K381"/>
  <c r="L381"/>
  <c r="M381"/>
  <c r="N381"/>
  <c r="J382"/>
  <c r="K382"/>
  <c r="L382"/>
  <c r="M382"/>
  <c r="N382"/>
  <c r="O382"/>
  <c r="J383"/>
  <c r="O383" s="1"/>
  <c r="K383"/>
  <c r="L383"/>
  <c r="M383"/>
  <c r="N383"/>
  <c r="J384"/>
  <c r="K384"/>
  <c r="O384" s="1"/>
  <c r="L384"/>
  <c r="M384"/>
  <c r="N384"/>
  <c r="J385"/>
  <c r="O385" s="1"/>
  <c r="K385"/>
  <c r="L385"/>
  <c r="M385"/>
  <c r="N385"/>
  <c r="J386"/>
  <c r="K386"/>
  <c r="L386"/>
  <c r="M386"/>
  <c r="N386"/>
  <c r="O386"/>
  <c r="J387"/>
  <c r="O387" s="1"/>
  <c r="K387"/>
  <c r="L387"/>
  <c r="M387"/>
  <c r="N387"/>
  <c r="J388"/>
  <c r="K388"/>
  <c r="L388"/>
  <c r="M388"/>
  <c r="N388"/>
  <c r="O388"/>
  <c r="J389"/>
  <c r="O389" s="1"/>
  <c r="K389"/>
  <c r="L389"/>
  <c r="M389"/>
  <c r="N389"/>
  <c r="J390"/>
  <c r="K390"/>
  <c r="L390"/>
  <c r="M390"/>
  <c r="N390"/>
  <c r="O390"/>
  <c r="J391"/>
  <c r="O391" s="1"/>
  <c r="K391"/>
  <c r="L391"/>
  <c r="M391"/>
  <c r="N391"/>
  <c r="J392"/>
  <c r="K392"/>
  <c r="L392"/>
  <c r="M392"/>
  <c r="N392"/>
  <c r="O392"/>
  <c r="J393"/>
  <c r="O393" s="1"/>
  <c r="K393"/>
  <c r="L393"/>
  <c r="M393"/>
  <c r="N393"/>
  <c r="J394"/>
  <c r="K394"/>
  <c r="O394" s="1"/>
  <c r="L394"/>
  <c r="M394"/>
  <c r="N394"/>
  <c r="J395"/>
  <c r="O395" s="1"/>
  <c r="K395"/>
  <c r="L395"/>
  <c r="M395"/>
  <c r="N395"/>
  <c r="J396"/>
  <c r="K396"/>
  <c r="L396"/>
  <c r="M396"/>
  <c r="N396"/>
  <c r="O396"/>
  <c r="J397"/>
  <c r="O397" s="1"/>
  <c r="K397"/>
  <c r="L397"/>
  <c r="M397"/>
  <c r="N397"/>
  <c r="J398"/>
  <c r="K398"/>
  <c r="L398"/>
  <c r="M398"/>
  <c r="N398"/>
  <c r="O398"/>
  <c r="J399"/>
  <c r="O399" s="1"/>
  <c r="K399"/>
  <c r="L399"/>
  <c r="M399"/>
  <c r="N399"/>
  <c r="J400"/>
  <c r="K400"/>
  <c r="O400" s="1"/>
  <c r="L400"/>
  <c r="M400"/>
  <c r="N400"/>
  <c r="J401"/>
  <c r="O401" s="1"/>
  <c r="K401"/>
  <c r="L401"/>
  <c r="M401"/>
  <c r="N401"/>
  <c r="J402"/>
  <c r="K402"/>
  <c r="L402"/>
  <c r="M402"/>
  <c r="N402"/>
  <c r="O402"/>
  <c r="J403"/>
  <c r="O403" s="1"/>
  <c r="K403"/>
  <c r="L403"/>
  <c r="M403"/>
  <c r="N403"/>
  <c r="J404"/>
  <c r="K404"/>
  <c r="L404"/>
  <c r="M404"/>
  <c r="N404"/>
  <c r="O404"/>
  <c r="J405"/>
  <c r="O405" s="1"/>
  <c r="K405"/>
  <c r="L405"/>
  <c r="M405"/>
  <c r="N405"/>
  <c r="J406"/>
  <c r="K406"/>
  <c r="L406"/>
  <c r="M406"/>
  <c r="N406"/>
  <c r="O406"/>
  <c r="J407"/>
  <c r="O407" s="1"/>
  <c r="K407"/>
  <c r="L407"/>
  <c r="M407"/>
  <c r="N407"/>
  <c r="J408"/>
  <c r="K408"/>
  <c r="L408"/>
  <c r="M408"/>
  <c r="N408"/>
  <c r="O408"/>
  <c r="J409"/>
  <c r="O409" s="1"/>
  <c r="K409"/>
  <c r="L409"/>
  <c r="M409"/>
  <c r="N409"/>
  <c r="J410"/>
  <c r="K410"/>
  <c r="L410"/>
  <c r="M410"/>
  <c r="N410"/>
  <c r="O410"/>
  <c r="J411"/>
  <c r="O411" s="1"/>
  <c r="K411"/>
  <c r="L411"/>
  <c r="M411"/>
  <c r="N411"/>
  <c r="J412"/>
  <c r="K412"/>
  <c r="L412"/>
  <c r="M412"/>
  <c r="N412"/>
  <c r="O412"/>
  <c r="J413"/>
  <c r="O413" s="1"/>
  <c r="K413"/>
  <c r="L413"/>
  <c r="M413"/>
  <c r="N413"/>
  <c r="J414"/>
  <c r="K414"/>
  <c r="L414"/>
  <c r="M414"/>
  <c r="N414"/>
  <c r="O414"/>
  <c r="J415"/>
  <c r="O415" s="1"/>
  <c r="K415"/>
  <c r="L415"/>
  <c r="M415"/>
  <c r="N415"/>
  <c r="J416"/>
  <c r="K416"/>
  <c r="L416"/>
  <c r="M416"/>
  <c r="N416"/>
  <c r="O416"/>
  <c r="J417"/>
  <c r="O417" s="1"/>
  <c r="K417"/>
  <c r="L417"/>
  <c r="M417"/>
  <c r="N417"/>
  <c r="J418"/>
  <c r="K418"/>
  <c r="L418"/>
  <c r="M418"/>
  <c r="N418"/>
  <c r="O418"/>
  <c r="J419"/>
  <c r="O419" s="1"/>
  <c r="K419"/>
  <c r="L419"/>
  <c r="M419"/>
  <c r="N419"/>
  <c r="J420"/>
  <c r="K420"/>
  <c r="L420"/>
  <c r="M420"/>
  <c r="N420"/>
  <c r="O420"/>
  <c r="J421"/>
  <c r="O421" s="1"/>
  <c r="K421"/>
  <c r="L421"/>
  <c r="M421"/>
  <c r="N421"/>
  <c r="J422"/>
  <c r="K422"/>
  <c r="O422" s="1"/>
  <c r="L422"/>
  <c r="M422"/>
  <c r="N422"/>
  <c r="J423"/>
  <c r="O423" s="1"/>
  <c r="K423"/>
  <c r="L423"/>
  <c r="M423"/>
  <c r="N423"/>
  <c r="J424"/>
  <c r="K424"/>
  <c r="L424"/>
  <c r="M424"/>
  <c r="N424"/>
  <c r="O424"/>
  <c r="J425"/>
  <c r="O425" s="1"/>
  <c r="K425"/>
  <c r="L425"/>
  <c r="M425"/>
  <c r="N425"/>
  <c r="J426"/>
  <c r="K426"/>
  <c r="L426"/>
  <c r="M426"/>
  <c r="N426"/>
  <c r="O426"/>
  <c r="J427"/>
  <c r="O427" s="1"/>
  <c r="K427"/>
  <c r="L427"/>
  <c r="M427"/>
  <c r="N427"/>
  <c r="J428"/>
  <c r="K428"/>
  <c r="O428" s="1"/>
  <c r="L428"/>
  <c r="M428"/>
  <c r="N428"/>
  <c r="J429"/>
  <c r="O429" s="1"/>
  <c r="K429"/>
  <c r="L429"/>
  <c r="M429"/>
  <c r="N429"/>
  <c r="J430"/>
  <c r="K430"/>
  <c r="L430"/>
  <c r="M430"/>
  <c r="N430"/>
  <c r="O430"/>
  <c r="J431"/>
  <c r="O431" s="1"/>
  <c r="K431"/>
  <c r="L431"/>
  <c r="M431"/>
  <c r="N431"/>
  <c r="J432"/>
  <c r="K432"/>
  <c r="O432" s="1"/>
  <c r="L432"/>
  <c r="M432"/>
  <c r="N432"/>
  <c r="J433"/>
  <c r="O433" s="1"/>
  <c r="K433"/>
  <c r="L433"/>
  <c r="M433"/>
  <c r="N433"/>
  <c r="J434"/>
  <c r="K434"/>
  <c r="L434"/>
  <c r="M434"/>
  <c r="N434"/>
  <c r="O434"/>
  <c r="J435"/>
  <c r="O435" s="1"/>
  <c r="K435"/>
  <c r="L435"/>
  <c r="M435"/>
  <c r="N435"/>
  <c r="J436"/>
  <c r="K436"/>
  <c r="L436"/>
  <c r="M436"/>
  <c r="N436"/>
  <c r="O436"/>
  <c r="J437"/>
  <c r="O437" s="1"/>
  <c r="K437"/>
  <c r="L437"/>
  <c r="M437"/>
  <c r="N437"/>
  <c r="J438"/>
  <c r="K438"/>
  <c r="L438"/>
  <c r="M438"/>
  <c r="N438"/>
  <c r="O438"/>
  <c r="J439"/>
  <c r="O439" s="1"/>
  <c r="K439"/>
  <c r="L439"/>
  <c r="M439"/>
  <c r="N439"/>
  <c r="J440"/>
  <c r="K440"/>
  <c r="L440"/>
  <c r="M440"/>
  <c r="N440"/>
  <c r="O440"/>
  <c r="J441"/>
  <c r="O441" s="1"/>
  <c r="K441"/>
  <c r="L441"/>
  <c r="M441"/>
  <c r="N441"/>
  <c r="J442"/>
  <c r="K442"/>
  <c r="L442"/>
  <c r="M442"/>
  <c r="N442"/>
  <c r="O442"/>
  <c r="J443"/>
  <c r="O443" s="1"/>
  <c r="K443"/>
  <c r="L443"/>
  <c r="M443"/>
  <c r="N443"/>
  <c r="J444"/>
  <c r="K444"/>
  <c r="L444"/>
  <c r="M444"/>
  <c r="N444"/>
  <c r="O444"/>
  <c r="J445"/>
  <c r="O445" s="1"/>
  <c r="K445"/>
  <c r="L445"/>
  <c r="M445"/>
  <c r="N445"/>
  <c r="J446"/>
  <c r="K446"/>
  <c r="L446"/>
  <c r="M446"/>
  <c r="N446"/>
  <c r="O446"/>
  <c r="J447"/>
  <c r="O447" s="1"/>
  <c r="K447"/>
  <c r="L447"/>
  <c r="M447"/>
  <c r="N447"/>
  <c r="J448"/>
  <c r="K448"/>
  <c r="L448"/>
  <c r="M448"/>
  <c r="N448"/>
  <c r="O448"/>
  <c r="J449"/>
  <c r="O449" s="1"/>
  <c r="K449"/>
  <c r="L449"/>
  <c r="M449"/>
  <c r="N449"/>
  <c r="J450"/>
  <c r="K450"/>
  <c r="L450"/>
  <c r="M450"/>
  <c r="N450"/>
  <c r="O450"/>
  <c r="J451"/>
  <c r="O451" s="1"/>
  <c r="K451"/>
  <c r="L451"/>
  <c r="M451"/>
  <c r="N451"/>
  <c r="J452"/>
  <c r="K452"/>
  <c r="L452"/>
  <c r="M452"/>
  <c r="N452"/>
  <c r="O452"/>
  <c r="J453"/>
  <c r="O453" s="1"/>
  <c r="K453"/>
  <c r="L453"/>
  <c r="M453"/>
  <c r="N453"/>
  <c r="J454"/>
  <c r="K454"/>
  <c r="L454"/>
  <c r="M454"/>
  <c r="N454"/>
  <c r="O454"/>
  <c r="J455"/>
  <c r="O455" s="1"/>
  <c r="K455"/>
  <c r="L455"/>
  <c r="M455"/>
  <c r="N455"/>
  <c r="J456"/>
  <c r="K456"/>
  <c r="L456"/>
  <c r="M456"/>
  <c r="N456"/>
  <c r="O456"/>
  <c r="J457"/>
  <c r="O457" s="1"/>
  <c r="K457"/>
  <c r="L457"/>
  <c r="M457"/>
  <c r="N457"/>
  <c r="J458"/>
  <c r="K458"/>
  <c r="L458"/>
  <c r="M458"/>
  <c r="N458"/>
  <c r="O458"/>
  <c r="J459"/>
  <c r="O459" s="1"/>
  <c r="K459"/>
  <c r="L459"/>
  <c r="M459"/>
  <c r="N459"/>
  <c r="J460"/>
  <c r="K460"/>
  <c r="L460"/>
  <c r="M460"/>
  <c r="N460"/>
  <c r="O460"/>
  <c r="J461"/>
  <c r="O461" s="1"/>
  <c r="K461"/>
  <c r="L461"/>
  <c r="M461"/>
  <c r="N461"/>
  <c r="J462"/>
  <c r="K462"/>
  <c r="L462"/>
  <c r="M462"/>
  <c r="N462"/>
  <c r="O462"/>
  <c r="J463"/>
  <c r="O463" s="1"/>
  <c r="K463"/>
  <c r="L463"/>
  <c r="M463"/>
  <c r="N463"/>
  <c r="J464"/>
  <c r="K464"/>
  <c r="L464"/>
  <c r="M464"/>
  <c r="N464"/>
  <c r="O464"/>
  <c r="J465"/>
  <c r="O465" s="1"/>
  <c r="K465"/>
  <c r="L465"/>
  <c r="M465"/>
  <c r="N465"/>
  <c r="J466"/>
  <c r="K466"/>
  <c r="O466" s="1"/>
  <c r="L466"/>
  <c r="M466"/>
  <c r="N466"/>
  <c r="J467"/>
  <c r="O467" s="1"/>
  <c r="K467"/>
  <c r="L467"/>
  <c r="M467"/>
  <c r="N467"/>
  <c r="J468"/>
  <c r="K468"/>
  <c r="L468"/>
  <c r="M468"/>
  <c r="N468"/>
  <c r="O468"/>
  <c r="J469"/>
  <c r="O469" s="1"/>
  <c r="K469"/>
  <c r="L469"/>
  <c r="M469"/>
  <c r="N469"/>
  <c r="J470"/>
  <c r="K470"/>
  <c r="L470"/>
  <c r="M470"/>
  <c r="N470"/>
  <c r="O470"/>
  <c r="J471"/>
  <c r="O471" s="1"/>
  <c r="K471"/>
  <c r="L471"/>
  <c r="M471"/>
  <c r="N471"/>
  <c r="J472"/>
  <c r="K472"/>
  <c r="L472"/>
  <c r="M472"/>
  <c r="N472"/>
  <c r="O472"/>
  <c r="J473"/>
  <c r="O473" s="1"/>
  <c r="K473"/>
  <c r="L473"/>
  <c r="M473"/>
  <c r="N473"/>
  <c r="J474"/>
  <c r="K474"/>
  <c r="L474"/>
  <c r="M474"/>
  <c r="N474"/>
  <c r="O474"/>
  <c r="J475"/>
  <c r="O475" s="1"/>
  <c r="K475"/>
  <c r="L475"/>
  <c r="M475"/>
  <c r="N475"/>
  <c r="J476"/>
  <c r="K476"/>
  <c r="L476"/>
  <c r="M476"/>
  <c r="N476"/>
  <c r="O476"/>
  <c r="J477"/>
  <c r="O477" s="1"/>
  <c r="K477"/>
  <c r="L477"/>
  <c r="M477"/>
  <c r="N477"/>
  <c r="J478"/>
  <c r="K478"/>
  <c r="L478"/>
  <c r="M478"/>
  <c r="N478"/>
  <c r="O478"/>
  <c r="J479"/>
  <c r="O479" s="1"/>
  <c r="K479"/>
  <c r="L479"/>
  <c r="M479"/>
  <c r="N479"/>
  <c r="J480"/>
  <c r="K480"/>
  <c r="O480" s="1"/>
  <c r="L480"/>
  <c r="M480"/>
  <c r="N480"/>
  <c r="J481"/>
  <c r="K481"/>
  <c r="L481"/>
  <c r="M481"/>
  <c r="N481"/>
  <c r="J482"/>
  <c r="K482"/>
  <c r="O482" s="1"/>
  <c r="I482" s="1"/>
  <c r="L482"/>
  <c r="M482"/>
  <c r="N482"/>
  <c r="J483"/>
  <c r="K483"/>
  <c r="L483"/>
  <c r="M483"/>
  <c r="N483"/>
  <c r="J484"/>
  <c r="O484" s="1"/>
  <c r="I484" s="1"/>
  <c r="K484"/>
  <c r="L484"/>
  <c r="M484"/>
  <c r="N484"/>
  <c r="J485"/>
  <c r="K485"/>
  <c r="L485"/>
  <c r="M485"/>
  <c r="N485"/>
  <c r="J486"/>
  <c r="K486"/>
  <c r="L486"/>
  <c r="M486"/>
  <c r="N486"/>
  <c r="J487"/>
  <c r="K487"/>
  <c r="L487"/>
  <c r="M487"/>
  <c r="N487"/>
  <c r="J488"/>
  <c r="O488" s="1"/>
  <c r="I488" s="1"/>
  <c r="K488"/>
  <c r="L488"/>
  <c r="M488"/>
  <c r="N488"/>
  <c r="J489"/>
  <c r="K489"/>
  <c r="L489"/>
  <c r="M489"/>
  <c r="N489"/>
  <c r="J490"/>
  <c r="K490"/>
  <c r="L490"/>
  <c r="M490"/>
  <c r="N490"/>
  <c r="J491"/>
  <c r="K491"/>
  <c r="L491"/>
  <c r="M491"/>
  <c r="N491"/>
  <c r="J492"/>
  <c r="K492"/>
  <c r="L492"/>
  <c r="M492"/>
  <c r="N492"/>
  <c r="O492"/>
  <c r="I492" s="1"/>
  <c r="J493"/>
  <c r="K493"/>
  <c r="L493"/>
  <c r="M493"/>
  <c r="N493"/>
  <c r="J494"/>
  <c r="K494"/>
  <c r="L494"/>
  <c r="M494"/>
  <c r="N494"/>
  <c r="J495"/>
  <c r="K495"/>
  <c r="L495"/>
  <c r="M495"/>
  <c r="N495"/>
  <c r="J496"/>
  <c r="O496" s="1"/>
  <c r="I496" s="1"/>
  <c r="K496"/>
  <c r="L496"/>
  <c r="M496"/>
  <c r="N496"/>
  <c r="J497"/>
  <c r="K497"/>
  <c r="L497"/>
  <c r="M497"/>
  <c r="N497"/>
  <c r="J498"/>
  <c r="K498"/>
  <c r="O498" s="1"/>
  <c r="I498" s="1"/>
  <c r="L498"/>
  <c r="M498"/>
  <c r="N498"/>
  <c r="J499"/>
  <c r="K499"/>
  <c r="L499"/>
  <c r="M499"/>
  <c r="N499"/>
  <c r="J500"/>
  <c r="O500" s="1"/>
  <c r="I500" s="1"/>
  <c r="K500"/>
  <c r="L500"/>
  <c r="M500"/>
  <c r="N500"/>
  <c r="J501"/>
  <c r="K501"/>
  <c r="L501"/>
  <c r="M501"/>
  <c r="N501"/>
  <c r="J502"/>
  <c r="K502"/>
  <c r="L502"/>
  <c r="M502"/>
  <c r="N502"/>
  <c r="J503"/>
  <c r="K503"/>
  <c r="L503"/>
  <c r="M503"/>
  <c r="N503"/>
  <c r="J504"/>
  <c r="O504" s="1"/>
  <c r="I504" s="1"/>
  <c r="K504"/>
  <c r="L504"/>
  <c r="M504"/>
  <c r="N504"/>
  <c r="J505"/>
  <c r="K505"/>
  <c r="L505"/>
  <c r="M505"/>
  <c r="N505"/>
  <c r="J506"/>
  <c r="K506"/>
  <c r="L506"/>
  <c r="M506"/>
  <c r="N506"/>
  <c r="J507"/>
  <c r="K507"/>
  <c r="L507"/>
  <c r="M507"/>
  <c r="N507"/>
  <c r="J508"/>
  <c r="K508"/>
  <c r="L508"/>
  <c r="M508"/>
  <c r="N508"/>
  <c r="O508"/>
  <c r="I508" s="1"/>
  <c r="J509"/>
  <c r="K509"/>
  <c r="L509"/>
  <c r="M509"/>
  <c r="N509"/>
  <c r="J510"/>
  <c r="O510" s="1"/>
  <c r="I510" s="1"/>
  <c r="K510"/>
  <c r="L510"/>
  <c r="M510"/>
  <c r="N510"/>
  <c r="O343"/>
  <c r="K343"/>
  <c r="L343"/>
  <c r="M343"/>
  <c r="N343"/>
  <c r="J343"/>
  <c r="T3" i="4"/>
  <c r="U3"/>
  <c r="T4"/>
  <c r="V4" s="1"/>
  <c r="U4"/>
  <c r="T5"/>
  <c r="U5"/>
  <c r="T6"/>
  <c r="U6"/>
  <c r="T7"/>
  <c r="U7"/>
  <c r="T8"/>
  <c r="V8" s="1"/>
  <c r="U8"/>
  <c r="T9"/>
  <c r="V9" s="1"/>
  <c r="U9"/>
  <c r="T10"/>
  <c r="U10"/>
  <c r="T11"/>
  <c r="U11"/>
  <c r="T12"/>
  <c r="U12"/>
  <c r="T13"/>
  <c r="U13"/>
  <c r="T14"/>
  <c r="U14"/>
  <c r="T15"/>
  <c r="U15"/>
  <c r="T16"/>
  <c r="U16"/>
  <c r="T17"/>
  <c r="V17" s="1"/>
  <c r="U17"/>
  <c r="T18"/>
  <c r="U18"/>
  <c r="T19"/>
  <c r="U19"/>
  <c r="T20"/>
  <c r="U20"/>
  <c r="V20"/>
  <c r="T21"/>
  <c r="V21" s="1"/>
  <c r="U21"/>
  <c r="T22"/>
  <c r="U22"/>
  <c r="T23"/>
  <c r="U23"/>
  <c r="T24"/>
  <c r="U24"/>
  <c r="V24" s="1"/>
  <c r="T25"/>
  <c r="V25" s="1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V36" s="1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V53" s="1"/>
  <c r="U53"/>
  <c r="T54"/>
  <c r="U54"/>
  <c r="T55"/>
  <c r="U55"/>
  <c r="T56"/>
  <c r="U56"/>
  <c r="V56" s="1"/>
  <c r="T57"/>
  <c r="V57" s="1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V68" s="1"/>
  <c r="U68"/>
  <c r="T69"/>
  <c r="U69"/>
  <c r="T70"/>
  <c r="U70"/>
  <c r="T71"/>
  <c r="U71"/>
  <c r="T72"/>
  <c r="U72"/>
  <c r="T73"/>
  <c r="V73" s="1"/>
  <c r="U73"/>
  <c r="T74"/>
  <c r="U74"/>
  <c r="T75"/>
  <c r="U75"/>
  <c r="T76"/>
  <c r="U76"/>
  <c r="T77"/>
  <c r="U77"/>
  <c r="T78"/>
  <c r="V78" s="1"/>
  <c r="U78"/>
  <c r="T79"/>
  <c r="U79"/>
  <c r="T80"/>
  <c r="V80" s="1"/>
  <c r="U80"/>
  <c r="T81"/>
  <c r="U81"/>
  <c r="T82"/>
  <c r="V82" s="1"/>
  <c r="U82"/>
  <c r="T83"/>
  <c r="U83"/>
  <c r="T84"/>
  <c r="V84" s="1"/>
  <c r="U84"/>
  <c r="T85"/>
  <c r="U85"/>
  <c r="T86"/>
  <c r="U86"/>
  <c r="T87"/>
  <c r="U87"/>
  <c r="T88"/>
  <c r="U88"/>
  <c r="T89"/>
  <c r="U89"/>
  <c r="T90"/>
  <c r="V90" s="1"/>
  <c r="U90"/>
  <c r="T91"/>
  <c r="U91"/>
  <c r="T92"/>
  <c r="V92" s="1"/>
  <c r="U92"/>
  <c r="T93"/>
  <c r="U93"/>
  <c r="T94"/>
  <c r="V94" s="1"/>
  <c r="U94"/>
  <c r="T95"/>
  <c r="U95"/>
  <c r="T96"/>
  <c r="V96" s="1"/>
  <c r="U96"/>
  <c r="T97"/>
  <c r="U97"/>
  <c r="T98"/>
  <c r="V98" s="1"/>
  <c r="U98"/>
  <c r="T99"/>
  <c r="U99"/>
  <c r="T100"/>
  <c r="V100" s="1"/>
  <c r="U100"/>
  <c r="T101"/>
  <c r="V101" s="1"/>
  <c r="U101"/>
  <c r="T102"/>
  <c r="U102"/>
  <c r="T103"/>
  <c r="U103"/>
  <c r="T104"/>
  <c r="V104" s="1"/>
  <c r="U104"/>
  <c r="T105"/>
  <c r="U105"/>
  <c r="T106"/>
  <c r="U106"/>
  <c r="T107"/>
  <c r="U107"/>
  <c r="T108"/>
  <c r="U108"/>
  <c r="T109"/>
  <c r="U109"/>
  <c r="T110"/>
  <c r="U110"/>
  <c r="T111"/>
  <c r="U111"/>
  <c r="T112"/>
  <c r="U112"/>
  <c r="T113"/>
  <c r="U113"/>
  <c r="T114"/>
  <c r="U114"/>
  <c r="T115"/>
  <c r="U115"/>
  <c r="T116"/>
  <c r="U116"/>
  <c r="V116" s="1"/>
  <c r="T117"/>
  <c r="U117"/>
  <c r="T118"/>
  <c r="U118"/>
  <c r="T119"/>
  <c r="U119"/>
  <c r="T120"/>
  <c r="U120"/>
  <c r="T121"/>
  <c r="U121"/>
  <c r="T122"/>
  <c r="U122"/>
  <c r="T123"/>
  <c r="U123"/>
  <c r="T124"/>
  <c r="U124"/>
  <c r="T125"/>
  <c r="U125"/>
  <c r="T126"/>
  <c r="U126"/>
  <c r="T127"/>
  <c r="U127"/>
  <c r="V127" s="1"/>
  <c r="T128"/>
  <c r="V128" s="1"/>
  <c r="U128"/>
  <c r="T129"/>
  <c r="U129"/>
  <c r="T130"/>
  <c r="U130"/>
  <c r="T131"/>
  <c r="U131"/>
  <c r="V131" s="1"/>
  <c r="T132"/>
  <c r="V132" s="1"/>
  <c r="U132"/>
  <c r="T133"/>
  <c r="U133"/>
  <c r="T134"/>
  <c r="U134"/>
  <c r="T135"/>
  <c r="U135"/>
  <c r="T136"/>
  <c r="V136" s="1"/>
  <c r="U136"/>
  <c r="T137"/>
  <c r="U137"/>
  <c r="T138"/>
  <c r="U138"/>
  <c r="T139"/>
  <c r="U139"/>
  <c r="T140"/>
  <c r="U140"/>
  <c r="T141"/>
  <c r="U141"/>
  <c r="T142"/>
  <c r="U142"/>
  <c r="T143"/>
  <c r="U143"/>
  <c r="T144"/>
  <c r="U144"/>
  <c r="T145"/>
  <c r="U145"/>
  <c r="T146"/>
  <c r="U146"/>
  <c r="T147"/>
  <c r="U147"/>
  <c r="T148"/>
  <c r="U148"/>
  <c r="V148"/>
  <c r="T149"/>
  <c r="V149" s="1"/>
  <c r="U149"/>
  <c r="T150"/>
  <c r="U150"/>
  <c r="T151"/>
  <c r="U151"/>
  <c r="T152"/>
  <c r="U152"/>
  <c r="V152" s="1"/>
  <c r="T153"/>
  <c r="V153" s="1"/>
  <c r="U153"/>
  <c r="T154"/>
  <c r="U154"/>
  <c r="T155"/>
  <c r="U155"/>
  <c r="T156"/>
  <c r="U156"/>
  <c r="T157"/>
  <c r="U157"/>
  <c r="T158"/>
  <c r="U158"/>
  <c r="T159"/>
  <c r="U159"/>
  <c r="T160"/>
  <c r="U160"/>
  <c r="T161"/>
  <c r="U161"/>
  <c r="T162"/>
  <c r="U162"/>
  <c r="T163"/>
  <c r="U163"/>
  <c r="T164"/>
  <c r="U164"/>
  <c r="V164" s="1"/>
  <c r="T165"/>
  <c r="U165"/>
  <c r="T166"/>
  <c r="U166"/>
  <c r="T167"/>
  <c r="U167"/>
  <c r="T168"/>
  <c r="U168"/>
  <c r="T169"/>
  <c r="U169"/>
  <c r="T2"/>
  <c r="V2" s="1"/>
  <c r="U2"/>
  <c r="I344" i="7"/>
  <c r="J344"/>
  <c r="K344"/>
  <c r="L344"/>
  <c r="M344"/>
  <c r="I345"/>
  <c r="J345"/>
  <c r="K345"/>
  <c r="L345"/>
  <c r="M345"/>
  <c r="I346"/>
  <c r="J346"/>
  <c r="K346"/>
  <c r="L346"/>
  <c r="M346"/>
  <c r="I347"/>
  <c r="J347"/>
  <c r="K347"/>
  <c r="L347"/>
  <c r="M347"/>
  <c r="I348"/>
  <c r="J348"/>
  <c r="K348"/>
  <c r="L348"/>
  <c r="M348"/>
  <c r="I349"/>
  <c r="J349"/>
  <c r="K349"/>
  <c r="L349"/>
  <c r="M349"/>
  <c r="I350"/>
  <c r="J350"/>
  <c r="K350"/>
  <c r="L350"/>
  <c r="M350"/>
  <c r="I351"/>
  <c r="J351"/>
  <c r="K351"/>
  <c r="L351"/>
  <c r="M351"/>
  <c r="I352"/>
  <c r="J352"/>
  <c r="K352"/>
  <c r="L352"/>
  <c r="M352"/>
  <c r="I353"/>
  <c r="J353"/>
  <c r="K353"/>
  <c r="L353"/>
  <c r="M353"/>
  <c r="I354"/>
  <c r="J354"/>
  <c r="K354"/>
  <c r="L354"/>
  <c r="M354"/>
  <c r="I355"/>
  <c r="J355"/>
  <c r="K355"/>
  <c r="L355"/>
  <c r="M355"/>
  <c r="I356"/>
  <c r="J356"/>
  <c r="K356"/>
  <c r="L356"/>
  <c r="M356"/>
  <c r="I357"/>
  <c r="J357"/>
  <c r="K357"/>
  <c r="L357"/>
  <c r="M357"/>
  <c r="I358"/>
  <c r="J358"/>
  <c r="K358"/>
  <c r="L358"/>
  <c r="M358"/>
  <c r="I359"/>
  <c r="J359"/>
  <c r="K359"/>
  <c r="L359"/>
  <c r="M359"/>
  <c r="I360"/>
  <c r="J360"/>
  <c r="K360"/>
  <c r="L360"/>
  <c r="M360"/>
  <c r="I361"/>
  <c r="J361"/>
  <c r="K361"/>
  <c r="L361"/>
  <c r="M361"/>
  <c r="I362"/>
  <c r="J362"/>
  <c r="K362"/>
  <c r="L362"/>
  <c r="M362"/>
  <c r="I363"/>
  <c r="J363"/>
  <c r="K363"/>
  <c r="L363"/>
  <c r="M363"/>
  <c r="I364"/>
  <c r="J364"/>
  <c r="K364"/>
  <c r="L364"/>
  <c r="M364"/>
  <c r="I365"/>
  <c r="J365"/>
  <c r="K365"/>
  <c r="L365"/>
  <c r="M365"/>
  <c r="I366"/>
  <c r="J366"/>
  <c r="K366"/>
  <c r="L366"/>
  <c r="M366"/>
  <c r="I367"/>
  <c r="J367"/>
  <c r="K367"/>
  <c r="L367"/>
  <c r="M367"/>
  <c r="I368"/>
  <c r="J368"/>
  <c r="K368"/>
  <c r="L368"/>
  <c r="M368"/>
  <c r="I369"/>
  <c r="J369"/>
  <c r="K369"/>
  <c r="L369"/>
  <c r="M369"/>
  <c r="I370"/>
  <c r="J370"/>
  <c r="K370"/>
  <c r="L370"/>
  <c r="M370"/>
  <c r="I371"/>
  <c r="J371"/>
  <c r="K371"/>
  <c r="L371"/>
  <c r="M371"/>
  <c r="I372"/>
  <c r="J372"/>
  <c r="K372"/>
  <c r="L372"/>
  <c r="M372"/>
  <c r="I373"/>
  <c r="J373"/>
  <c r="K373"/>
  <c r="L373"/>
  <c r="M373"/>
  <c r="I374"/>
  <c r="J374"/>
  <c r="K374"/>
  <c r="L374"/>
  <c r="M374"/>
  <c r="I375"/>
  <c r="J375"/>
  <c r="K375"/>
  <c r="L375"/>
  <c r="M375"/>
  <c r="I376"/>
  <c r="J376"/>
  <c r="K376"/>
  <c r="L376"/>
  <c r="M376"/>
  <c r="I377"/>
  <c r="J377"/>
  <c r="K377"/>
  <c r="L377"/>
  <c r="M377"/>
  <c r="I378"/>
  <c r="J378"/>
  <c r="K378"/>
  <c r="L378"/>
  <c r="M378"/>
  <c r="I379"/>
  <c r="J379"/>
  <c r="K379"/>
  <c r="L379"/>
  <c r="M379"/>
  <c r="I380"/>
  <c r="J380"/>
  <c r="K380"/>
  <c r="L380"/>
  <c r="M380"/>
  <c r="I381"/>
  <c r="J381"/>
  <c r="K381"/>
  <c r="L381"/>
  <c r="M381"/>
  <c r="I382"/>
  <c r="J382"/>
  <c r="K382"/>
  <c r="L382"/>
  <c r="M382"/>
  <c r="I383"/>
  <c r="J383"/>
  <c r="K383"/>
  <c r="L383"/>
  <c r="M383"/>
  <c r="I384"/>
  <c r="J384"/>
  <c r="K384"/>
  <c r="L384"/>
  <c r="M384"/>
  <c r="I385"/>
  <c r="J385"/>
  <c r="K385"/>
  <c r="L385"/>
  <c r="M385"/>
  <c r="I386"/>
  <c r="J386"/>
  <c r="K386"/>
  <c r="L386"/>
  <c r="M386"/>
  <c r="I387"/>
  <c r="J387"/>
  <c r="K387"/>
  <c r="L387"/>
  <c r="M387"/>
  <c r="I388"/>
  <c r="J388"/>
  <c r="K388"/>
  <c r="L388"/>
  <c r="M388"/>
  <c r="I389"/>
  <c r="J389"/>
  <c r="K389"/>
  <c r="L389"/>
  <c r="M389"/>
  <c r="I390"/>
  <c r="J390"/>
  <c r="K390"/>
  <c r="L390"/>
  <c r="M390"/>
  <c r="I391"/>
  <c r="J391"/>
  <c r="K391"/>
  <c r="L391"/>
  <c r="M391"/>
  <c r="I392"/>
  <c r="J392"/>
  <c r="K392"/>
  <c r="L392"/>
  <c r="M392"/>
  <c r="I393"/>
  <c r="J393"/>
  <c r="K393"/>
  <c r="L393"/>
  <c r="M393"/>
  <c r="I394"/>
  <c r="J394"/>
  <c r="K394"/>
  <c r="L394"/>
  <c r="M394"/>
  <c r="I395"/>
  <c r="J395"/>
  <c r="K395"/>
  <c r="L395"/>
  <c r="M395"/>
  <c r="I396"/>
  <c r="J396"/>
  <c r="K396"/>
  <c r="L396"/>
  <c r="M396"/>
  <c r="I397"/>
  <c r="J397"/>
  <c r="K397"/>
  <c r="L397"/>
  <c r="M397"/>
  <c r="I398"/>
  <c r="J398"/>
  <c r="K398"/>
  <c r="L398"/>
  <c r="M398"/>
  <c r="I399"/>
  <c r="J399"/>
  <c r="K399"/>
  <c r="L399"/>
  <c r="M399"/>
  <c r="I400"/>
  <c r="J400"/>
  <c r="K400"/>
  <c r="L400"/>
  <c r="M400"/>
  <c r="I401"/>
  <c r="J401"/>
  <c r="K401"/>
  <c r="L401"/>
  <c r="M401"/>
  <c r="I402"/>
  <c r="J402"/>
  <c r="K402"/>
  <c r="L402"/>
  <c r="M402"/>
  <c r="I403"/>
  <c r="J403"/>
  <c r="K403"/>
  <c r="L403"/>
  <c r="M403"/>
  <c r="I404"/>
  <c r="J404"/>
  <c r="K404"/>
  <c r="L404"/>
  <c r="M404"/>
  <c r="I405"/>
  <c r="J405"/>
  <c r="K405"/>
  <c r="L405"/>
  <c r="M405"/>
  <c r="I406"/>
  <c r="J406"/>
  <c r="K406"/>
  <c r="L406"/>
  <c r="M406"/>
  <c r="I407"/>
  <c r="J407"/>
  <c r="K407"/>
  <c r="L407"/>
  <c r="M407"/>
  <c r="I408"/>
  <c r="J408"/>
  <c r="K408"/>
  <c r="L408"/>
  <c r="M408"/>
  <c r="I409"/>
  <c r="J409"/>
  <c r="K409"/>
  <c r="L409"/>
  <c r="M409"/>
  <c r="I410"/>
  <c r="J410"/>
  <c r="K410"/>
  <c r="L410"/>
  <c r="M410"/>
  <c r="I411"/>
  <c r="J411"/>
  <c r="K411"/>
  <c r="L411"/>
  <c r="M411"/>
  <c r="I412"/>
  <c r="J412"/>
  <c r="K412"/>
  <c r="L412"/>
  <c r="M412"/>
  <c r="I413"/>
  <c r="J413"/>
  <c r="K413"/>
  <c r="L413"/>
  <c r="M413"/>
  <c r="I414"/>
  <c r="J414"/>
  <c r="K414"/>
  <c r="L414"/>
  <c r="M414"/>
  <c r="I415"/>
  <c r="J415"/>
  <c r="K415"/>
  <c r="L415"/>
  <c r="M415"/>
  <c r="I416"/>
  <c r="J416"/>
  <c r="K416"/>
  <c r="L416"/>
  <c r="M416"/>
  <c r="I417"/>
  <c r="J417"/>
  <c r="K417"/>
  <c r="L417"/>
  <c r="M417"/>
  <c r="I418"/>
  <c r="J418"/>
  <c r="K418"/>
  <c r="L418"/>
  <c r="M418"/>
  <c r="I419"/>
  <c r="J419"/>
  <c r="K419"/>
  <c r="L419"/>
  <c r="M419"/>
  <c r="I420"/>
  <c r="J420"/>
  <c r="K420"/>
  <c r="L420"/>
  <c r="M420"/>
  <c r="I421"/>
  <c r="J421"/>
  <c r="K421"/>
  <c r="L421"/>
  <c r="M421"/>
  <c r="I422"/>
  <c r="J422"/>
  <c r="K422"/>
  <c r="L422"/>
  <c r="M422"/>
  <c r="I423"/>
  <c r="J423"/>
  <c r="K423"/>
  <c r="L423"/>
  <c r="M423"/>
  <c r="I424"/>
  <c r="J424"/>
  <c r="K424"/>
  <c r="L424"/>
  <c r="M424"/>
  <c r="I425"/>
  <c r="J425"/>
  <c r="K425"/>
  <c r="L425"/>
  <c r="M425"/>
  <c r="I426"/>
  <c r="J426"/>
  <c r="K426"/>
  <c r="L426"/>
  <c r="M426"/>
  <c r="I427"/>
  <c r="J427"/>
  <c r="K427"/>
  <c r="L427"/>
  <c r="M427"/>
  <c r="I428"/>
  <c r="J428"/>
  <c r="K428"/>
  <c r="L428"/>
  <c r="M428"/>
  <c r="I429"/>
  <c r="J429"/>
  <c r="K429"/>
  <c r="L429"/>
  <c r="M429"/>
  <c r="I430"/>
  <c r="J430"/>
  <c r="K430"/>
  <c r="L430"/>
  <c r="M430"/>
  <c r="I431"/>
  <c r="J431"/>
  <c r="K431"/>
  <c r="L431"/>
  <c r="M431"/>
  <c r="I432"/>
  <c r="J432"/>
  <c r="K432"/>
  <c r="L432"/>
  <c r="M432"/>
  <c r="I433"/>
  <c r="J433"/>
  <c r="K433"/>
  <c r="L433"/>
  <c r="M433"/>
  <c r="I434"/>
  <c r="J434"/>
  <c r="K434"/>
  <c r="L434"/>
  <c r="M434"/>
  <c r="I435"/>
  <c r="J435"/>
  <c r="K435"/>
  <c r="L435"/>
  <c r="M435"/>
  <c r="I436"/>
  <c r="J436"/>
  <c r="K436"/>
  <c r="L436"/>
  <c r="M436"/>
  <c r="I437"/>
  <c r="J437"/>
  <c r="K437"/>
  <c r="L437"/>
  <c r="M437"/>
  <c r="I438"/>
  <c r="J438"/>
  <c r="K438"/>
  <c r="L438"/>
  <c r="M438"/>
  <c r="I439"/>
  <c r="J439"/>
  <c r="K439"/>
  <c r="L439"/>
  <c r="M439"/>
  <c r="I440"/>
  <c r="J440"/>
  <c r="K440"/>
  <c r="L440"/>
  <c r="M440"/>
  <c r="I441"/>
  <c r="J441"/>
  <c r="K441"/>
  <c r="L441"/>
  <c r="M441"/>
  <c r="I442"/>
  <c r="J442"/>
  <c r="K442"/>
  <c r="L442"/>
  <c r="M442"/>
  <c r="I443"/>
  <c r="J443"/>
  <c r="K443"/>
  <c r="L443"/>
  <c r="M443"/>
  <c r="I444"/>
  <c r="J444"/>
  <c r="K444"/>
  <c r="L444"/>
  <c r="M444"/>
  <c r="I445"/>
  <c r="J445"/>
  <c r="K445"/>
  <c r="L445"/>
  <c r="M445"/>
  <c r="I446"/>
  <c r="J446"/>
  <c r="K446"/>
  <c r="L446"/>
  <c r="M446"/>
  <c r="I447"/>
  <c r="J447"/>
  <c r="K447"/>
  <c r="L447"/>
  <c r="M447"/>
  <c r="I448"/>
  <c r="J448"/>
  <c r="K448"/>
  <c r="L448"/>
  <c r="M448"/>
  <c r="I449"/>
  <c r="J449"/>
  <c r="K449"/>
  <c r="L449"/>
  <c r="M449"/>
  <c r="I450"/>
  <c r="J450"/>
  <c r="K450"/>
  <c r="L450"/>
  <c r="M450"/>
  <c r="I451"/>
  <c r="J451"/>
  <c r="K451"/>
  <c r="L451"/>
  <c r="M451"/>
  <c r="I452"/>
  <c r="J452"/>
  <c r="K452"/>
  <c r="L452"/>
  <c r="M452"/>
  <c r="I453"/>
  <c r="J453"/>
  <c r="K453"/>
  <c r="L453"/>
  <c r="M453"/>
  <c r="I454"/>
  <c r="J454"/>
  <c r="K454"/>
  <c r="L454"/>
  <c r="M454"/>
  <c r="I455"/>
  <c r="J455"/>
  <c r="K455"/>
  <c r="L455"/>
  <c r="M455"/>
  <c r="I456"/>
  <c r="J456"/>
  <c r="K456"/>
  <c r="L456"/>
  <c r="M456"/>
  <c r="I457"/>
  <c r="J457"/>
  <c r="K457"/>
  <c r="L457"/>
  <c r="M457"/>
  <c r="I458"/>
  <c r="J458"/>
  <c r="K458"/>
  <c r="L458"/>
  <c r="M458"/>
  <c r="I459"/>
  <c r="J459"/>
  <c r="K459"/>
  <c r="L459"/>
  <c r="M459"/>
  <c r="I460"/>
  <c r="J460"/>
  <c r="K460"/>
  <c r="L460"/>
  <c r="M460"/>
  <c r="I461"/>
  <c r="J461"/>
  <c r="K461"/>
  <c r="L461"/>
  <c r="M461"/>
  <c r="I462"/>
  <c r="J462"/>
  <c r="K462"/>
  <c r="L462"/>
  <c r="M462"/>
  <c r="I463"/>
  <c r="J463"/>
  <c r="K463"/>
  <c r="L463"/>
  <c r="M463"/>
  <c r="I464"/>
  <c r="J464"/>
  <c r="K464"/>
  <c r="L464"/>
  <c r="M464"/>
  <c r="I465"/>
  <c r="J465"/>
  <c r="K465"/>
  <c r="L465"/>
  <c r="M465"/>
  <c r="I466"/>
  <c r="J466"/>
  <c r="K466"/>
  <c r="L466"/>
  <c r="M466"/>
  <c r="I467"/>
  <c r="J467"/>
  <c r="K467"/>
  <c r="L467"/>
  <c r="M467"/>
  <c r="I468"/>
  <c r="J468"/>
  <c r="K468"/>
  <c r="L468"/>
  <c r="M468"/>
  <c r="I469"/>
  <c r="J469"/>
  <c r="K469"/>
  <c r="L469"/>
  <c r="M469"/>
  <c r="I470"/>
  <c r="J470"/>
  <c r="K470"/>
  <c r="L470"/>
  <c r="M470"/>
  <c r="I471"/>
  <c r="J471"/>
  <c r="K471"/>
  <c r="L471"/>
  <c r="M471"/>
  <c r="I472"/>
  <c r="J472"/>
  <c r="K472"/>
  <c r="L472"/>
  <c r="M472"/>
  <c r="I473"/>
  <c r="J473"/>
  <c r="K473"/>
  <c r="L473"/>
  <c r="M473"/>
  <c r="I474"/>
  <c r="J474"/>
  <c r="K474"/>
  <c r="L474"/>
  <c r="M474"/>
  <c r="I475"/>
  <c r="J475"/>
  <c r="K475"/>
  <c r="L475"/>
  <c r="M475"/>
  <c r="I476"/>
  <c r="J476"/>
  <c r="K476"/>
  <c r="L476"/>
  <c r="M476"/>
  <c r="I477"/>
  <c r="J477"/>
  <c r="K477"/>
  <c r="L477"/>
  <c r="M477"/>
  <c r="I478"/>
  <c r="J478"/>
  <c r="K478"/>
  <c r="L478"/>
  <c r="M478"/>
  <c r="I479"/>
  <c r="J479"/>
  <c r="K479"/>
  <c r="L479"/>
  <c r="M479"/>
  <c r="I480"/>
  <c r="J480"/>
  <c r="K480"/>
  <c r="L480"/>
  <c r="M480"/>
  <c r="I481"/>
  <c r="J481"/>
  <c r="K481"/>
  <c r="L481"/>
  <c r="M481"/>
  <c r="I482"/>
  <c r="J482"/>
  <c r="K482"/>
  <c r="L482"/>
  <c r="M482"/>
  <c r="I483"/>
  <c r="J483"/>
  <c r="K483"/>
  <c r="L483"/>
  <c r="M483"/>
  <c r="I484"/>
  <c r="J484"/>
  <c r="K484"/>
  <c r="L484"/>
  <c r="M484"/>
  <c r="I485"/>
  <c r="J485"/>
  <c r="K485"/>
  <c r="L485"/>
  <c r="M485"/>
  <c r="I486"/>
  <c r="J486"/>
  <c r="K486"/>
  <c r="L486"/>
  <c r="M486"/>
  <c r="I487"/>
  <c r="J487"/>
  <c r="K487"/>
  <c r="L487"/>
  <c r="M487"/>
  <c r="I488"/>
  <c r="J488"/>
  <c r="K488"/>
  <c r="L488"/>
  <c r="M488"/>
  <c r="I489"/>
  <c r="J489"/>
  <c r="K489"/>
  <c r="L489"/>
  <c r="M489"/>
  <c r="I490"/>
  <c r="J490"/>
  <c r="K490"/>
  <c r="L490"/>
  <c r="M490"/>
  <c r="I491"/>
  <c r="J491"/>
  <c r="K491"/>
  <c r="L491"/>
  <c r="M491"/>
  <c r="I492"/>
  <c r="J492"/>
  <c r="K492"/>
  <c r="L492"/>
  <c r="M492"/>
  <c r="I493"/>
  <c r="J493"/>
  <c r="K493"/>
  <c r="L493"/>
  <c r="M493"/>
  <c r="I494"/>
  <c r="J494"/>
  <c r="K494"/>
  <c r="L494"/>
  <c r="M494"/>
  <c r="I495"/>
  <c r="J495"/>
  <c r="K495"/>
  <c r="L495"/>
  <c r="M495"/>
  <c r="I496"/>
  <c r="J496"/>
  <c r="K496"/>
  <c r="L496"/>
  <c r="M496"/>
  <c r="I497"/>
  <c r="J497"/>
  <c r="K497"/>
  <c r="L497"/>
  <c r="M497"/>
  <c r="I498"/>
  <c r="J498"/>
  <c r="K498"/>
  <c r="L498"/>
  <c r="M498"/>
  <c r="I499"/>
  <c r="J499"/>
  <c r="K499"/>
  <c r="L499"/>
  <c r="M499"/>
  <c r="I500"/>
  <c r="J500"/>
  <c r="K500"/>
  <c r="L500"/>
  <c r="M500"/>
  <c r="I501"/>
  <c r="J501"/>
  <c r="K501"/>
  <c r="L501"/>
  <c r="M501"/>
  <c r="I502"/>
  <c r="J502"/>
  <c r="K502"/>
  <c r="L502"/>
  <c r="M502"/>
  <c r="I503"/>
  <c r="J503"/>
  <c r="K503"/>
  <c r="L503"/>
  <c r="M503"/>
  <c r="I504"/>
  <c r="J504"/>
  <c r="K504"/>
  <c r="L504"/>
  <c r="M504"/>
  <c r="I505"/>
  <c r="J505"/>
  <c r="K505"/>
  <c r="L505"/>
  <c r="M505"/>
  <c r="I506"/>
  <c r="J506"/>
  <c r="K506"/>
  <c r="L506"/>
  <c r="M506"/>
  <c r="I507"/>
  <c r="J507"/>
  <c r="K507"/>
  <c r="L507"/>
  <c r="M507"/>
  <c r="I508"/>
  <c r="J508"/>
  <c r="K508"/>
  <c r="L508"/>
  <c r="M508"/>
  <c r="I509"/>
  <c r="J509"/>
  <c r="K509"/>
  <c r="L509"/>
  <c r="M509"/>
  <c r="I510"/>
  <c r="J510"/>
  <c r="K510"/>
  <c r="L510"/>
  <c r="M510"/>
  <c r="J343"/>
  <c r="K343"/>
  <c r="L343"/>
  <c r="M343"/>
  <c r="I343"/>
  <c r="I1"/>
  <c r="O1" s="1"/>
  <c r="J1"/>
  <c r="P1" s="1"/>
  <c r="K1"/>
  <c r="Q1" s="1"/>
  <c r="L1"/>
  <c r="R1" s="1"/>
  <c r="H1"/>
  <c r="N1" s="1"/>
  <c r="C1"/>
  <c r="D1"/>
  <c r="E1"/>
  <c r="F1"/>
  <c r="B1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W49" i="1"/>
  <c r="K48" i="4"/>
  <c r="F48" i="6" s="1"/>
  <c r="L48" i="4"/>
  <c r="G48" i="6" s="1"/>
  <c r="B40" i="5"/>
  <c r="C40"/>
  <c r="X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B43"/>
  <c r="C43"/>
  <c r="D43"/>
  <c r="E43"/>
  <c r="F43"/>
  <c r="G43"/>
  <c r="H43"/>
  <c r="I43"/>
  <c r="J43"/>
  <c r="K43"/>
  <c r="L43"/>
  <c r="M43"/>
  <c r="N43"/>
  <c r="AA43" s="1"/>
  <c r="O43"/>
  <c r="P43"/>
  <c r="Q43"/>
  <c r="R43"/>
  <c r="S43"/>
  <c r="T43"/>
  <c r="U43"/>
  <c r="V43"/>
  <c r="W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B52"/>
  <c r="C52"/>
  <c r="X52" s="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B53"/>
  <c r="X53" s="1"/>
  <c r="AC53" s="1"/>
  <c r="I53" i="6" s="1"/>
  <c r="C53" i="5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B55"/>
  <c r="X55" s="1"/>
  <c r="AC55" s="1"/>
  <c r="I55" i="6" s="1"/>
  <c r="C55" i="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AB56" s="1"/>
  <c r="T56"/>
  <c r="U56"/>
  <c r="V56"/>
  <c r="W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B61"/>
  <c r="X61" s="1"/>
  <c r="AC61" s="1"/>
  <c r="I61" i="6" s="1"/>
  <c r="C61" i="5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B68"/>
  <c r="X68" s="1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B73"/>
  <c r="X73" s="1"/>
  <c r="C73"/>
  <c r="D73"/>
  <c r="E73"/>
  <c r="F73"/>
  <c r="Y73" s="1"/>
  <c r="G73"/>
  <c r="H73"/>
  <c r="I73"/>
  <c r="J73"/>
  <c r="K73"/>
  <c r="L73"/>
  <c r="M73"/>
  <c r="N73"/>
  <c r="O73"/>
  <c r="P73"/>
  <c r="Q73"/>
  <c r="R73"/>
  <c r="S73"/>
  <c r="T73"/>
  <c r="U73"/>
  <c r="V73"/>
  <c r="W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B76"/>
  <c r="C76"/>
  <c r="D76"/>
  <c r="E76"/>
  <c r="F76"/>
  <c r="G76"/>
  <c r="H76"/>
  <c r="I76"/>
  <c r="J76"/>
  <c r="K76"/>
  <c r="L76"/>
  <c r="M76"/>
  <c r="N76"/>
  <c r="O76"/>
  <c r="AA76" s="1"/>
  <c r="P76"/>
  <c r="Q76"/>
  <c r="R76"/>
  <c r="S76"/>
  <c r="T76"/>
  <c r="U76"/>
  <c r="V76"/>
  <c r="W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B84"/>
  <c r="C84"/>
  <c r="X84" s="1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B85"/>
  <c r="X85" s="1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B87"/>
  <c r="X87" s="1"/>
  <c r="AC87" s="1"/>
  <c r="I87" i="6" s="1"/>
  <c r="C87" i="5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B90"/>
  <c r="C90"/>
  <c r="D90"/>
  <c r="E90"/>
  <c r="F90"/>
  <c r="G90"/>
  <c r="H90"/>
  <c r="I90"/>
  <c r="J90"/>
  <c r="K90"/>
  <c r="Z90" s="1"/>
  <c r="L90"/>
  <c r="M90"/>
  <c r="N90"/>
  <c r="O90"/>
  <c r="P90"/>
  <c r="Q90"/>
  <c r="R90"/>
  <c r="S90"/>
  <c r="T90"/>
  <c r="U90"/>
  <c r="V90"/>
  <c r="W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B100"/>
  <c r="X100" s="1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B106"/>
  <c r="X106" s="1"/>
  <c r="AC106" s="1"/>
  <c r="I106" i="6" s="1"/>
  <c r="C106" i="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B110"/>
  <c r="X110" s="1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B114"/>
  <c r="X114" s="1"/>
  <c r="C114"/>
  <c r="D114"/>
  <c r="E114"/>
  <c r="Y114" s="1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B116"/>
  <c r="X116" s="1"/>
  <c r="AC116" s="1"/>
  <c r="I116" i="6" s="1"/>
  <c r="C116" i="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B117"/>
  <c r="X117" s="1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B118"/>
  <c r="X118" s="1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B119"/>
  <c r="X119" s="1"/>
  <c r="AC119" s="1"/>
  <c r="I119" i="6" s="1"/>
  <c r="C119" i="5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B125"/>
  <c r="X125" s="1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B129"/>
  <c r="X129" s="1"/>
  <c r="AC129" s="1"/>
  <c r="I129" i="6" s="1"/>
  <c r="C129" i="5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AB129" s="1"/>
  <c r="W129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B132"/>
  <c r="X132" s="1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B138"/>
  <c r="X138" s="1"/>
  <c r="AC138" s="1"/>
  <c r="I138" i="6" s="1"/>
  <c r="C138" i="5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B146"/>
  <c r="X146" s="1"/>
  <c r="AC146" s="1"/>
  <c r="I146" i="6" s="1"/>
  <c r="C146" i="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B148"/>
  <c r="X148" s="1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B157"/>
  <c r="X157" s="1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AB161" s="1"/>
  <c r="T161"/>
  <c r="U161"/>
  <c r="V161"/>
  <c r="W161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B165"/>
  <c r="X165" s="1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B169"/>
  <c r="X169" s="1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B3"/>
  <c r="X3" s="1"/>
  <c r="AC3" s="1"/>
  <c r="I3" i="6" s="1"/>
  <c r="C3" i="5"/>
  <c r="D3"/>
  <c r="E3"/>
  <c r="F3"/>
  <c r="G3"/>
  <c r="H3"/>
  <c r="I3"/>
  <c r="J3"/>
  <c r="K3"/>
  <c r="L3"/>
  <c r="M3"/>
  <c r="N3"/>
  <c r="O3"/>
  <c r="P3"/>
  <c r="Q3"/>
  <c r="R3"/>
  <c r="S3"/>
  <c r="AB3" s="1"/>
  <c r="T3"/>
  <c r="U3"/>
  <c r="V3"/>
  <c r="W3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B7"/>
  <c r="X7" s="1"/>
  <c r="AC7" s="1"/>
  <c r="I7" i="6" s="1"/>
  <c r="C7" i="5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B8"/>
  <c r="X8" s="1"/>
  <c r="C8"/>
  <c r="D8"/>
  <c r="E8"/>
  <c r="F8"/>
  <c r="Y8" s="1"/>
  <c r="G8"/>
  <c r="H8"/>
  <c r="I8"/>
  <c r="J8"/>
  <c r="K8"/>
  <c r="L8"/>
  <c r="M8"/>
  <c r="N8"/>
  <c r="O8"/>
  <c r="P8"/>
  <c r="Q8"/>
  <c r="R8"/>
  <c r="S8"/>
  <c r="T8"/>
  <c r="U8"/>
  <c r="V8"/>
  <c r="W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B11"/>
  <c r="C11"/>
  <c r="X11" s="1"/>
  <c r="AC11" s="1"/>
  <c r="I11" i="6" s="1"/>
  <c r="D11" i="5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4"/>
  <c r="C14"/>
  <c r="X14" s="1"/>
  <c r="AC14" s="1"/>
  <c r="I14" i="6" s="1"/>
  <c r="D14" i="5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B23"/>
  <c r="C23"/>
  <c r="X23" s="1"/>
  <c r="AC23" s="1"/>
  <c r="I23" i="6" s="1"/>
  <c r="D23" i="5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B29"/>
  <c r="X29" s="1"/>
  <c r="AC29" s="1"/>
  <c r="I29" i="6" s="1"/>
  <c r="C29" i="5"/>
  <c r="D29"/>
  <c r="E29"/>
  <c r="F29"/>
  <c r="G29"/>
  <c r="H29"/>
  <c r="I29"/>
  <c r="J29"/>
  <c r="Z29" s="1"/>
  <c r="AE29" s="1"/>
  <c r="K29" i="6" s="1"/>
  <c r="K29" i="5"/>
  <c r="L29"/>
  <c r="M29"/>
  <c r="N29"/>
  <c r="O29"/>
  <c r="P29"/>
  <c r="Q29"/>
  <c r="R29"/>
  <c r="S29"/>
  <c r="T29"/>
  <c r="U29"/>
  <c r="V29"/>
  <c r="W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B32"/>
  <c r="X32" s="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B35"/>
  <c r="X35" s="1"/>
  <c r="AC35" s="1"/>
  <c r="I35" i="6" s="1"/>
  <c r="C35" i="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AB35" s="1"/>
  <c r="W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B39"/>
  <c r="M343" i="6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342"/>
  <c r="L504"/>
  <c r="I504"/>
  <c r="I436"/>
  <c r="J436"/>
  <c r="K436"/>
  <c r="L436"/>
  <c r="I411"/>
  <c r="J411"/>
  <c r="K411"/>
  <c r="L411"/>
  <c r="I417"/>
  <c r="J417"/>
  <c r="K417"/>
  <c r="L417"/>
  <c r="I485"/>
  <c r="J485"/>
  <c r="K485"/>
  <c r="L485"/>
  <c r="I405"/>
  <c r="J405"/>
  <c r="K405"/>
  <c r="L405"/>
  <c r="I467"/>
  <c r="J467"/>
  <c r="K467"/>
  <c r="L467"/>
  <c r="I453"/>
  <c r="J453"/>
  <c r="K453"/>
  <c r="L453"/>
  <c r="I403"/>
  <c r="J403"/>
  <c r="K403"/>
  <c r="L403"/>
  <c r="I492"/>
  <c r="J492"/>
  <c r="K492"/>
  <c r="L492"/>
  <c r="I493"/>
  <c r="J493"/>
  <c r="K493"/>
  <c r="L493"/>
  <c r="I416"/>
  <c r="J416"/>
  <c r="K416"/>
  <c r="L416"/>
  <c r="I473"/>
  <c r="J473"/>
  <c r="K473"/>
  <c r="L473"/>
  <c r="I367"/>
  <c r="J367"/>
  <c r="K367"/>
  <c r="L367"/>
  <c r="I426"/>
  <c r="J426"/>
  <c r="K426"/>
  <c r="L426"/>
  <c r="I486"/>
  <c r="J486"/>
  <c r="K486"/>
  <c r="L486"/>
  <c r="I430"/>
  <c r="J430"/>
  <c r="K430"/>
  <c r="L430"/>
  <c r="I373"/>
  <c r="J373"/>
  <c r="K373"/>
  <c r="L373"/>
  <c r="I394"/>
  <c r="J394"/>
  <c r="K394"/>
  <c r="L394"/>
  <c r="I433"/>
  <c r="J433"/>
  <c r="K433"/>
  <c r="L433"/>
  <c r="I438"/>
  <c r="J438"/>
  <c r="K438"/>
  <c r="L438"/>
  <c r="I444"/>
  <c r="J444"/>
  <c r="K444"/>
  <c r="L444"/>
  <c r="I481"/>
  <c r="J481"/>
  <c r="K481"/>
  <c r="L481"/>
  <c r="I435"/>
  <c r="J435"/>
  <c r="K435"/>
  <c r="L435"/>
  <c r="I353"/>
  <c r="J353"/>
  <c r="K353"/>
  <c r="L353"/>
  <c r="I342"/>
  <c r="J342"/>
  <c r="K342"/>
  <c r="L342"/>
  <c r="I362"/>
  <c r="J362"/>
  <c r="K362"/>
  <c r="L362"/>
  <c r="I379"/>
  <c r="J379"/>
  <c r="K379"/>
  <c r="L379"/>
  <c r="I487"/>
  <c r="J487"/>
  <c r="K487"/>
  <c r="L487"/>
  <c r="I406"/>
  <c r="J406"/>
  <c r="K406"/>
  <c r="L406"/>
  <c r="I354"/>
  <c r="J354"/>
  <c r="K354"/>
  <c r="L354"/>
  <c r="I456"/>
  <c r="J456"/>
  <c r="K456"/>
  <c r="L456"/>
  <c r="I424"/>
  <c r="J424"/>
  <c r="K424"/>
  <c r="L424"/>
  <c r="I469"/>
  <c r="J469"/>
  <c r="K469"/>
  <c r="L469"/>
  <c r="I434"/>
  <c r="J434"/>
  <c r="K434"/>
  <c r="L434"/>
  <c r="J504"/>
  <c r="K504"/>
  <c r="I475"/>
  <c r="J475"/>
  <c r="K475"/>
  <c r="L475"/>
  <c r="I505"/>
  <c r="J505"/>
  <c r="K505"/>
  <c r="L505"/>
  <c r="I389"/>
  <c r="J389"/>
  <c r="K389"/>
  <c r="L389"/>
  <c r="I459"/>
  <c r="J459"/>
  <c r="K459"/>
  <c r="L459"/>
  <c r="I450"/>
  <c r="J450"/>
  <c r="K450"/>
  <c r="L450"/>
  <c r="I498"/>
  <c r="J498"/>
  <c r="K498"/>
  <c r="L498"/>
  <c r="I365"/>
  <c r="J365"/>
  <c r="K365"/>
  <c r="L365"/>
  <c r="I398"/>
  <c r="J398"/>
  <c r="K398"/>
  <c r="L398"/>
  <c r="I479"/>
  <c r="J479"/>
  <c r="K479"/>
  <c r="L479"/>
  <c r="I422"/>
  <c r="J422"/>
  <c r="K422"/>
  <c r="L422"/>
  <c r="I506"/>
  <c r="J506"/>
  <c r="K506"/>
  <c r="L506"/>
  <c r="I477"/>
  <c r="J477"/>
  <c r="K477"/>
  <c r="L477"/>
  <c r="I464"/>
  <c r="J464"/>
  <c r="K464"/>
  <c r="L464"/>
  <c r="I410"/>
  <c r="J410"/>
  <c r="K410"/>
  <c r="L410"/>
  <c r="I496"/>
  <c r="J496"/>
  <c r="K496"/>
  <c r="L496"/>
  <c r="I343"/>
  <c r="J343"/>
  <c r="K343"/>
  <c r="L343"/>
  <c r="I420"/>
  <c r="J420"/>
  <c r="K420"/>
  <c r="L420"/>
  <c r="I491"/>
  <c r="J491"/>
  <c r="K491"/>
  <c r="L491"/>
  <c r="I484"/>
  <c r="J484"/>
  <c r="K484"/>
  <c r="L484"/>
  <c r="I462"/>
  <c r="J462"/>
  <c r="K462"/>
  <c r="L462"/>
  <c r="I374"/>
  <c r="J374"/>
  <c r="K374"/>
  <c r="L374"/>
  <c r="I404"/>
  <c r="J404"/>
  <c r="K404"/>
  <c r="L404"/>
  <c r="I387"/>
  <c r="J387"/>
  <c r="K387"/>
  <c r="L387"/>
  <c r="I476"/>
  <c r="J476"/>
  <c r="K476"/>
  <c r="L476"/>
  <c r="I407"/>
  <c r="J407"/>
  <c r="K407"/>
  <c r="L407"/>
  <c r="I368"/>
  <c r="J368"/>
  <c r="K368"/>
  <c r="L368"/>
  <c r="I501"/>
  <c r="J501"/>
  <c r="K501"/>
  <c r="L501"/>
  <c r="I383"/>
  <c r="J383"/>
  <c r="K383"/>
  <c r="L383"/>
  <c r="I413"/>
  <c r="J413"/>
  <c r="K413"/>
  <c r="L413"/>
  <c r="I399"/>
  <c r="J399"/>
  <c r="K399"/>
  <c r="L399"/>
  <c r="I395"/>
  <c r="J395"/>
  <c r="K395"/>
  <c r="L395"/>
  <c r="I460"/>
  <c r="J460"/>
  <c r="K460"/>
  <c r="L460"/>
  <c r="I376"/>
  <c r="J376"/>
  <c r="K376"/>
  <c r="L376"/>
  <c r="I400"/>
  <c r="J400"/>
  <c r="K400"/>
  <c r="L400"/>
  <c r="I431"/>
  <c r="J431"/>
  <c r="K431"/>
  <c r="L431"/>
  <c r="I428"/>
  <c r="J428"/>
  <c r="K428"/>
  <c r="L428"/>
  <c r="I497"/>
  <c r="J497"/>
  <c r="K497"/>
  <c r="L497"/>
  <c r="I507"/>
  <c r="J507"/>
  <c r="K507"/>
  <c r="L507"/>
  <c r="I478"/>
  <c r="J478"/>
  <c r="K478"/>
  <c r="L478"/>
  <c r="I482"/>
  <c r="J482"/>
  <c r="K482"/>
  <c r="L482"/>
  <c r="I429"/>
  <c r="J429"/>
  <c r="K429"/>
  <c r="L429"/>
  <c r="I488"/>
  <c r="J488"/>
  <c r="K488"/>
  <c r="L488"/>
  <c r="I409"/>
  <c r="J409"/>
  <c r="K409"/>
  <c r="L409"/>
  <c r="I441"/>
  <c r="J441"/>
  <c r="K441"/>
  <c r="L441"/>
  <c r="I371"/>
  <c r="J371"/>
  <c r="K371"/>
  <c r="L371"/>
  <c r="I439"/>
  <c r="J439"/>
  <c r="K439"/>
  <c r="L439"/>
  <c r="I483"/>
  <c r="J483"/>
  <c r="K483"/>
  <c r="L483"/>
  <c r="I360"/>
  <c r="J360"/>
  <c r="K360"/>
  <c r="L360"/>
  <c r="I370"/>
  <c r="J370"/>
  <c r="K370"/>
  <c r="L370"/>
  <c r="I455"/>
  <c r="J455"/>
  <c r="K455"/>
  <c r="L455"/>
  <c r="I440"/>
  <c r="J440"/>
  <c r="K440"/>
  <c r="L440"/>
  <c r="I369"/>
  <c r="J369"/>
  <c r="K369"/>
  <c r="L369"/>
  <c r="I457"/>
  <c r="J457"/>
  <c r="K457"/>
  <c r="L457"/>
  <c r="I502"/>
  <c r="J502"/>
  <c r="K502"/>
  <c r="L502"/>
  <c r="I447"/>
  <c r="J447"/>
  <c r="K447"/>
  <c r="L447"/>
  <c r="I419"/>
  <c r="J419"/>
  <c r="K419"/>
  <c r="L419"/>
  <c r="I346"/>
  <c r="J346"/>
  <c r="K346"/>
  <c r="L346"/>
  <c r="I446"/>
  <c r="J446"/>
  <c r="K446"/>
  <c r="L446"/>
  <c r="I344"/>
  <c r="J344"/>
  <c r="K344"/>
  <c r="L344"/>
  <c r="I356"/>
  <c r="J356"/>
  <c r="K356"/>
  <c r="L356"/>
  <c r="I472"/>
  <c r="J472"/>
  <c r="K472"/>
  <c r="L472"/>
  <c r="I402"/>
  <c r="J402"/>
  <c r="K402"/>
  <c r="L402"/>
  <c r="I443"/>
  <c r="J443"/>
  <c r="K443"/>
  <c r="L443"/>
  <c r="I380"/>
  <c r="J380"/>
  <c r="K380"/>
  <c r="L380"/>
  <c r="I452"/>
  <c r="J452"/>
  <c r="K452"/>
  <c r="L452"/>
  <c r="I388"/>
  <c r="J388"/>
  <c r="K388"/>
  <c r="L388"/>
  <c r="I397"/>
  <c r="J397"/>
  <c r="K397"/>
  <c r="L397"/>
  <c r="I451"/>
  <c r="J451"/>
  <c r="K451"/>
  <c r="L451"/>
  <c r="I348"/>
  <c r="J348"/>
  <c r="K348"/>
  <c r="L348"/>
  <c r="I377"/>
  <c r="J377"/>
  <c r="K377"/>
  <c r="L377"/>
  <c r="I421"/>
  <c r="J421"/>
  <c r="K421"/>
  <c r="L421"/>
  <c r="I355"/>
  <c r="J355"/>
  <c r="K355"/>
  <c r="L355"/>
  <c r="I385"/>
  <c r="J385"/>
  <c r="K385"/>
  <c r="L385"/>
  <c r="I345"/>
  <c r="J345"/>
  <c r="K345"/>
  <c r="L345"/>
  <c r="I392"/>
  <c r="J392"/>
  <c r="K392"/>
  <c r="L392"/>
  <c r="I500"/>
  <c r="J500"/>
  <c r="K500"/>
  <c r="L500"/>
  <c r="I480"/>
  <c r="J480"/>
  <c r="K480"/>
  <c r="L480"/>
  <c r="I465"/>
  <c r="J465"/>
  <c r="K465"/>
  <c r="L465"/>
  <c r="I352"/>
  <c r="J352"/>
  <c r="K352"/>
  <c r="L352"/>
  <c r="I364"/>
  <c r="J364"/>
  <c r="K364"/>
  <c r="L364"/>
  <c r="I372"/>
  <c r="J372"/>
  <c r="K372"/>
  <c r="L372"/>
  <c r="I414"/>
  <c r="J414"/>
  <c r="K414"/>
  <c r="L414"/>
  <c r="I391"/>
  <c r="J391"/>
  <c r="K391"/>
  <c r="L391"/>
  <c r="I418"/>
  <c r="J418"/>
  <c r="K418"/>
  <c r="L418"/>
  <c r="I494"/>
  <c r="J494"/>
  <c r="K494"/>
  <c r="L494"/>
  <c r="I427"/>
  <c r="J427"/>
  <c r="K427"/>
  <c r="L427"/>
  <c r="I393"/>
  <c r="J393"/>
  <c r="K393"/>
  <c r="L393"/>
  <c r="I454"/>
  <c r="J454"/>
  <c r="K454"/>
  <c r="L454"/>
  <c r="I471"/>
  <c r="J471"/>
  <c r="K471"/>
  <c r="L471"/>
  <c r="I503"/>
  <c r="J503"/>
  <c r="K503"/>
  <c r="L503"/>
  <c r="I347"/>
  <c r="J347"/>
  <c r="K347"/>
  <c r="L347"/>
  <c r="I432"/>
  <c r="J432"/>
  <c r="K432"/>
  <c r="L432"/>
  <c r="I412"/>
  <c r="J412"/>
  <c r="K412"/>
  <c r="L412"/>
  <c r="I363"/>
  <c r="J363"/>
  <c r="K363"/>
  <c r="L363"/>
  <c r="I463"/>
  <c r="J463"/>
  <c r="K463"/>
  <c r="L463"/>
  <c r="I466"/>
  <c r="J466"/>
  <c r="K466"/>
  <c r="L466"/>
  <c r="I442"/>
  <c r="J442"/>
  <c r="K442"/>
  <c r="L442"/>
  <c r="I489"/>
  <c r="J489"/>
  <c r="K489"/>
  <c r="L489"/>
  <c r="I448"/>
  <c r="J448"/>
  <c r="K448"/>
  <c r="L448"/>
  <c r="I351"/>
  <c r="J351"/>
  <c r="K351"/>
  <c r="L351"/>
  <c r="I408"/>
  <c r="J408"/>
  <c r="K408"/>
  <c r="L408"/>
  <c r="I378"/>
  <c r="J378"/>
  <c r="K378"/>
  <c r="L378"/>
  <c r="I437"/>
  <c r="J437"/>
  <c r="K437"/>
  <c r="L437"/>
  <c r="I461"/>
  <c r="J461"/>
  <c r="K461"/>
  <c r="L461"/>
  <c r="I350"/>
  <c r="J350"/>
  <c r="K350"/>
  <c r="L350"/>
  <c r="I490"/>
  <c r="J490"/>
  <c r="K490"/>
  <c r="L490"/>
  <c r="I474"/>
  <c r="J474"/>
  <c r="K474"/>
  <c r="L474"/>
  <c r="I508"/>
  <c r="J508"/>
  <c r="K508"/>
  <c r="L508"/>
  <c r="I375"/>
  <c r="J375"/>
  <c r="K375"/>
  <c r="L375"/>
  <c r="I382"/>
  <c r="J382"/>
  <c r="K382"/>
  <c r="L382"/>
  <c r="I401"/>
  <c r="J401"/>
  <c r="K401"/>
  <c r="L401"/>
  <c r="I495"/>
  <c r="J495"/>
  <c r="K495"/>
  <c r="L495"/>
  <c r="I499"/>
  <c r="J499"/>
  <c r="K499"/>
  <c r="L499"/>
  <c r="I509"/>
  <c r="J509"/>
  <c r="K509"/>
  <c r="L509"/>
  <c r="I386"/>
  <c r="J386"/>
  <c r="K386"/>
  <c r="L386"/>
  <c r="I470"/>
  <c r="J470"/>
  <c r="K470"/>
  <c r="L470"/>
  <c r="I358"/>
  <c r="J358"/>
  <c r="K358"/>
  <c r="L358"/>
  <c r="I359"/>
  <c r="J359"/>
  <c r="K359"/>
  <c r="L359"/>
  <c r="I425"/>
  <c r="J425"/>
  <c r="K425"/>
  <c r="L425"/>
  <c r="I423"/>
  <c r="J423"/>
  <c r="K423"/>
  <c r="L423"/>
  <c r="I366"/>
  <c r="J366"/>
  <c r="K366"/>
  <c r="L366"/>
  <c r="I468"/>
  <c r="J468"/>
  <c r="K468"/>
  <c r="L468"/>
  <c r="I415"/>
  <c r="J415"/>
  <c r="K415"/>
  <c r="L415"/>
  <c r="I357"/>
  <c r="J357"/>
  <c r="K357"/>
  <c r="L357"/>
  <c r="I449"/>
  <c r="J449"/>
  <c r="K449"/>
  <c r="L449"/>
  <c r="I396"/>
  <c r="J396"/>
  <c r="K396"/>
  <c r="L396"/>
  <c r="I458"/>
  <c r="J458"/>
  <c r="K458"/>
  <c r="L458"/>
  <c r="I445"/>
  <c r="J445"/>
  <c r="K445"/>
  <c r="L445"/>
  <c r="I390"/>
  <c r="J390"/>
  <c r="K390"/>
  <c r="L390"/>
  <c r="I361"/>
  <c r="J361"/>
  <c r="K361"/>
  <c r="L361"/>
  <c r="I384"/>
  <c r="J384"/>
  <c r="K384"/>
  <c r="L384"/>
  <c r="I381"/>
  <c r="J381"/>
  <c r="K381"/>
  <c r="L381"/>
  <c r="J349"/>
  <c r="K349"/>
  <c r="L349"/>
  <c r="I349"/>
  <c r="AF11" i="5"/>
  <c r="L11" i="6" s="1"/>
  <c r="D31"/>
  <c r="G40"/>
  <c r="F66"/>
  <c r="F89"/>
  <c r="G105"/>
  <c r="D120"/>
  <c r="D138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K351" i="5"/>
  <c r="L351"/>
  <c r="M351"/>
  <c r="N351"/>
  <c r="O351"/>
  <c r="K353"/>
  <c r="L353"/>
  <c r="M353"/>
  <c r="N353"/>
  <c r="O353"/>
  <c r="K352"/>
  <c r="L352"/>
  <c r="M352"/>
  <c r="N352"/>
  <c r="O352"/>
  <c r="K354"/>
  <c r="L354"/>
  <c r="M354"/>
  <c r="N354"/>
  <c r="O354"/>
  <c r="K371"/>
  <c r="L371"/>
  <c r="M371"/>
  <c r="N371"/>
  <c r="O371"/>
  <c r="K357"/>
  <c r="L357"/>
  <c r="M357"/>
  <c r="N357"/>
  <c r="O357"/>
  <c r="K358"/>
  <c r="L358"/>
  <c r="M358"/>
  <c r="N358"/>
  <c r="O358"/>
  <c r="K359"/>
  <c r="L359"/>
  <c r="M359"/>
  <c r="N359"/>
  <c r="O359"/>
  <c r="K360"/>
  <c r="L360"/>
  <c r="M360"/>
  <c r="N360"/>
  <c r="O360"/>
  <c r="K368"/>
  <c r="L368"/>
  <c r="M368"/>
  <c r="N368"/>
  <c r="O368"/>
  <c r="K361"/>
  <c r="L361"/>
  <c r="M361"/>
  <c r="N361"/>
  <c r="O361"/>
  <c r="K362"/>
  <c r="L362"/>
  <c r="M362"/>
  <c r="N362"/>
  <c r="O362"/>
  <c r="K363"/>
  <c r="L363"/>
  <c r="M363"/>
  <c r="N363"/>
  <c r="O363"/>
  <c r="K477"/>
  <c r="L477"/>
  <c r="M477"/>
  <c r="N477"/>
  <c r="O477"/>
  <c r="K364"/>
  <c r="L364"/>
  <c r="M364"/>
  <c r="N364"/>
  <c r="O364"/>
  <c r="K365"/>
  <c r="L365"/>
  <c r="M365"/>
  <c r="N365"/>
  <c r="O365"/>
  <c r="K366"/>
  <c r="L366"/>
  <c r="M366"/>
  <c r="N366"/>
  <c r="O366"/>
  <c r="K367"/>
  <c r="L367"/>
  <c r="M367"/>
  <c r="N367"/>
  <c r="O367"/>
  <c r="K432"/>
  <c r="L432"/>
  <c r="M432"/>
  <c r="N432"/>
  <c r="O432"/>
  <c r="K369"/>
  <c r="L369"/>
  <c r="M369"/>
  <c r="N369"/>
  <c r="O369"/>
  <c r="K370"/>
  <c r="L370"/>
  <c r="M370"/>
  <c r="N370"/>
  <c r="O370"/>
  <c r="K372"/>
  <c r="L372"/>
  <c r="M372"/>
  <c r="N372"/>
  <c r="O372"/>
  <c r="K373"/>
  <c r="L373"/>
  <c r="M373"/>
  <c r="N373"/>
  <c r="O373"/>
  <c r="K383"/>
  <c r="L383"/>
  <c r="M383"/>
  <c r="N383"/>
  <c r="O383"/>
  <c r="K374"/>
  <c r="L374"/>
  <c r="M374"/>
  <c r="N374"/>
  <c r="O374"/>
  <c r="K375"/>
  <c r="L375"/>
  <c r="M375"/>
  <c r="N375"/>
  <c r="O375"/>
  <c r="K415"/>
  <c r="L415"/>
  <c r="M415"/>
  <c r="N415"/>
  <c r="O415"/>
  <c r="K376"/>
  <c r="L376"/>
  <c r="M376"/>
  <c r="N376"/>
  <c r="O376"/>
  <c r="K389"/>
  <c r="L389"/>
  <c r="M389"/>
  <c r="N389"/>
  <c r="O389"/>
  <c r="K377"/>
  <c r="L377"/>
  <c r="M377"/>
  <c r="N377"/>
  <c r="O377"/>
  <c r="K378"/>
  <c r="L378"/>
  <c r="M378"/>
  <c r="N378"/>
  <c r="O378"/>
  <c r="K391"/>
  <c r="L391"/>
  <c r="M391"/>
  <c r="N391"/>
  <c r="O391"/>
  <c r="K392"/>
  <c r="L392"/>
  <c r="M392"/>
  <c r="N392"/>
  <c r="O392"/>
  <c r="K379"/>
  <c r="L379"/>
  <c r="M379"/>
  <c r="N379"/>
  <c r="O379"/>
  <c r="K394"/>
  <c r="L394"/>
  <c r="M394"/>
  <c r="N394"/>
  <c r="O394"/>
  <c r="K380"/>
  <c r="L380"/>
  <c r="M380"/>
  <c r="N380"/>
  <c r="O380"/>
  <c r="K381"/>
  <c r="L381"/>
  <c r="M381"/>
  <c r="N381"/>
  <c r="O381"/>
  <c r="K382"/>
  <c r="L382"/>
  <c r="M382"/>
  <c r="N382"/>
  <c r="O382"/>
  <c r="K403"/>
  <c r="L403"/>
  <c r="M403"/>
  <c r="N403"/>
  <c r="O403"/>
  <c r="K384"/>
  <c r="L384"/>
  <c r="M384"/>
  <c r="N384"/>
  <c r="O384"/>
  <c r="K386"/>
  <c r="L386"/>
  <c r="M386"/>
  <c r="N386"/>
  <c r="O386"/>
  <c r="K438"/>
  <c r="L438"/>
  <c r="M438"/>
  <c r="N438"/>
  <c r="O438"/>
  <c r="K387"/>
  <c r="L387"/>
  <c r="M387"/>
  <c r="N387"/>
  <c r="O387"/>
  <c r="K388"/>
  <c r="L388"/>
  <c r="M388"/>
  <c r="N388"/>
  <c r="O388"/>
  <c r="K390"/>
  <c r="L390"/>
  <c r="M390"/>
  <c r="N390"/>
  <c r="O390"/>
  <c r="K393"/>
  <c r="L393"/>
  <c r="M393"/>
  <c r="N393"/>
  <c r="O393"/>
  <c r="K417"/>
  <c r="L417"/>
  <c r="M417"/>
  <c r="N417"/>
  <c r="O417"/>
  <c r="K420"/>
  <c r="L420"/>
  <c r="M420"/>
  <c r="N420"/>
  <c r="O420"/>
  <c r="K395"/>
  <c r="L395"/>
  <c r="M395"/>
  <c r="N395"/>
  <c r="O395"/>
  <c r="K396"/>
  <c r="L396"/>
  <c r="M396"/>
  <c r="N396"/>
  <c r="O396"/>
  <c r="K397"/>
  <c r="L397"/>
  <c r="M397"/>
  <c r="N397"/>
  <c r="O397"/>
  <c r="K398"/>
  <c r="L398"/>
  <c r="M398"/>
  <c r="N398"/>
  <c r="O398"/>
  <c r="K399"/>
  <c r="L399"/>
  <c r="M399"/>
  <c r="N399"/>
  <c r="O399"/>
  <c r="K400"/>
  <c r="L400"/>
  <c r="M400"/>
  <c r="N400"/>
  <c r="O400"/>
  <c r="K402"/>
  <c r="L402"/>
  <c r="M402"/>
  <c r="N402"/>
  <c r="O402"/>
  <c r="K404"/>
  <c r="L404"/>
  <c r="M404"/>
  <c r="N404"/>
  <c r="O404"/>
  <c r="K405"/>
  <c r="L405"/>
  <c r="M405"/>
  <c r="N405"/>
  <c r="O405"/>
  <c r="K424"/>
  <c r="L424"/>
  <c r="M424"/>
  <c r="N424"/>
  <c r="O424"/>
  <c r="K406"/>
  <c r="L406"/>
  <c r="M406"/>
  <c r="N406"/>
  <c r="O406"/>
  <c r="K407"/>
  <c r="L407"/>
  <c r="M407"/>
  <c r="N407"/>
  <c r="O407"/>
  <c r="K408"/>
  <c r="L408"/>
  <c r="M408"/>
  <c r="N408"/>
  <c r="O408"/>
  <c r="K409"/>
  <c r="L409"/>
  <c r="M409"/>
  <c r="N409"/>
  <c r="O409"/>
  <c r="K410"/>
  <c r="L410"/>
  <c r="M410"/>
  <c r="N410"/>
  <c r="O410"/>
  <c r="K411"/>
  <c r="L411"/>
  <c r="M411"/>
  <c r="N411"/>
  <c r="O411"/>
  <c r="K412"/>
  <c r="L412"/>
  <c r="M412"/>
  <c r="N412"/>
  <c r="O412"/>
  <c r="K413"/>
  <c r="L413"/>
  <c r="M413"/>
  <c r="N413"/>
  <c r="O413"/>
  <c r="K414"/>
  <c r="L414"/>
  <c r="M414"/>
  <c r="N414"/>
  <c r="O414"/>
  <c r="K435"/>
  <c r="L435"/>
  <c r="M435"/>
  <c r="N435"/>
  <c r="O435"/>
  <c r="K416"/>
  <c r="L416"/>
  <c r="M416"/>
  <c r="N416"/>
  <c r="O416"/>
  <c r="K418"/>
  <c r="L418"/>
  <c r="M418"/>
  <c r="N418"/>
  <c r="O418"/>
  <c r="K419"/>
  <c r="L419"/>
  <c r="M419"/>
  <c r="N419"/>
  <c r="O419"/>
  <c r="K421"/>
  <c r="L421"/>
  <c r="M421"/>
  <c r="N421"/>
  <c r="O421"/>
  <c r="K488"/>
  <c r="L488"/>
  <c r="M488"/>
  <c r="N488"/>
  <c r="O488"/>
  <c r="K422"/>
  <c r="L422"/>
  <c r="M422"/>
  <c r="N422"/>
  <c r="O422"/>
  <c r="K446"/>
  <c r="L446"/>
  <c r="M446"/>
  <c r="N446"/>
  <c r="O446"/>
  <c r="K423"/>
  <c r="L423"/>
  <c r="M423"/>
  <c r="N423"/>
  <c r="O423"/>
  <c r="K425"/>
  <c r="L425"/>
  <c r="M425"/>
  <c r="N425"/>
  <c r="O425"/>
  <c r="K426"/>
  <c r="L426"/>
  <c r="M426"/>
  <c r="N426"/>
  <c r="O426"/>
  <c r="K447"/>
  <c r="L447"/>
  <c r="M447"/>
  <c r="N447"/>
  <c r="O447"/>
  <c r="K448"/>
  <c r="L448"/>
  <c r="M448"/>
  <c r="N448"/>
  <c r="O448"/>
  <c r="K427"/>
  <c r="L427"/>
  <c r="M427"/>
  <c r="N427"/>
  <c r="O427"/>
  <c r="K428"/>
  <c r="L428"/>
  <c r="M428"/>
  <c r="N428"/>
  <c r="O428"/>
  <c r="K429"/>
  <c r="L429"/>
  <c r="M429"/>
  <c r="N429"/>
  <c r="O429"/>
  <c r="K430"/>
  <c r="L430"/>
  <c r="M430"/>
  <c r="N430"/>
  <c r="O430"/>
  <c r="K451"/>
  <c r="L451"/>
  <c r="M451"/>
  <c r="N451"/>
  <c r="O451"/>
  <c r="K473"/>
  <c r="L473"/>
  <c r="M473"/>
  <c r="N473"/>
  <c r="O473"/>
  <c r="K431"/>
  <c r="L431"/>
  <c r="M431"/>
  <c r="N431"/>
  <c r="O431"/>
  <c r="K433"/>
  <c r="L433"/>
  <c r="M433"/>
  <c r="N433"/>
  <c r="O433"/>
  <c r="K434"/>
  <c r="L434"/>
  <c r="M434"/>
  <c r="N434"/>
  <c r="O434"/>
  <c r="K436"/>
  <c r="L436"/>
  <c r="M436"/>
  <c r="N436"/>
  <c r="O436"/>
  <c r="K437"/>
  <c r="L437"/>
  <c r="M437"/>
  <c r="N437"/>
  <c r="O437"/>
  <c r="K439"/>
  <c r="L439"/>
  <c r="M439"/>
  <c r="N439"/>
  <c r="O439"/>
  <c r="K440"/>
  <c r="L440"/>
  <c r="M440"/>
  <c r="N440"/>
  <c r="O440"/>
  <c r="K441"/>
  <c r="L441"/>
  <c r="M441"/>
  <c r="N441"/>
  <c r="O441"/>
  <c r="K442"/>
  <c r="L442"/>
  <c r="M442"/>
  <c r="N442"/>
  <c r="O442"/>
  <c r="K443"/>
  <c r="L443"/>
  <c r="M443"/>
  <c r="N443"/>
  <c r="O443"/>
  <c r="K444"/>
  <c r="L444"/>
  <c r="M444"/>
  <c r="N444"/>
  <c r="O444"/>
  <c r="K445"/>
  <c r="L445"/>
  <c r="M445"/>
  <c r="N445"/>
  <c r="O445"/>
  <c r="K449"/>
  <c r="L449"/>
  <c r="M449"/>
  <c r="N449"/>
  <c r="O449"/>
  <c r="K450"/>
  <c r="L450"/>
  <c r="M450"/>
  <c r="N450"/>
  <c r="O450"/>
  <c r="K467"/>
  <c r="L467"/>
  <c r="M467"/>
  <c r="N467"/>
  <c r="O467"/>
  <c r="K452"/>
  <c r="L452"/>
  <c r="M452"/>
  <c r="N452"/>
  <c r="O452"/>
  <c r="K453"/>
  <c r="L453"/>
  <c r="M453"/>
  <c r="N453"/>
  <c r="O453"/>
  <c r="K454"/>
  <c r="L454"/>
  <c r="M454"/>
  <c r="N454"/>
  <c r="O454"/>
  <c r="K455"/>
  <c r="L455"/>
  <c r="M455"/>
  <c r="N455"/>
  <c r="O455"/>
  <c r="K456"/>
  <c r="L456"/>
  <c r="M456"/>
  <c r="N456"/>
  <c r="O456"/>
  <c r="K457"/>
  <c r="L457"/>
  <c r="M457"/>
  <c r="N457"/>
  <c r="O457"/>
  <c r="K458"/>
  <c r="L458"/>
  <c r="M458"/>
  <c r="N458"/>
  <c r="O458"/>
  <c r="K459"/>
  <c r="L459"/>
  <c r="M459"/>
  <c r="N459"/>
  <c r="O459"/>
  <c r="K460"/>
  <c r="L460"/>
  <c r="M460"/>
  <c r="N460"/>
  <c r="O460"/>
  <c r="K461"/>
  <c r="L461"/>
  <c r="M461"/>
  <c r="N461"/>
  <c r="O461"/>
  <c r="K462"/>
  <c r="L462"/>
  <c r="M462"/>
  <c r="N462"/>
  <c r="O462"/>
  <c r="K463"/>
  <c r="L463"/>
  <c r="M463"/>
  <c r="N463"/>
  <c r="O463"/>
  <c r="K464"/>
  <c r="L464"/>
  <c r="M464"/>
  <c r="N464"/>
  <c r="O464"/>
  <c r="K465"/>
  <c r="L465"/>
  <c r="M465"/>
  <c r="N465"/>
  <c r="O465"/>
  <c r="K466"/>
  <c r="L466"/>
  <c r="M466"/>
  <c r="N466"/>
  <c r="O466"/>
  <c r="K468"/>
  <c r="L468"/>
  <c r="M468"/>
  <c r="N468"/>
  <c r="O468"/>
  <c r="K469"/>
  <c r="L469"/>
  <c r="M469"/>
  <c r="N469"/>
  <c r="O469"/>
  <c r="K470"/>
  <c r="L470"/>
  <c r="M470"/>
  <c r="N470"/>
  <c r="O470"/>
  <c r="K471"/>
  <c r="L471"/>
  <c r="M471"/>
  <c r="N471"/>
  <c r="O471"/>
  <c r="K472"/>
  <c r="L472"/>
  <c r="M472"/>
  <c r="N472"/>
  <c r="O472"/>
  <c r="K474"/>
  <c r="L474"/>
  <c r="M474"/>
  <c r="N474"/>
  <c r="O474"/>
  <c r="K475"/>
  <c r="L475"/>
  <c r="M475"/>
  <c r="N475"/>
  <c r="O475"/>
  <c r="K485"/>
  <c r="L485"/>
  <c r="M485"/>
  <c r="N485"/>
  <c r="O485"/>
  <c r="K476"/>
  <c r="L476"/>
  <c r="M476"/>
  <c r="N476"/>
  <c r="O476"/>
  <c r="K478"/>
  <c r="L478"/>
  <c r="M478"/>
  <c r="N478"/>
  <c r="O478"/>
  <c r="K479"/>
  <c r="L479"/>
  <c r="M479"/>
  <c r="N479"/>
  <c r="O479"/>
  <c r="K499"/>
  <c r="L499"/>
  <c r="M499"/>
  <c r="N499"/>
  <c r="O499"/>
  <c r="K480"/>
  <c r="L480"/>
  <c r="M480"/>
  <c r="N480"/>
  <c r="O480"/>
  <c r="K481"/>
  <c r="L481"/>
  <c r="M481"/>
  <c r="N481"/>
  <c r="O481"/>
  <c r="K482"/>
  <c r="L482"/>
  <c r="M482"/>
  <c r="N482"/>
  <c r="O482"/>
  <c r="K483"/>
  <c r="L483"/>
  <c r="M483"/>
  <c r="N483"/>
  <c r="O483"/>
  <c r="K484"/>
  <c r="L484"/>
  <c r="M484"/>
  <c r="N484"/>
  <c r="O484"/>
  <c r="K486"/>
  <c r="L486"/>
  <c r="M486"/>
  <c r="N486"/>
  <c r="O486"/>
  <c r="K487"/>
  <c r="L487"/>
  <c r="M487"/>
  <c r="N487"/>
  <c r="O487"/>
  <c r="K500"/>
  <c r="L500"/>
  <c r="M500"/>
  <c r="N500"/>
  <c r="O500"/>
  <c r="K489"/>
  <c r="L489"/>
  <c r="M489"/>
  <c r="N489"/>
  <c r="O489"/>
  <c r="K490"/>
  <c r="L490"/>
  <c r="M490"/>
  <c r="N490"/>
  <c r="O490"/>
  <c r="K491"/>
  <c r="L491"/>
  <c r="M491"/>
  <c r="N491"/>
  <c r="O491"/>
  <c r="K492"/>
  <c r="L492"/>
  <c r="M492"/>
  <c r="N492"/>
  <c r="O492"/>
  <c r="K493"/>
  <c r="L493"/>
  <c r="M493"/>
  <c r="N493"/>
  <c r="O493"/>
  <c r="K494"/>
  <c r="L494"/>
  <c r="M494"/>
  <c r="N494"/>
  <c r="O494"/>
  <c r="K495"/>
  <c r="L495"/>
  <c r="M495"/>
  <c r="N495"/>
  <c r="O495"/>
  <c r="K496"/>
  <c r="L496"/>
  <c r="M496"/>
  <c r="N496"/>
  <c r="O496"/>
  <c r="K497"/>
  <c r="L497"/>
  <c r="M497"/>
  <c r="N497"/>
  <c r="O497"/>
  <c r="K498"/>
  <c r="L498"/>
  <c r="M498"/>
  <c r="N498"/>
  <c r="O498"/>
  <c r="K501"/>
  <c r="L501"/>
  <c r="M501"/>
  <c r="N501"/>
  <c r="O501"/>
  <c r="K502"/>
  <c r="L502"/>
  <c r="M502"/>
  <c r="N502"/>
  <c r="O502"/>
  <c r="K503"/>
  <c r="L503"/>
  <c r="M503"/>
  <c r="N503"/>
  <c r="O503"/>
  <c r="K504"/>
  <c r="L504"/>
  <c r="M504"/>
  <c r="N504"/>
  <c r="O504"/>
  <c r="K506"/>
  <c r="L506"/>
  <c r="M506"/>
  <c r="N506"/>
  <c r="O506"/>
  <c r="K505"/>
  <c r="L505"/>
  <c r="M505"/>
  <c r="N505"/>
  <c r="O505"/>
  <c r="K508"/>
  <c r="L508"/>
  <c r="M508"/>
  <c r="N508"/>
  <c r="O508"/>
  <c r="K507"/>
  <c r="L507"/>
  <c r="M507"/>
  <c r="N507"/>
  <c r="O507"/>
  <c r="K509"/>
  <c r="L509"/>
  <c r="M509"/>
  <c r="N509"/>
  <c r="O509"/>
  <c r="K510"/>
  <c r="L510"/>
  <c r="M510"/>
  <c r="N510"/>
  <c r="O510"/>
  <c r="K344"/>
  <c r="L344"/>
  <c r="M344"/>
  <c r="N344"/>
  <c r="O344"/>
  <c r="K345"/>
  <c r="L345"/>
  <c r="M345"/>
  <c r="N345"/>
  <c r="O345"/>
  <c r="K346"/>
  <c r="L346"/>
  <c r="M346"/>
  <c r="N346"/>
  <c r="O346"/>
  <c r="K348"/>
  <c r="L348"/>
  <c r="M348"/>
  <c r="N348"/>
  <c r="O348"/>
  <c r="K347"/>
  <c r="L347"/>
  <c r="M347"/>
  <c r="N347"/>
  <c r="O347"/>
  <c r="K350"/>
  <c r="L350"/>
  <c r="M350"/>
  <c r="N350"/>
  <c r="O350"/>
  <c r="K349"/>
  <c r="L349"/>
  <c r="M349"/>
  <c r="N349"/>
  <c r="O349"/>
  <c r="K385"/>
  <c r="L385"/>
  <c r="M385"/>
  <c r="N385"/>
  <c r="O385"/>
  <c r="K401"/>
  <c r="L401"/>
  <c r="M401"/>
  <c r="N401"/>
  <c r="O401"/>
  <c r="K355"/>
  <c r="L355"/>
  <c r="M355"/>
  <c r="N355"/>
  <c r="O355"/>
  <c r="K356"/>
  <c r="L356"/>
  <c r="M356"/>
  <c r="N356"/>
  <c r="O356"/>
  <c r="L343"/>
  <c r="M343"/>
  <c r="N343"/>
  <c r="O343"/>
  <c r="K343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C118"/>
  <c r="I118" i="6" s="1"/>
  <c r="A118" i="5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H24" i="4"/>
  <c r="C24" i="6" s="1"/>
  <c r="I24" i="4"/>
  <c r="D24" i="6" s="1"/>
  <c r="J24" i="4"/>
  <c r="E24" i="6" s="1"/>
  <c r="K24" i="4"/>
  <c r="F24" i="6" s="1"/>
  <c r="L24" i="4"/>
  <c r="G24" i="6" s="1"/>
  <c r="H25" i="4"/>
  <c r="C25" i="6" s="1"/>
  <c r="I25" i="4"/>
  <c r="D25" i="6" s="1"/>
  <c r="J25" i="4"/>
  <c r="E25" i="6" s="1"/>
  <c r="K25" i="4"/>
  <c r="F25" i="6" s="1"/>
  <c r="L25" i="4"/>
  <c r="G25" i="6" s="1"/>
  <c r="H26" i="4"/>
  <c r="C26" i="6" s="1"/>
  <c r="I26" i="4"/>
  <c r="D26" i="6" s="1"/>
  <c r="J26" i="4"/>
  <c r="E26" i="6" s="1"/>
  <c r="K26" i="4"/>
  <c r="F26" i="6" s="1"/>
  <c r="L26" i="4"/>
  <c r="G26" i="6" s="1"/>
  <c r="H27" i="4"/>
  <c r="C27" i="6" s="1"/>
  <c r="I27" i="4"/>
  <c r="D27" i="6" s="1"/>
  <c r="J27" i="4"/>
  <c r="E27" i="6" s="1"/>
  <c r="K27" i="4"/>
  <c r="F27" i="6" s="1"/>
  <c r="L27" i="4"/>
  <c r="G27" i="6" s="1"/>
  <c r="H28" i="4"/>
  <c r="C28" i="6" s="1"/>
  <c r="I28" i="4"/>
  <c r="D28" i="6" s="1"/>
  <c r="J28" i="4"/>
  <c r="E28" i="6" s="1"/>
  <c r="K28" i="4"/>
  <c r="F28" i="6" s="1"/>
  <c r="L28" i="4"/>
  <c r="G28" i="6" s="1"/>
  <c r="H29" i="4"/>
  <c r="C29" i="6" s="1"/>
  <c r="I29" i="4"/>
  <c r="D29" i="6" s="1"/>
  <c r="J29" i="4"/>
  <c r="E29" i="6" s="1"/>
  <c r="K29" i="4"/>
  <c r="F29" i="6" s="1"/>
  <c r="L29" i="4"/>
  <c r="G29" i="6" s="1"/>
  <c r="H30" i="4"/>
  <c r="C30" i="6" s="1"/>
  <c r="I30" i="4"/>
  <c r="D30" i="6" s="1"/>
  <c r="J30" i="4"/>
  <c r="E30" i="6" s="1"/>
  <c r="K30" i="4"/>
  <c r="F30" i="6" s="1"/>
  <c r="L30" i="4"/>
  <c r="G30" i="6" s="1"/>
  <c r="H31" i="4"/>
  <c r="C31" i="6" s="1"/>
  <c r="I31" i="4"/>
  <c r="J31"/>
  <c r="E31" i="6" s="1"/>
  <c r="K31" i="4"/>
  <c r="F31" i="6" s="1"/>
  <c r="L31" i="4"/>
  <c r="G31" i="6" s="1"/>
  <c r="H32" i="4"/>
  <c r="C32" i="6" s="1"/>
  <c r="I32" i="4"/>
  <c r="D32" i="6" s="1"/>
  <c r="J32" i="4"/>
  <c r="E32" i="6" s="1"/>
  <c r="K32" i="4"/>
  <c r="F32" i="6" s="1"/>
  <c r="L32" i="4"/>
  <c r="G32" i="6" s="1"/>
  <c r="H33" i="4"/>
  <c r="C33" i="6" s="1"/>
  <c r="I33" i="4"/>
  <c r="D33" i="6" s="1"/>
  <c r="J33" i="4"/>
  <c r="E33" i="6" s="1"/>
  <c r="K33" i="4"/>
  <c r="F33" i="6" s="1"/>
  <c r="L33" i="4"/>
  <c r="G33" i="6" s="1"/>
  <c r="H34" i="4"/>
  <c r="C34" i="6" s="1"/>
  <c r="I34" i="4"/>
  <c r="D34" i="6" s="1"/>
  <c r="J34" i="4"/>
  <c r="E34" i="6" s="1"/>
  <c r="K34" i="4"/>
  <c r="F34" i="6" s="1"/>
  <c r="L34" i="4"/>
  <c r="G34" i="6" s="1"/>
  <c r="H35" i="4"/>
  <c r="C35" i="6" s="1"/>
  <c r="I35" i="4"/>
  <c r="D35" i="6" s="1"/>
  <c r="J35" i="4"/>
  <c r="E35" i="6" s="1"/>
  <c r="K35" i="4"/>
  <c r="F35" i="6" s="1"/>
  <c r="L35" i="4"/>
  <c r="G35" i="6" s="1"/>
  <c r="H36" i="4"/>
  <c r="C36" i="6" s="1"/>
  <c r="I36" i="4"/>
  <c r="D36" i="6" s="1"/>
  <c r="J36" i="4"/>
  <c r="E36" i="6" s="1"/>
  <c r="K36" i="4"/>
  <c r="F36" i="6" s="1"/>
  <c r="L36" i="4"/>
  <c r="G36" i="6" s="1"/>
  <c r="H37" i="4"/>
  <c r="C37" i="6" s="1"/>
  <c r="I37" i="4"/>
  <c r="D37" i="6" s="1"/>
  <c r="J37" i="4"/>
  <c r="E37" i="6" s="1"/>
  <c r="K37" i="4"/>
  <c r="F37" i="6" s="1"/>
  <c r="L37" i="4"/>
  <c r="G37" i="6" s="1"/>
  <c r="H38" i="4"/>
  <c r="C38" i="6" s="1"/>
  <c r="I38" i="4"/>
  <c r="D38" i="6" s="1"/>
  <c r="J38" i="4"/>
  <c r="E38" i="6" s="1"/>
  <c r="K38" i="4"/>
  <c r="F38" i="6" s="1"/>
  <c r="L38" i="4"/>
  <c r="G38" i="6" s="1"/>
  <c r="H39" i="4"/>
  <c r="C39" i="6" s="1"/>
  <c r="I39" i="4"/>
  <c r="D39" i="6" s="1"/>
  <c r="J39" i="4"/>
  <c r="E39" i="6" s="1"/>
  <c r="K39" i="4"/>
  <c r="F39" i="6" s="1"/>
  <c r="L39" i="4"/>
  <c r="G39" i="6" s="1"/>
  <c r="H40" i="4"/>
  <c r="C40" i="6" s="1"/>
  <c r="I40" i="4"/>
  <c r="D40" i="6" s="1"/>
  <c r="J40" i="4"/>
  <c r="E40" i="6" s="1"/>
  <c r="K40" i="4"/>
  <c r="F40" i="6" s="1"/>
  <c r="L40" i="4"/>
  <c r="H41"/>
  <c r="C41" i="6" s="1"/>
  <c r="I41" i="4"/>
  <c r="D41" i="6" s="1"/>
  <c r="J41" i="4"/>
  <c r="E41" i="6" s="1"/>
  <c r="K41" i="4"/>
  <c r="F41" i="6" s="1"/>
  <c r="L41" i="4"/>
  <c r="G41" i="6" s="1"/>
  <c r="H42" i="4"/>
  <c r="C42" i="6" s="1"/>
  <c r="I42" i="4"/>
  <c r="D42" i="6" s="1"/>
  <c r="J42" i="4"/>
  <c r="E42" i="6" s="1"/>
  <c r="K42" i="4"/>
  <c r="F42" i="6" s="1"/>
  <c r="L42" i="4"/>
  <c r="G42" i="6" s="1"/>
  <c r="H43" i="4"/>
  <c r="C43" i="6" s="1"/>
  <c r="I43" i="4"/>
  <c r="D43" i="6" s="1"/>
  <c r="J43" i="4"/>
  <c r="E43" i="6" s="1"/>
  <c r="K43" i="4"/>
  <c r="F43" i="6" s="1"/>
  <c r="L43" i="4"/>
  <c r="G43" i="6" s="1"/>
  <c r="H44" i="4"/>
  <c r="C44" i="6" s="1"/>
  <c r="I44" i="4"/>
  <c r="D44" i="6" s="1"/>
  <c r="J44" i="4"/>
  <c r="E44" i="6" s="1"/>
  <c r="K44" i="4"/>
  <c r="F44" i="6" s="1"/>
  <c r="L44" i="4"/>
  <c r="G44" i="6" s="1"/>
  <c r="H45" i="4"/>
  <c r="C45" i="6" s="1"/>
  <c r="I45" i="4"/>
  <c r="D45" i="6" s="1"/>
  <c r="J45" i="4"/>
  <c r="E45" i="6" s="1"/>
  <c r="K45" i="4"/>
  <c r="F45" i="6" s="1"/>
  <c r="L45" i="4"/>
  <c r="G45" i="6" s="1"/>
  <c r="H46" i="4"/>
  <c r="C46" i="6" s="1"/>
  <c r="I46" i="4"/>
  <c r="D46" i="6" s="1"/>
  <c r="J46" i="4"/>
  <c r="E46" i="6" s="1"/>
  <c r="K46" i="4"/>
  <c r="F46" i="6" s="1"/>
  <c r="L46" i="4"/>
  <c r="G46" i="6" s="1"/>
  <c r="H47" i="4"/>
  <c r="C47" i="6" s="1"/>
  <c r="I47" i="4"/>
  <c r="D47" i="6" s="1"/>
  <c r="J47" i="4"/>
  <c r="E47" i="6" s="1"/>
  <c r="K47" i="4"/>
  <c r="F47" i="6" s="1"/>
  <c r="L47" i="4"/>
  <c r="G47" i="6" s="1"/>
  <c r="H48" i="4"/>
  <c r="C48" i="6" s="1"/>
  <c r="I48" i="4"/>
  <c r="D48" i="6" s="1"/>
  <c r="J48" i="4"/>
  <c r="E48" i="6" s="1"/>
  <c r="H49" i="4"/>
  <c r="C49" i="6" s="1"/>
  <c r="I49" i="4"/>
  <c r="D49" i="6" s="1"/>
  <c r="J49" i="4"/>
  <c r="E49" i="6" s="1"/>
  <c r="K49" i="4"/>
  <c r="F49" i="6" s="1"/>
  <c r="L49" i="4"/>
  <c r="G49" i="6" s="1"/>
  <c r="H50" i="4"/>
  <c r="C50" i="6" s="1"/>
  <c r="I50" i="4"/>
  <c r="D50" i="6" s="1"/>
  <c r="J50" i="4"/>
  <c r="E50" i="6" s="1"/>
  <c r="K50" i="4"/>
  <c r="F50" i="6" s="1"/>
  <c r="L50" i="4"/>
  <c r="G50" i="6" s="1"/>
  <c r="H51" i="4"/>
  <c r="C51" i="6" s="1"/>
  <c r="I51" i="4"/>
  <c r="D51" i="6" s="1"/>
  <c r="J51" i="4"/>
  <c r="E51" i="6" s="1"/>
  <c r="K51" i="4"/>
  <c r="F51" i="6" s="1"/>
  <c r="L51" i="4"/>
  <c r="G51" i="6" s="1"/>
  <c r="H52" i="4"/>
  <c r="C52" i="6" s="1"/>
  <c r="I52" i="4"/>
  <c r="D52" i="6" s="1"/>
  <c r="J52" i="4"/>
  <c r="E52" i="6" s="1"/>
  <c r="K52" i="4"/>
  <c r="F52" i="6" s="1"/>
  <c r="L52" i="4"/>
  <c r="G52" i="6" s="1"/>
  <c r="H53" i="4"/>
  <c r="C53" i="6" s="1"/>
  <c r="I53" i="4"/>
  <c r="D53" i="6" s="1"/>
  <c r="J53" i="4"/>
  <c r="E53" i="6" s="1"/>
  <c r="K53" i="4"/>
  <c r="F53" i="6" s="1"/>
  <c r="L53" i="4"/>
  <c r="G53" i="6" s="1"/>
  <c r="H54" i="4"/>
  <c r="C54" i="6" s="1"/>
  <c r="I54" i="4"/>
  <c r="D54" i="6" s="1"/>
  <c r="J54" i="4"/>
  <c r="E54" i="6" s="1"/>
  <c r="K54" i="4"/>
  <c r="F54" i="6" s="1"/>
  <c r="L54" i="4"/>
  <c r="G54" i="6" s="1"/>
  <c r="H55" i="4"/>
  <c r="C55" i="6" s="1"/>
  <c r="I55" i="4"/>
  <c r="D55" i="6" s="1"/>
  <c r="J55" i="4"/>
  <c r="E55" i="6" s="1"/>
  <c r="K55" i="4"/>
  <c r="F55" i="6" s="1"/>
  <c r="L55" i="4"/>
  <c r="G55" i="6" s="1"/>
  <c r="H56" i="4"/>
  <c r="C56" i="6" s="1"/>
  <c r="I56" i="4"/>
  <c r="D56" i="6" s="1"/>
  <c r="J56" i="4"/>
  <c r="E56" i="6" s="1"/>
  <c r="K56" i="4"/>
  <c r="F56" i="6" s="1"/>
  <c r="L56" i="4"/>
  <c r="G56" i="6" s="1"/>
  <c r="H57" i="4"/>
  <c r="C57" i="6" s="1"/>
  <c r="I57" i="4"/>
  <c r="D57" i="6" s="1"/>
  <c r="J57" i="4"/>
  <c r="E57" i="6" s="1"/>
  <c r="K57" i="4"/>
  <c r="F57" i="6" s="1"/>
  <c r="L57" i="4"/>
  <c r="G57" i="6" s="1"/>
  <c r="H58" i="4"/>
  <c r="C58" i="6" s="1"/>
  <c r="I58" i="4"/>
  <c r="D58" i="6" s="1"/>
  <c r="J58" i="4"/>
  <c r="E58" i="6" s="1"/>
  <c r="K58" i="4"/>
  <c r="F58" i="6" s="1"/>
  <c r="L58" i="4"/>
  <c r="G58" i="6" s="1"/>
  <c r="H59" i="4"/>
  <c r="C59" i="6" s="1"/>
  <c r="I59" i="4"/>
  <c r="D59" i="6" s="1"/>
  <c r="J59" i="4"/>
  <c r="E59" i="6" s="1"/>
  <c r="K59" i="4"/>
  <c r="F59" i="6" s="1"/>
  <c r="L59" i="4"/>
  <c r="G59" i="6" s="1"/>
  <c r="H60" i="4"/>
  <c r="C60" i="6" s="1"/>
  <c r="I60" i="4"/>
  <c r="D60" i="6" s="1"/>
  <c r="J60" i="4"/>
  <c r="E60" i="6" s="1"/>
  <c r="K60" i="4"/>
  <c r="F60" i="6" s="1"/>
  <c r="L60" i="4"/>
  <c r="G60" i="6" s="1"/>
  <c r="H61" i="4"/>
  <c r="C61" i="6" s="1"/>
  <c r="I61" i="4"/>
  <c r="D61" i="6" s="1"/>
  <c r="J61" i="4"/>
  <c r="E61" i="6" s="1"/>
  <c r="K61" i="4"/>
  <c r="F61" i="6" s="1"/>
  <c r="L61" i="4"/>
  <c r="G61" i="6" s="1"/>
  <c r="H62" i="4"/>
  <c r="C62" i="6" s="1"/>
  <c r="I62" i="4"/>
  <c r="D62" i="6" s="1"/>
  <c r="J62" i="4"/>
  <c r="E62" i="6" s="1"/>
  <c r="K62" i="4"/>
  <c r="F62" i="6" s="1"/>
  <c r="L62" i="4"/>
  <c r="G62" i="6" s="1"/>
  <c r="H63" i="4"/>
  <c r="C63" i="6" s="1"/>
  <c r="I63" i="4"/>
  <c r="D63" i="6" s="1"/>
  <c r="J63" i="4"/>
  <c r="E63" i="6" s="1"/>
  <c r="K63" i="4"/>
  <c r="F63" i="6" s="1"/>
  <c r="L63" i="4"/>
  <c r="G63" i="6" s="1"/>
  <c r="H64" i="4"/>
  <c r="C64" i="6" s="1"/>
  <c r="I64" i="4"/>
  <c r="D64" i="6" s="1"/>
  <c r="J64" i="4"/>
  <c r="E64" i="6" s="1"/>
  <c r="K64" i="4"/>
  <c r="F64" i="6" s="1"/>
  <c r="L64" i="4"/>
  <c r="G64" i="6" s="1"/>
  <c r="H65" i="4"/>
  <c r="C65" i="6" s="1"/>
  <c r="I65" i="4"/>
  <c r="D65" i="6" s="1"/>
  <c r="J65" i="4"/>
  <c r="E65" i="6" s="1"/>
  <c r="K65" i="4"/>
  <c r="F65" i="6" s="1"/>
  <c r="L65" i="4"/>
  <c r="G65" i="6" s="1"/>
  <c r="H66" i="4"/>
  <c r="C66" i="6" s="1"/>
  <c r="I66" i="4"/>
  <c r="D66" i="6" s="1"/>
  <c r="J66" i="4"/>
  <c r="E66" i="6" s="1"/>
  <c r="K66" i="4"/>
  <c r="L66"/>
  <c r="G66" i="6" s="1"/>
  <c r="H67" i="4"/>
  <c r="C67" i="6" s="1"/>
  <c r="I67" i="4"/>
  <c r="D67" i="6" s="1"/>
  <c r="J67" i="4"/>
  <c r="E67" i="6" s="1"/>
  <c r="K67" i="4"/>
  <c r="F67" i="6" s="1"/>
  <c r="L67" i="4"/>
  <c r="G67" i="6" s="1"/>
  <c r="H68" i="4"/>
  <c r="C68" i="6" s="1"/>
  <c r="I68" i="4"/>
  <c r="D68" i="6" s="1"/>
  <c r="J68" i="4"/>
  <c r="E68" i="6" s="1"/>
  <c r="K68" i="4"/>
  <c r="F68" i="6" s="1"/>
  <c r="L68" i="4"/>
  <c r="G68" i="6" s="1"/>
  <c r="H69" i="4"/>
  <c r="C69" i="6" s="1"/>
  <c r="I69" i="4"/>
  <c r="D69" i="6" s="1"/>
  <c r="J69" i="4"/>
  <c r="E69" i="6" s="1"/>
  <c r="K69" i="4"/>
  <c r="F69" i="6" s="1"/>
  <c r="L69" i="4"/>
  <c r="G69" i="6" s="1"/>
  <c r="H70" i="4"/>
  <c r="C70" i="6" s="1"/>
  <c r="I70" i="4"/>
  <c r="D70" i="6" s="1"/>
  <c r="J70" i="4"/>
  <c r="E70" i="6" s="1"/>
  <c r="K70" i="4"/>
  <c r="F70" i="6" s="1"/>
  <c r="L70" i="4"/>
  <c r="G70" i="6" s="1"/>
  <c r="H71" i="4"/>
  <c r="C71" i="6" s="1"/>
  <c r="I71" i="4"/>
  <c r="D71" i="6" s="1"/>
  <c r="J71" i="4"/>
  <c r="E71" i="6" s="1"/>
  <c r="K71" i="4"/>
  <c r="F71" i="6" s="1"/>
  <c r="L71" i="4"/>
  <c r="G71" i="6" s="1"/>
  <c r="H72" i="4"/>
  <c r="C72" i="6" s="1"/>
  <c r="I72" i="4"/>
  <c r="D72" i="6" s="1"/>
  <c r="J72" i="4"/>
  <c r="E72" i="6" s="1"/>
  <c r="K72" i="4"/>
  <c r="F72" i="6" s="1"/>
  <c r="L72" i="4"/>
  <c r="G72" i="6" s="1"/>
  <c r="H73" i="4"/>
  <c r="C73" i="6" s="1"/>
  <c r="I73" i="4"/>
  <c r="D73" i="6" s="1"/>
  <c r="J73" i="4"/>
  <c r="E73" i="6" s="1"/>
  <c r="K73" i="4"/>
  <c r="F73" i="6" s="1"/>
  <c r="L73" i="4"/>
  <c r="G73" i="6" s="1"/>
  <c r="H74" i="4"/>
  <c r="C74" i="6" s="1"/>
  <c r="I74" i="4"/>
  <c r="D74" i="6" s="1"/>
  <c r="J74" i="4"/>
  <c r="E74" i="6" s="1"/>
  <c r="K74" i="4"/>
  <c r="F74" i="6" s="1"/>
  <c r="L74" i="4"/>
  <c r="G74" i="6" s="1"/>
  <c r="H75" i="4"/>
  <c r="C75" i="6" s="1"/>
  <c r="I75" i="4"/>
  <c r="D75" i="6" s="1"/>
  <c r="J75" i="4"/>
  <c r="E75" i="6" s="1"/>
  <c r="K75" i="4"/>
  <c r="F75" i="6" s="1"/>
  <c r="L75" i="4"/>
  <c r="G75" i="6" s="1"/>
  <c r="H76" i="4"/>
  <c r="C76" i="6" s="1"/>
  <c r="I76" i="4"/>
  <c r="D76" i="6" s="1"/>
  <c r="J76" i="4"/>
  <c r="E76" i="6" s="1"/>
  <c r="K76" i="4"/>
  <c r="F76" i="6" s="1"/>
  <c r="L76" i="4"/>
  <c r="G76" i="6" s="1"/>
  <c r="H77" i="4"/>
  <c r="C77" i="6" s="1"/>
  <c r="I77" i="4"/>
  <c r="D77" i="6" s="1"/>
  <c r="J77" i="4"/>
  <c r="E77" i="6" s="1"/>
  <c r="K77" i="4"/>
  <c r="F77" i="6" s="1"/>
  <c r="L77" i="4"/>
  <c r="G77" i="6" s="1"/>
  <c r="H78" i="4"/>
  <c r="C78" i="6" s="1"/>
  <c r="I78" i="4"/>
  <c r="D78" i="6" s="1"/>
  <c r="J78" i="4"/>
  <c r="E78" i="6" s="1"/>
  <c r="K78" i="4"/>
  <c r="F78" i="6" s="1"/>
  <c r="L78" i="4"/>
  <c r="G78" i="6" s="1"/>
  <c r="H79" i="4"/>
  <c r="C79" i="6" s="1"/>
  <c r="I79" i="4"/>
  <c r="D79" i="6" s="1"/>
  <c r="J79" i="4"/>
  <c r="E79" i="6" s="1"/>
  <c r="K79" i="4"/>
  <c r="F79" i="6" s="1"/>
  <c r="L79" i="4"/>
  <c r="G79" i="6" s="1"/>
  <c r="H80" i="4"/>
  <c r="C80" i="6" s="1"/>
  <c r="I80" i="4"/>
  <c r="D80" i="6" s="1"/>
  <c r="J80" i="4"/>
  <c r="E80" i="6" s="1"/>
  <c r="K80" i="4"/>
  <c r="F80" i="6" s="1"/>
  <c r="L80" i="4"/>
  <c r="G80" i="6" s="1"/>
  <c r="H81" i="4"/>
  <c r="C81" i="6" s="1"/>
  <c r="I81" i="4"/>
  <c r="D81" i="6" s="1"/>
  <c r="J81" i="4"/>
  <c r="E81" i="6" s="1"/>
  <c r="K81" i="4"/>
  <c r="F81" i="6" s="1"/>
  <c r="L81" i="4"/>
  <c r="G81" i="6" s="1"/>
  <c r="H82" i="4"/>
  <c r="C82" i="6" s="1"/>
  <c r="I82" i="4"/>
  <c r="D82" i="6" s="1"/>
  <c r="J82" i="4"/>
  <c r="E82" i="6" s="1"/>
  <c r="K82" i="4"/>
  <c r="F82" i="6" s="1"/>
  <c r="L82" i="4"/>
  <c r="G82" i="6" s="1"/>
  <c r="H83" i="4"/>
  <c r="C83" i="6" s="1"/>
  <c r="I83" i="4"/>
  <c r="D83" i="6" s="1"/>
  <c r="J83" i="4"/>
  <c r="E83" i="6" s="1"/>
  <c r="K83" i="4"/>
  <c r="F83" i="6" s="1"/>
  <c r="L83" i="4"/>
  <c r="G83" i="6" s="1"/>
  <c r="H84" i="4"/>
  <c r="C84" i="6" s="1"/>
  <c r="I84" i="4"/>
  <c r="D84" i="6" s="1"/>
  <c r="J84" i="4"/>
  <c r="E84" i="6" s="1"/>
  <c r="K84" i="4"/>
  <c r="F84" i="6" s="1"/>
  <c r="L84" i="4"/>
  <c r="G84" i="6" s="1"/>
  <c r="H85" i="4"/>
  <c r="C85" i="6" s="1"/>
  <c r="I85" i="4"/>
  <c r="D85" i="6" s="1"/>
  <c r="J85" i="4"/>
  <c r="E85" i="6" s="1"/>
  <c r="K85" i="4"/>
  <c r="F85" i="6" s="1"/>
  <c r="L85" i="4"/>
  <c r="G85" i="6" s="1"/>
  <c r="H86" i="4"/>
  <c r="C86" i="6" s="1"/>
  <c r="I86" i="4"/>
  <c r="D86" i="6" s="1"/>
  <c r="J86" i="4"/>
  <c r="E86" i="6" s="1"/>
  <c r="K86" i="4"/>
  <c r="F86" i="6" s="1"/>
  <c r="L86" i="4"/>
  <c r="G86" i="6" s="1"/>
  <c r="H87" i="4"/>
  <c r="C87" i="6" s="1"/>
  <c r="I87" i="4"/>
  <c r="D87" i="6" s="1"/>
  <c r="J87" i="4"/>
  <c r="E87" i="6" s="1"/>
  <c r="K87" i="4"/>
  <c r="F87" i="6" s="1"/>
  <c r="L87" i="4"/>
  <c r="G87" i="6" s="1"/>
  <c r="H88" i="4"/>
  <c r="C88" i="6" s="1"/>
  <c r="I88" i="4"/>
  <c r="D88" i="6" s="1"/>
  <c r="J88" i="4"/>
  <c r="E88" i="6" s="1"/>
  <c r="K88" i="4"/>
  <c r="F88" i="6" s="1"/>
  <c r="L88" i="4"/>
  <c r="G88" i="6" s="1"/>
  <c r="H89" i="4"/>
  <c r="C89" i="6" s="1"/>
  <c r="I89" i="4"/>
  <c r="D89" i="6" s="1"/>
  <c r="J89" i="4"/>
  <c r="E89" i="6" s="1"/>
  <c r="K89" i="4"/>
  <c r="L89"/>
  <c r="G89" i="6" s="1"/>
  <c r="H90" i="4"/>
  <c r="C90" i="6" s="1"/>
  <c r="I90" i="4"/>
  <c r="D90" i="6" s="1"/>
  <c r="J90" i="4"/>
  <c r="E90" i="6" s="1"/>
  <c r="K90" i="4"/>
  <c r="F90" i="6" s="1"/>
  <c r="L90" i="4"/>
  <c r="G90" i="6" s="1"/>
  <c r="H91" i="4"/>
  <c r="C91" i="6" s="1"/>
  <c r="I91" i="4"/>
  <c r="D91" i="6" s="1"/>
  <c r="J91" i="4"/>
  <c r="E91" i="6" s="1"/>
  <c r="K91" i="4"/>
  <c r="F91" i="6" s="1"/>
  <c r="L91" i="4"/>
  <c r="G91" i="6" s="1"/>
  <c r="H92" i="4"/>
  <c r="C92" i="6" s="1"/>
  <c r="I92" i="4"/>
  <c r="D92" i="6" s="1"/>
  <c r="J92" i="4"/>
  <c r="E92" i="6" s="1"/>
  <c r="K92" i="4"/>
  <c r="F92" i="6" s="1"/>
  <c r="L92" i="4"/>
  <c r="G92" i="6" s="1"/>
  <c r="H93" i="4"/>
  <c r="C93" i="6" s="1"/>
  <c r="I93" i="4"/>
  <c r="D93" i="6" s="1"/>
  <c r="J93" i="4"/>
  <c r="E93" i="6" s="1"/>
  <c r="K93" i="4"/>
  <c r="F93" i="6" s="1"/>
  <c r="L93" i="4"/>
  <c r="G93" i="6" s="1"/>
  <c r="H94" i="4"/>
  <c r="C94" i="6" s="1"/>
  <c r="I94" i="4"/>
  <c r="D94" i="6" s="1"/>
  <c r="J94" i="4"/>
  <c r="E94" i="6" s="1"/>
  <c r="K94" i="4"/>
  <c r="F94" i="6" s="1"/>
  <c r="L94" i="4"/>
  <c r="G94" i="6" s="1"/>
  <c r="H95" i="4"/>
  <c r="C95" i="6" s="1"/>
  <c r="I95" i="4"/>
  <c r="D95" i="6" s="1"/>
  <c r="J95" i="4"/>
  <c r="E95" i="6" s="1"/>
  <c r="K95" i="4"/>
  <c r="F95" i="6" s="1"/>
  <c r="L95" i="4"/>
  <c r="G95" i="6" s="1"/>
  <c r="H96" i="4"/>
  <c r="C96" i="6" s="1"/>
  <c r="I96" i="4"/>
  <c r="D96" i="6" s="1"/>
  <c r="J96" i="4"/>
  <c r="E96" i="6" s="1"/>
  <c r="K96" i="4"/>
  <c r="F96" i="6" s="1"/>
  <c r="L96" i="4"/>
  <c r="G96" i="6" s="1"/>
  <c r="H97" i="4"/>
  <c r="C97" i="6" s="1"/>
  <c r="I97" i="4"/>
  <c r="D97" i="6" s="1"/>
  <c r="J97" i="4"/>
  <c r="E97" i="6" s="1"/>
  <c r="K97" i="4"/>
  <c r="F97" i="6" s="1"/>
  <c r="L97" i="4"/>
  <c r="G97" i="6" s="1"/>
  <c r="H98" i="4"/>
  <c r="C98" i="6" s="1"/>
  <c r="I98" i="4"/>
  <c r="D98" i="6" s="1"/>
  <c r="J98" i="4"/>
  <c r="E98" i="6" s="1"/>
  <c r="K98" i="4"/>
  <c r="F98" i="6" s="1"/>
  <c r="L98" i="4"/>
  <c r="G98" i="6" s="1"/>
  <c r="H99" i="4"/>
  <c r="C99" i="6" s="1"/>
  <c r="I99" i="4"/>
  <c r="D99" i="6" s="1"/>
  <c r="J99" i="4"/>
  <c r="E99" i="6" s="1"/>
  <c r="K99" i="4"/>
  <c r="F99" i="6" s="1"/>
  <c r="L99" i="4"/>
  <c r="G99" i="6" s="1"/>
  <c r="H100" i="4"/>
  <c r="C100" i="6" s="1"/>
  <c r="I100" i="4"/>
  <c r="D100" i="6" s="1"/>
  <c r="J100" i="4"/>
  <c r="E100" i="6" s="1"/>
  <c r="K100" i="4"/>
  <c r="F100" i="6" s="1"/>
  <c r="L100" i="4"/>
  <c r="G100" i="6" s="1"/>
  <c r="H101" i="4"/>
  <c r="C101" i="6" s="1"/>
  <c r="I101" i="4"/>
  <c r="D101" i="6" s="1"/>
  <c r="J101" i="4"/>
  <c r="E101" i="6" s="1"/>
  <c r="K101" i="4"/>
  <c r="F101" i="6" s="1"/>
  <c r="L101" i="4"/>
  <c r="G101" i="6" s="1"/>
  <c r="H102" i="4"/>
  <c r="C102" i="6" s="1"/>
  <c r="I102" i="4"/>
  <c r="D102" i="6" s="1"/>
  <c r="J102" i="4"/>
  <c r="E102" i="6" s="1"/>
  <c r="K102" i="4"/>
  <c r="F102" i="6" s="1"/>
  <c r="L102" i="4"/>
  <c r="G102" i="6" s="1"/>
  <c r="H103" i="4"/>
  <c r="C103" i="6" s="1"/>
  <c r="I103" i="4"/>
  <c r="D103" i="6" s="1"/>
  <c r="J103" i="4"/>
  <c r="E103" i="6" s="1"/>
  <c r="K103" i="4"/>
  <c r="F103" i="6" s="1"/>
  <c r="L103" i="4"/>
  <c r="G103" i="6" s="1"/>
  <c r="H104" i="4"/>
  <c r="C104" i="6" s="1"/>
  <c r="I104" i="4"/>
  <c r="D104" i="6" s="1"/>
  <c r="J104" i="4"/>
  <c r="E104" i="6" s="1"/>
  <c r="K104" i="4"/>
  <c r="F104" i="6" s="1"/>
  <c r="L104" i="4"/>
  <c r="G104" i="6" s="1"/>
  <c r="H105" i="4"/>
  <c r="C105" i="6" s="1"/>
  <c r="I105" i="4"/>
  <c r="D105" i="6" s="1"/>
  <c r="J105" i="4"/>
  <c r="E105" i="6" s="1"/>
  <c r="K105" i="4"/>
  <c r="F105" i="6" s="1"/>
  <c r="L105" i="4"/>
  <c r="H106"/>
  <c r="C106" i="6" s="1"/>
  <c r="I106" i="4"/>
  <c r="D106" i="6" s="1"/>
  <c r="J106" i="4"/>
  <c r="E106" i="6" s="1"/>
  <c r="K106" i="4"/>
  <c r="F106" i="6" s="1"/>
  <c r="L106" i="4"/>
  <c r="G106" i="6" s="1"/>
  <c r="H107" i="4"/>
  <c r="C107" i="6" s="1"/>
  <c r="I107" i="4"/>
  <c r="D107" i="6" s="1"/>
  <c r="J107" i="4"/>
  <c r="E107" i="6" s="1"/>
  <c r="K107" i="4"/>
  <c r="F107" i="6" s="1"/>
  <c r="L107" i="4"/>
  <c r="G107" i="6" s="1"/>
  <c r="H108" i="4"/>
  <c r="C108" i="6" s="1"/>
  <c r="I108" i="4"/>
  <c r="D108" i="6" s="1"/>
  <c r="J108" i="4"/>
  <c r="E108" i="6" s="1"/>
  <c r="K108" i="4"/>
  <c r="F108" i="6" s="1"/>
  <c r="L108" i="4"/>
  <c r="G108" i="6" s="1"/>
  <c r="H109" i="4"/>
  <c r="C109" i="6" s="1"/>
  <c r="I109" i="4"/>
  <c r="D109" i="6" s="1"/>
  <c r="J109" i="4"/>
  <c r="E109" i="6" s="1"/>
  <c r="K109" i="4"/>
  <c r="F109" i="6" s="1"/>
  <c r="L109" i="4"/>
  <c r="G109" i="6" s="1"/>
  <c r="H110" i="4"/>
  <c r="C110" i="6" s="1"/>
  <c r="I110" i="4"/>
  <c r="D110" i="6" s="1"/>
  <c r="J110" i="4"/>
  <c r="E110" i="6" s="1"/>
  <c r="K110" i="4"/>
  <c r="F110" i="6" s="1"/>
  <c r="L110" i="4"/>
  <c r="G110" i="6" s="1"/>
  <c r="H111" i="4"/>
  <c r="C111" i="6" s="1"/>
  <c r="I111" i="4"/>
  <c r="D111" i="6" s="1"/>
  <c r="J111" i="4"/>
  <c r="E111" i="6" s="1"/>
  <c r="K111" i="4"/>
  <c r="F111" i="6" s="1"/>
  <c r="L111" i="4"/>
  <c r="G111" i="6" s="1"/>
  <c r="H112" i="4"/>
  <c r="C112" i="6" s="1"/>
  <c r="I112" i="4"/>
  <c r="D112" i="6" s="1"/>
  <c r="J112" i="4"/>
  <c r="E112" i="6" s="1"/>
  <c r="K112" i="4"/>
  <c r="F112" i="6" s="1"/>
  <c r="L112" i="4"/>
  <c r="G112" i="6" s="1"/>
  <c r="H113" i="4"/>
  <c r="C113" i="6" s="1"/>
  <c r="I113" i="4"/>
  <c r="D113" i="6" s="1"/>
  <c r="J113" i="4"/>
  <c r="E113" i="6" s="1"/>
  <c r="K113" i="4"/>
  <c r="F113" i="6" s="1"/>
  <c r="L113" i="4"/>
  <c r="G113" i="6" s="1"/>
  <c r="H114" i="4"/>
  <c r="C114" i="6" s="1"/>
  <c r="I114" i="4"/>
  <c r="D114" i="6" s="1"/>
  <c r="J114" i="4"/>
  <c r="E114" i="6" s="1"/>
  <c r="K114" i="4"/>
  <c r="F114" i="6" s="1"/>
  <c r="L114" i="4"/>
  <c r="G114" i="6" s="1"/>
  <c r="H115" i="4"/>
  <c r="C115" i="6" s="1"/>
  <c r="I115" i="4"/>
  <c r="D115" i="6" s="1"/>
  <c r="J115" i="4"/>
  <c r="E115" i="6" s="1"/>
  <c r="K115" i="4"/>
  <c r="F115" i="6" s="1"/>
  <c r="L115" i="4"/>
  <c r="G115" i="6" s="1"/>
  <c r="H116" i="4"/>
  <c r="C116" i="6" s="1"/>
  <c r="I116" i="4"/>
  <c r="D116" i="6" s="1"/>
  <c r="J116" i="4"/>
  <c r="E116" i="6" s="1"/>
  <c r="K116" i="4"/>
  <c r="F116" i="6" s="1"/>
  <c r="L116" i="4"/>
  <c r="G116" i="6" s="1"/>
  <c r="H117" i="4"/>
  <c r="C117" i="6" s="1"/>
  <c r="I117" i="4"/>
  <c r="D117" i="6" s="1"/>
  <c r="J117" i="4"/>
  <c r="E117" i="6" s="1"/>
  <c r="K117" i="4"/>
  <c r="F117" i="6" s="1"/>
  <c r="L117" i="4"/>
  <c r="G117" i="6" s="1"/>
  <c r="H118" i="4"/>
  <c r="C118" i="6" s="1"/>
  <c r="I118" i="4"/>
  <c r="D118" i="6" s="1"/>
  <c r="J118" i="4"/>
  <c r="E118" i="6" s="1"/>
  <c r="K118" i="4"/>
  <c r="F118" i="6" s="1"/>
  <c r="L118" i="4"/>
  <c r="G118" i="6" s="1"/>
  <c r="H119" i="4"/>
  <c r="C119" i="6" s="1"/>
  <c r="I119" i="4"/>
  <c r="D119" i="6" s="1"/>
  <c r="J119" i="4"/>
  <c r="E119" i="6" s="1"/>
  <c r="K119" i="4"/>
  <c r="F119" i="6" s="1"/>
  <c r="L119" i="4"/>
  <c r="G119" i="6" s="1"/>
  <c r="H120" i="4"/>
  <c r="C120" i="6" s="1"/>
  <c r="I120" i="4"/>
  <c r="J120"/>
  <c r="E120" i="6" s="1"/>
  <c r="K120" i="4"/>
  <c r="F120" i="6" s="1"/>
  <c r="L120" i="4"/>
  <c r="G120" i="6" s="1"/>
  <c r="H121" i="4"/>
  <c r="C121" i="6" s="1"/>
  <c r="I121" i="4"/>
  <c r="D121" i="6" s="1"/>
  <c r="J121" i="4"/>
  <c r="E121" i="6" s="1"/>
  <c r="K121" i="4"/>
  <c r="F121" i="6" s="1"/>
  <c r="L121" i="4"/>
  <c r="G121" i="6" s="1"/>
  <c r="H122" i="4"/>
  <c r="C122" i="6" s="1"/>
  <c r="I122" i="4"/>
  <c r="D122" i="6" s="1"/>
  <c r="J122" i="4"/>
  <c r="E122" i="6" s="1"/>
  <c r="K122" i="4"/>
  <c r="F122" i="6" s="1"/>
  <c r="L122" i="4"/>
  <c r="G122" i="6" s="1"/>
  <c r="H123" i="4"/>
  <c r="C123" i="6" s="1"/>
  <c r="I123" i="4"/>
  <c r="D123" i="6" s="1"/>
  <c r="J123" i="4"/>
  <c r="E123" i="6" s="1"/>
  <c r="K123" i="4"/>
  <c r="F123" i="6" s="1"/>
  <c r="L123" i="4"/>
  <c r="G123" i="6" s="1"/>
  <c r="H124" i="4"/>
  <c r="C124" i="6" s="1"/>
  <c r="I124" i="4"/>
  <c r="D124" i="6" s="1"/>
  <c r="J124" i="4"/>
  <c r="E124" i="6" s="1"/>
  <c r="K124" i="4"/>
  <c r="F124" i="6" s="1"/>
  <c r="L124" i="4"/>
  <c r="G124" i="6" s="1"/>
  <c r="H125" i="4"/>
  <c r="C125" i="6" s="1"/>
  <c r="I125" i="4"/>
  <c r="D125" i="6" s="1"/>
  <c r="J125" i="4"/>
  <c r="E125" i="6" s="1"/>
  <c r="K125" i="4"/>
  <c r="F125" i="6" s="1"/>
  <c r="L125" i="4"/>
  <c r="G125" i="6" s="1"/>
  <c r="H126" i="4"/>
  <c r="C126" i="6" s="1"/>
  <c r="I126" i="4"/>
  <c r="D126" i="6" s="1"/>
  <c r="J126" i="4"/>
  <c r="E126" i="6" s="1"/>
  <c r="K126" i="4"/>
  <c r="F126" i="6" s="1"/>
  <c r="L126" i="4"/>
  <c r="G126" i="6" s="1"/>
  <c r="H127" i="4"/>
  <c r="C127" i="6" s="1"/>
  <c r="I127" i="4"/>
  <c r="D127" i="6" s="1"/>
  <c r="J127" i="4"/>
  <c r="E127" i="6" s="1"/>
  <c r="K127" i="4"/>
  <c r="F127" i="6" s="1"/>
  <c r="L127" i="4"/>
  <c r="G127" i="6" s="1"/>
  <c r="H128" i="4"/>
  <c r="C128" i="6" s="1"/>
  <c r="I128" i="4"/>
  <c r="D128" i="6" s="1"/>
  <c r="J128" i="4"/>
  <c r="E128" i="6" s="1"/>
  <c r="K128" i="4"/>
  <c r="F128" i="6" s="1"/>
  <c r="L128" i="4"/>
  <c r="G128" i="6" s="1"/>
  <c r="H129" i="4"/>
  <c r="C129" i="6" s="1"/>
  <c r="I129" i="4"/>
  <c r="D129" i="6" s="1"/>
  <c r="J129" i="4"/>
  <c r="E129" i="6" s="1"/>
  <c r="K129" i="4"/>
  <c r="F129" i="6" s="1"/>
  <c r="L129" i="4"/>
  <c r="G129" i="6" s="1"/>
  <c r="H130" i="4"/>
  <c r="C130" i="6" s="1"/>
  <c r="I130" i="4"/>
  <c r="D130" i="6" s="1"/>
  <c r="J130" i="4"/>
  <c r="E130" i="6" s="1"/>
  <c r="K130" i="4"/>
  <c r="F130" i="6" s="1"/>
  <c r="L130" i="4"/>
  <c r="G130" i="6" s="1"/>
  <c r="H131" i="4"/>
  <c r="C131" i="6" s="1"/>
  <c r="I131" i="4"/>
  <c r="D131" i="6" s="1"/>
  <c r="J131" i="4"/>
  <c r="E131" i="6" s="1"/>
  <c r="K131" i="4"/>
  <c r="F131" i="6" s="1"/>
  <c r="L131" i="4"/>
  <c r="G131" i="6" s="1"/>
  <c r="H132" i="4"/>
  <c r="C132" i="6" s="1"/>
  <c r="I132" i="4"/>
  <c r="D132" i="6" s="1"/>
  <c r="J132" i="4"/>
  <c r="E132" i="6" s="1"/>
  <c r="K132" i="4"/>
  <c r="F132" i="6" s="1"/>
  <c r="L132" i="4"/>
  <c r="G132" i="6" s="1"/>
  <c r="H133" i="4"/>
  <c r="C133" i="6" s="1"/>
  <c r="I133" i="4"/>
  <c r="D133" i="6" s="1"/>
  <c r="J133" i="4"/>
  <c r="E133" i="6" s="1"/>
  <c r="K133" i="4"/>
  <c r="F133" i="6" s="1"/>
  <c r="L133" i="4"/>
  <c r="G133" i="6" s="1"/>
  <c r="H134" i="4"/>
  <c r="C134" i="6" s="1"/>
  <c r="I134" i="4"/>
  <c r="D134" i="6" s="1"/>
  <c r="J134" i="4"/>
  <c r="E134" i="6" s="1"/>
  <c r="K134" i="4"/>
  <c r="F134" i="6" s="1"/>
  <c r="L134" i="4"/>
  <c r="G134" i="6" s="1"/>
  <c r="H135" i="4"/>
  <c r="C135" i="6" s="1"/>
  <c r="I135" i="4"/>
  <c r="D135" i="6" s="1"/>
  <c r="J135" i="4"/>
  <c r="E135" i="6" s="1"/>
  <c r="K135" i="4"/>
  <c r="F135" i="6" s="1"/>
  <c r="L135" i="4"/>
  <c r="G135" i="6" s="1"/>
  <c r="H136" i="4"/>
  <c r="C136" i="6" s="1"/>
  <c r="I136" i="4"/>
  <c r="D136" i="6" s="1"/>
  <c r="J136" i="4"/>
  <c r="E136" i="6" s="1"/>
  <c r="K136" i="4"/>
  <c r="F136" i="6" s="1"/>
  <c r="L136" i="4"/>
  <c r="G136" i="6" s="1"/>
  <c r="H137" i="4"/>
  <c r="C137" i="6" s="1"/>
  <c r="I137" i="4"/>
  <c r="D137" i="6" s="1"/>
  <c r="J137" i="4"/>
  <c r="E137" i="6" s="1"/>
  <c r="K137" i="4"/>
  <c r="F137" i="6" s="1"/>
  <c r="L137" i="4"/>
  <c r="G137" i="6" s="1"/>
  <c r="H138" i="4"/>
  <c r="C138" i="6" s="1"/>
  <c r="I138" i="4"/>
  <c r="J138"/>
  <c r="E138" i="6" s="1"/>
  <c r="K138" i="4"/>
  <c r="F138" i="6" s="1"/>
  <c r="L138" i="4"/>
  <c r="G138" i="6" s="1"/>
  <c r="H139" i="4"/>
  <c r="C139" i="6" s="1"/>
  <c r="I139" i="4"/>
  <c r="D139" i="6" s="1"/>
  <c r="J139" i="4"/>
  <c r="E139" i="6" s="1"/>
  <c r="K139" i="4"/>
  <c r="F139" i="6" s="1"/>
  <c r="L139" i="4"/>
  <c r="G139" i="6" s="1"/>
  <c r="H140" i="4"/>
  <c r="C140" i="6" s="1"/>
  <c r="I140" i="4"/>
  <c r="D140" i="6" s="1"/>
  <c r="J140" i="4"/>
  <c r="E140" i="6" s="1"/>
  <c r="K140" i="4"/>
  <c r="F140" i="6" s="1"/>
  <c r="L140" i="4"/>
  <c r="G140" i="6" s="1"/>
  <c r="H141" i="4"/>
  <c r="C141" i="6" s="1"/>
  <c r="I141" i="4"/>
  <c r="D141" i="6" s="1"/>
  <c r="J141" i="4"/>
  <c r="E141" i="6" s="1"/>
  <c r="K141" i="4"/>
  <c r="F141" i="6" s="1"/>
  <c r="L141" i="4"/>
  <c r="G141" i="6" s="1"/>
  <c r="H142" i="4"/>
  <c r="C142" i="6" s="1"/>
  <c r="I142" i="4"/>
  <c r="D142" i="6" s="1"/>
  <c r="J142" i="4"/>
  <c r="E142" i="6" s="1"/>
  <c r="K142" i="4"/>
  <c r="F142" i="6" s="1"/>
  <c r="L142" i="4"/>
  <c r="G142" i="6" s="1"/>
  <c r="H143" i="4"/>
  <c r="C143" i="6" s="1"/>
  <c r="I143" i="4"/>
  <c r="D143" i="6" s="1"/>
  <c r="J143" i="4"/>
  <c r="E143" i="6" s="1"/>
  <c r="K143" i="4"/>
  <c r="F143" i="6" s="1"/>
  <c r="L143" i="4"/>
  <c r="G143" i="6" s="1"/>
  <c r="H144" i="4"/>
  <c r="C144" i="6" s="1"/>
  <c r="I144" i="4"/>
  <c r="D144" i="6" s="1"/>
  <c r="J144" i="4"/>
  <c r="E144" i="6" s="1"/>
  <c r="K144" i="4"/>
  <c r="F144" i="6" s="1"/>
  <c r="L144" i="4"/>
  <c r="G144" i="6" s="1"/>
  <c r="H145" i="4"/>
  <c r="C145" i="6" s="1"/>
  <c r="I145" i="4"/>
  <c r="D145" i="6" s="1"/>
  <c r="J145" i="4"/>
  <c r="E145" i="6" s="1"/>
  <c r="K145" i="4"/>
  <c r="F145" i="6" s="1"/>
  <c r="L145" i="4"/>
  <c r="G145" i="6" s="1"/>
  <c r="H146" i="4"/>
  <c r="C146" i="6" s="1"/>
  <c r="I146" i="4"/>
  <c r="D146" i="6" s="1"/>
  <c r="J146" i="4"/>
  <c r="E146" i="6" s="1"/>
  <c r="K146" i="4"/>
  <c r="F146" i="6" s="1"/>
  <c r="L146" i="4"/>
  <c r="G146" i="6" s="1"/>
  <c r="H147" i="4"/>
  <c r="C147" i="6" s="1"/>
  <c r="I147" i="4"/>
  <c r="D147" i="6" s="1"/>
  <c r="J147" i="4"/>
  <c r="E147" i="6" s="1"/>
  <c r="K147" i="4"/>
  <c r="F147" i="6" s="1"/>
  <c r="L147" i="4"/>
  <c r="G147" i="6" s="1"/>
  <c r="H148" i="4"/>
  <c r="C148" i="6" s="1"/>
  <c r="I148" i="4"/>
  <c r="D148" i="6" s="1"/>
  <c r="J148" i="4"/>
  <c r="E148" i="6" s="1"/>
  <c r="K148" i="4"/>
  <c r="F148" i="6" s="1"/>
  <c r="L148" i="4"/>
  <c r="G148" i="6" s="1"/>
  <c r="H149" i="4"/>
  <c r="C149" i="6" s="1"/>
  <c r="I149" i="4"/>
  <c r="D149" i="6" s="1"/>
  <c r="J149" i="4"/>
  <c r="E149" i="6" s="1"/>
  <c r="K149" i="4"/>
  <c r="F149" i="6" s="1"/>
  <c r="L149" i="4"/>
  <c r="G149" i="6" s="1"/>
  <c r="H150" i="4"/>
  <c r="C150" i="6" s="1"/>
  <c r="I150" i="4"/>
  <c r="D150" i="6" s="1"/>
  <c r="J150" i="4"/>
  <c r="E150" i="6" s="1"/>
  <c r="K150" i="4"/>
  <c r="F150" i="6" s="1"/>
  <c r="L150" i="4"/>
  <c r="G150" i="6" s="1"/>
  <c r="H151" i="4"/>
  <c r="C151" i="6" s="1"/>
  <c r="I151" i="4"/>
  <c r="D151" i="6" s="1"/>
  <c r="J151" i="4"/>
  <c r="E151" i="6" s="1"/>
  <c r="K151" i="4"/>
  <c r="F151" i="6" s="1"/>
  <c r="L151" i="4"/>
  <c r="G151" i="6" s="1"/>
  <c r="H152" i="4"/>
  <c r="C152" i="6" s="1"/>
  <c r="I152" i="4"/>
  <c r="D152" i="6" s="1"/>
  <c r="J152" i="4"/>
  <c r="E152" i="6" s="1"/>
  <c r="K152" i="4"/>
  <c r="F152" i="6" s="1"/>
  <c r="L152" i="4"/>
  <c r="G152" i="6" s="1"/>
  <c r="H153" i="4"/>
  <c r="C153" i="6" s="1"/>
  <c r="I153" i="4"/>
  <c r="D153" i="6" s="1"/>
  <c r="J153" i="4"/>
  <c r="E153" i="6" s="1"/>
  <c r="K153" i="4"/>
  <c r="F153" i="6" s="1"/>
  <c r="L153" i="4"/>
  <c r="G153" i="6" s="1"/>
  <c r="H154" i="4"/>
  <c r="C154" i="6" s="1"/>
  <c r="I154" i="4"/>
  <c r="D154" i="6" s="1"/>
  <c r="J154" i="4"/>
  <c r="E154" i="6" s="1"/>
  <c r="K154" i="4"/>
  <c r="F154" i="6" s="1"/>
  <c r="L154" i="4"/>
  <c r="G154" i="6" s="1"/>
  <c r="H155" i="4"/>
  <c r="C155" i="6" s="1"/>
  <c r="I155" i="4"/>
  <c r="D155" i="6" s="1"/>
  <c r="J155" i="4"/>
  <c r="E155" i="6" s="1"/>
  <c r="K155" i="4"/>
  <c r="F155" i="6" s="1"/>
  <c r="L155" i="4"/>
  <c r="G155" i="6" s="1"/>
  <c r="H156" i="4"/>
  <c r="C156" i="6" s="1"/>
  <c r="I156" i="4"/>
  <c r="D156" i="6" s="1"/>
  <c r="J156" i="4"/>
  <c r="E156" i="6" s="1"/>
  <c r="K156" i="4"/>
  <c r="F156" i="6" s="1"/>
  <c r="L156" i="4"/>
  <c r="G156" i="6" s="1"/>
  <c r="H157" i="4"/>
  <c r="C157" i="6" s="1"/>
  <c r="I157" i="4"/>
  <c r="D157" i="6" s="1"/>
  <c r="J157" i="4"/>
  <c r="E157" i="6" s="1"/>
  <c r="K157" i="4"/>
  <c r="F157" i="6" s="1"/>
  <c r="L157" i="4"/>
  <c r="G157" i="6" s="1"/>
  <c r="H158" i="4"/>
  <c r="C158" i="6" s="1"/>
  <c r="I158" i="4"/>
  <c r="D158" i="6" s="1"/>
  <c r="J158" i="4"/>
  <c r="E158" i="6" s="1"/>
  <c r="K158" i="4"/>
  <c r="F158" i="6" s="1"/>
  <c r="L158" i="4"/>
  <c r="G158" i="6" s="1"/>
  <c r="H159" i="4"/>
  <c r="C159" i="6" s="1"/>
  <c r="I159" i="4"/>
  <c r="D159" i="6" s="1"/>
  <c r="J159" i="4"/>
  <c r="E159" i="6" s="1"/>
  <c r="K159" i="4"/>
  <c r="F159" i="6" s="1"/>
  <c r="L159" i="4"/>
  <c r="G159" i="6" s="1"/>
  <c r="H160" i="4"/>
  <c r="C160" i="6" s="1"/>
  <c r="I160" i="4"/>
  <c r="D160" i="6" s="1"/>
  <c r="J160" i="4"/>
  <c r="E160" i="6" s="1"/>
  <c r="K160" i="4"/>
  <c r="F160" i="6" s="1"/>
  <c r="L160" i="4"/>
  <c r="G160" i="6" s="1"/>
  <c r="H161" i="4"/>
  <c r="C161" i="6" s="1"/>
  <c r="I161" i="4"/>
  <c r="D161" i="6" s="1"/>
  <c r="J161" i="4"/>
  <c r="E161" i="6" s="1"/>
  <c r="K161" i="4"/>
  <c r="F161" i="6" s="1"/>
  <c r="L161" i="4"/>
  <c r="G161" i="6" s="1"/>
  <c r="H162" i="4"/>
  <c r="C162" i="6" s="1"/>
  <c r="I162" i="4"/>
  <c r="D162" i="6" s="1"/>
  <c r="J162" i="4"/>
  <c r="E162" i="6" s="1"/>
  <c r="K162" i="4"/>
  <c r="F162" i="6" s="1"/>
  <c r="L162" i="4"/>
  <c r="G162" i="6" s="1"/>
  <c r="H163" i="4"/>
  <c r="C163" i="6" s="1"/>
  <c r="I163" i="4"/>
  <c r="D163" i="6" s="1"/>
  <c r="J163" i="4"/>
  <c r="E163" i="6" s="1"/>
  <c r="K163" i="4"/>
  <c r="F163" i="6" s="1"/>
  <c r="L163" i="4"/>
  <c r="G163" i="6" s="1"/>
  <c r="H164" i="4"/>
  <c r="C164" i="6" s="1"/>
  <c r="I164" i="4"/>
  <c r="D164" i="6" s="1"/>
  <c r="J164" i="4"/>
  <c r="E164" i="6" s="1"/>
  <c r="K164" i="4"/>
  <c r="F164" i="6" s="1"/>
  <c r="L164" i="4"/>
  <c r="G164" i="6" s="1"/>
  <c r="H165" i="4"/>
  <c r="C165" i="6" s="1"/>
  <c r="I165" i="4"/>
  <c r="D165" i="6" s="1"/>
  <c r="J165" i="4"/>
  <c r="E165" i="6" s="1"/>
  <c r="K165" i="4"/>
  <c r="F165" i="6" s="1"/>
  <c r="L165" i="4"/>
  <c r="G165" i="6" s="1"/>
  <c r="H166" i="4"/>
  <c r="C166" i="6" s="1"/>
  <c r="I166" i="4"/>
  <c r="D166" i="6" s="1"/>
  <c r="J166" i="4"/>
  <c r="E166" i="6" s="1"/>
  <c r="K166" i="4"/>
  <c r="F166" i="6" s="1"/>
  <c r="L166" i="4"/>
  <c r="G166" i="6" s="1"/>
  <c r="H167" i="4"/>
  <c r="C167" i="6" s="1"/>
  <c r="I167" i="4"/>
  <c r="D167" i="6" s="1"/>
  <c r="J167" i="4"/>
  <c r="E167" i="6" s="1"/>
  <c r="K167" i="4"/>
  <c r="F167" i="6" s="1"/>
  <c r="L167" i="4"/>
  <c r="G167" i="6" s="1"/>
  <c r="H168" i="4"/>
  <c r="C168" i="6" s="1"/>
  <c r="I168" i="4"/>
  <c r="D168" i="6" s="1"/>
  <c r="J168" i="4"/>
  <c r="E168" i="6" s="1"/>
  <c r="K168" i="4"/>
  <c r="F168" i="6" s="1"/>
  <c r="L168" i="4"/>
  <c r="G168" i="6" s="1"/>
  <c r="H169" i="4"/>
  <c r="C169" i="6" s="1"/>
  <c r="I169" i="4"/>
  <c r="D169" i="6" s="1"/>
  <c r="J169" i="4"/>
  <c r="E169" i="6" s="1"/>
  <c r="K169" i="4"/>
  <c r="F169" i="6" s="1"/>
  <c r="L169" i="4"/>
  <c r="G169" i="6" s="1"/>
  <c r="H3" i="4"/>
  <c r="C3" i="6" s="1"/>
  <c r="I3" i="4"/>
  <c r="D3" i="6" s="1"/>
  <c r="J3" i="4"/>
  <c r="E3" i="6" s="1"/>
  <c r="K3" i="4"/>
  <c r="F3" i="6" s="1"/>
  <c r="L3" i="4"/>
  <c r="G3" i="6" s="1"/>
  <c r="H4" i="4"/>
  <c r="C4" i="6" s="1"/>
  <c r="I4" i="4"/>
  <c r="D4" i="6" s="1"/>
  <c r="J4" i="4"/>
  <c r="E4" i="6" s="1"/>
  <c r="K4" i="4"/>
  <c r="F4" i="6" s="1"/>
  <c r="L4" i="4"/>
  <c r="G4" i="6" s="1"/>
  <c r="H5" i="4"/>
  <c r="C5" i="6" s="1"/>
  <c r="I5" i="4"/>
  <c r="D5" i="6" s="1"/>
  <c r="J5" i="4"/>
  <c r="E5" i="6" s="1"/>
  <c r="K5" i="4"/>
  <c r="F5" i="6" s="1"/>
  <c r="L5" i="4"/>
  <c r="G5" i="6" s="1"/>
  <c r="H6" i="4"/>
  <c r="C6" i="6" s="1"/>
  <c r="I6" i="4"/>
  <c r="D6" i="6" s="1"/>
  <c r="J6" i="4"/>
  <c r="E6" i="6" s="1"/>
  <c r="K6" i="4"/>
  <c r="F6" i="6" s="1"/>
  <c r="L6" i="4"/>
  <c r="G6" i="6" s="1"/>
  <c r="H7" i="4"/>
  <c r="C7" i="6" s="1"/>
  <c r="I7" i="4"/>
  <c r="D7" i="6" s="1"/>
  <c r="J7" i="4"/>
  <c r="E7" i="6" s="1"/>
  <c r="K7" i="4"/>
  <c r="F7" i="6" s="1"/>
  <c r="L7" i="4"/>
  <c r="G7" i="6" s="1"/>
  <c r="H8" i="4"/>
  <c r="C8" i="6" s="1"/>
  <c r="I8" i="4"/>
  <c r="D8" i="6" s="1"/>
  <c r="J8" i="4"/>
  <c r="E8" i="6" s="1"/>
  <c r="K8" i="4"/>
  <c r="F8" i="6" s="1"/>
  <c r="L8" i="4"/>
  <c r="G8" i="6" s="1"/>
  <c r="H9" i="4"/>
  <c r="C9" i="6" s="1"/>
  <c r="I9" i="4"/>
  <c r="D9" i="6" s="1"/>
  <c r="J9" i="4"/>
  <c r="E9" i="6" s="1"/>
  <c r="K9" i="4"/>
  <c r="F9" i="6" s="1"/>
  <c r="L9" i="4"/>
  <c r="G9" i="6" s="1"/>
  <c r="H10" i="4"/>
  <c r="C10" i="6" s="1"/>
  <c r="I10" i="4"/>
  <c r="D10" i="6" s="1"/>
  <c r="J10" i="4"/>
  <c r="E10" i="6" s="1"/>
  <c r="K10" i="4"/>
  <c r="F10" i="6" s="1"/>
  <c r="L10" i="4"/>
  <c r="G10" i="6" s="1"/>
  <c r="H11" i="4"/>
  <c r="C11" i="6" s="1"/>
  <c r="I11" i="4"/>
  <c r="D11" i="6" s="1"/>
  <c r="J11" i="4"/>
  <c r="E11" i="6" s="1"/>
  <c r="K11" i="4"/>
  <c r="F11" i="6" s="1"/>
  <c r="L11" i="4"/>
  <c r="G11" i="6" s="1"/>
  <c r="H12" i="4"/>
  <c r="C12" i="6" s="1"/>
  <c r="I12" i="4"/>
  <c r="D12" i="6" s="1"/>
  <c r="J12" i="4"/>
  <c r="E12" i="6" s="1"/>
  <c r="K12" i="4"/>
  <c r="F12" i="6" s="1"/>
  <c r="L12" i="4"/>
  <c r="G12" i="6" s="1"/>
  <c r="H13" i="4"/>
  <c r="C13" i="6" s="1"/>
  <c r="I13" i="4"/>
  <c r="D13" i="6" s="1"/>
  <c r="J13" i="4"/>
  <c r="E13" i="6" s="1"/>
  <c r="K13" i="4"/>
  <c r="F13" i="6" s="1"/>
  <c r="L13" i="4"/>
  <c r="G13" i="6" s="1"/>
  <c r="H14" i="4"/>
  <c r="C14" i="6" s="1"/>
  <c r="I14" i="4"/>
  <c r="D14" i="6" s="1"/>
  <c r="J14" i="4"/>
  <c r="E14" i="6" s="1"/>
  <c r="K14" i="4"/>
  <c r="F14" i="6" s="1"/>
  <c r="L14" i="4"/>
  <c r="G14" i="6" s="1"/>
  <c r="H15" i="4"/>
  <c r="C15" i="6" s="1"/>
  <c r="I15" i="4"/>
  <c r="D15" i="6" s="1"/>
  <c r="J15" i="4"/>
  <c r="E15" i="6" s="1"/>
  <c r="K15" i="4"/>
  <c r="F15" i="6" s="1"/>
  <c r="L15" i="4"/>
  <c r="G15" i="6" s="1"/>
  <c r="H16" i="4"/>
  <c r="C16" i="6" s="1"/>
  <c r="I16" i="4"/>
  <c r="D16" i="6" s="1"/>
  <c r="J16" i="4"/>
  <c r="E16" i="6" s="1"/>
  <c r="K16" i="4"/>
  <c r="F16" i="6" s="1"/>
  <c r="L16" i="4"/>
  <c r="G16" i="6" s="1"/>
  <c r="H17" i="4"/>
  <c r="C17" i="6" s="1"/>
  <c r="I17" i="4"/>
  <c r="D17" i="6" s="1"/>
  <c r="J17" i="4"/>
  <c r="E17" i="6" s="1"/>
  <c r="K17" i="4"/>
  <c r="F17" i="6" s="1"/>
  <c r="L17" i="4"/>
  <c r="G17" i="6" s="1"/>
  <c r="H18" i="4"/>
  <c r="C18" i="6" s="1"/>
  <c r="I18" i="4"/>
  <c r="D18" i="6" s="1"/>
  <c r="J18" i="4"/>
  <c r="E18" i="6" s="1"/>
  <c r="K18" i="4"/>
  <c r="F18" i="6" s="1"/>
  <c r="L18" i="4"/>
  <c r="G18" i="6" s="1"/>
  <c r="H19" i="4"/>
  <c r="C19" i="6" s="1"/>
  <c r="I19" i="4"/>
  <c r="D19" i="6" s="1"/>
  <c r="J19" i="4"/>
  <c r="E19" i="6" s="1"/>
  <c r="K19" i="4"/>
  <c r="F19" i="6" s="1"/>
  <c r="L19" i="4"/>
  <c r="G19" i="6" s="1"/>
  <c r="H20" i="4"/>
  <c r="C20" i="6" s="1"/>
  <c r="I20" i="4"/>
  <c r="D20" i="6" s="1"/>
  <c r="J20" i="4"/>
  <c r="E20" i="6" s="1"/>
  <c r="K20" i="4"/>
  <c r="F20" i="6" s="1"/>
  <c r="L20" i="4"/>
  <c r="G20" i="6" s="1"/>
  <c r="H21" i="4"/>
  <c r="C21" i="6" s="1"/>
  <c r="I21" i="4"/>
  <c r="D21" i="6" s="1"/>
  <c r="J21" i="4"/>
  <c r="E21" i="6" s="1"/>
  <c r="K21" i="4"/>
  <c r="F21" i="6" s="1"/>
  <c r="L21" i="4"/>
  <c r="G21" i="6" s="1"/>
  <c r="H22" i="4"/>
  <c r="C22" i="6" s="1"/>
  <c r="I22" i="4"/>
  <c r="D22" i="6" s="1"/>
  <c r="J22" i="4"/>
  <c r="E22" i="6" s="1"/>
  <c r="K22" i="4"/>
  <c r="F22" i="6" s="1"/>
  <c r="L22" i="4"/>
  <c r="G22" i="6" s="1"/>
  <c r="H23" i="4"/>
  <c r="C23" i="6" s="1"/>
  <c r="I23" i="4"/>
  <c r="D23" i="6" s="1"/>
  <c r="J23" i="4"/>
  <c r="E23" i="6" s="1"/>
  <c r="K23" i="4"/>
  <c r="F23" i="6" s="1"/>
  <c r="L23" i="4"/>
  <c r="G23" i="6" s="1"/>
  <c r="L2" i="4"/>
  <c r="G2" i="6" s="1"/>
  <c r="K2" i="4"/>
  <c r="F2" i="6" s="1"/>
  <c r="J2" i="4"/>
  <c r="E2" i="6" s="1"/>
  <c r="I2" i="4"/>
  <c r="D2" i="6" s="1"/>
  <c r="H2" i="4"/>
  <c r="C2" i="6" s="1"/>
  <c r="C1" i="4"/>
  <c r="D1"/>
  <c r="E1"/>
  <c r="F1"/>
  <c r="B1"/>
  <c r="A142" i="3"/>
  <c r="A142" i="4" s="1"/>
  <c r="B142" i="3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A143"/>
  <c r="A143" i="4" s="1"/>
  <c r="B143" i="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A144"/>
  <c r="A144" i="4" s="1"/>
  <c r="B144" i="3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A145"/>
  <c r="A145" i="4" s="1"/>
  <c r="B145" i="3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A146"/>
  <c r="A146" i="4" s="1"/>
  <c r="B146" i="3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A147"/>
  <c r="A147" i="4" s="1"/>
  <c r="B147" i="3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A148"/>
  <c r="A148" i="4" s="1"/>
  <c r="B148" i="3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A149"/>
  <c r="A149" i="4" s="1"/>
  <c r="B149" i="3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A150"/>
  <c r="A150" i="4" s="1"/>
  <c r="B150" i="3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A151"/>
  <c r="A151" i="4" s="1"/>
  <c r="B151" i="3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A152"/>
  <c r="A152" i="4" s="1"/>
  <c r="B152" i="3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A153"/>
  <c r="A153" i="4" s="1"/>
  <c r="B153" i="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A154"/>
  <c r="A154" i="4" s="1"/>
  <c r="B154" i="3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A155"/>
  <c r="A155" i="4" s="1"/>
  <c r="B155" i="3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A156"/>
  <c r="A156" i="4" s="1"/>
  <c r="B156" i="3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A157"/>
  <c r="A157" i="4" s="1"/>
  <c r="B157" i="3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A158"/>
  <c r="A158" i="4" s="1"/>
  <c r="B158" i="3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A159"/>
  <c r="A159" i="4" s="1"/>
  <c r="B159" i="3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A160"/>
  <c r="A160" i="4" s="1"/>
  <c r="B160" i="3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A161"/>
  <c r="A161" i="4" s="1"/>
  <c r="B161" i="3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A162"/>
  <c r="A162" i="4" s="1"/>
  <c r="B162" i="3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A163"/>
  <c r="A163" i="4" s="1"/>
  <c r="B163" i="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A164"/>
  <c r="A164" i="4" s="1"/>
  <c r="B164" i="3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A165"/>
  <c r="A165" i="4" s="1"/>
  <c r="B165" i="3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A166"/>
  <c r="A166" i="4" s="1"/>
  <c r="B166" i="3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A167"/>
  <c r="A167" i="4" s="1"/>
  <c r="B167" i="3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A168"/>
  <c r="A168" i="4" s="1"/>
  <c r="B168" i="3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A169"/>
  <c r="A169" i="4" s="1"/>
  <c r="B169" i="3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A118"/>
  <c r="A118" i="4" s="1"/>
  <c r="B118" i="3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A119"/>
  <c r="A119" i="4" s="1"/>
  <c r="B119" i="3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A120"/>
  <c r="A120" i="4" s="1"/>
  <c r="B120" i="3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A121"/>
  <c r="A121" i="4" s="1"/>
  <c r="B121" i="3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A122"/>
  <c r="A122" i="4" s="1"/>
  <c r="B122" i="3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A123"/>
  <c r="A123" i="4" s="1"/>
  <c r="B123" i="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A124"/>
  <c r="A124" i="4" s="1"/>
  <c r="B124" i="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A125"/>
  <c r="A125" i="4" s="1"/>
  <c r="B125" i="3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A126"/>
  <c r="A126" i="4" s="1"/>
  <c r="B126" i="3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A127"/>
  <c r="A127" i="4" s="1"/>
  <c r="B127" i="3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A128"/>
  <c r="A128" i="4" s="1"/>
  <c r="B128" i="3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A129"/>
  <c r="A129" i="4" s="1"/>
  <c r="B129" i="3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A130"/>
  <c r="A130" i="4" s="1"/>
  <c r="B130" i="3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A131"/>
  <c r="A131" i="4" s="1"/>
  <c r="B131" i="3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A132"/>
  <c r="A132" i="4" s="1"/>
  <c r="B132" i="3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A133"/>
  <c r="A133" i="4" s="1"/>
  <c r="B133" i="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A134"/>
  <c r="A134" i="4" s="1"/>
  <c r="B134" i="3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A135"/>
  <c r="A135" i="4" s="1"/>
  <c r="B135" i="3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A136"/>
  <c r="A136" i="4" s="1"/>
  <c r="B136" i="3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A137"/>
  <c r="A137" i="4" s="1"/>
  <c r="B137" i="3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A138"/>
  <c r="A138" i="4" s="1"/>
  <c r="B138" i="3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A139"/>
  <c r="A139" i="4" s="1"/>
  <c r="B139" i="3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A140"/>
  <c r="A140" i="4" s="1"/>
  <c r="B140" i="3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A141"/>
  <c r="A141" i="4" s="1"/>
  <c r="B141" i="3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A71"/>
  <c r="A71" i="4" s="1"/>
  <c r="B71" i="3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A72"/>
  <c r="A72" i="4" s="1"/>
  <c r="B72" i="3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A73"/>
  <c r="A73" i="4" s="1"/>
  <c r="B73" i="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A74"/>
  <c r="A74" i="4" s="1"/>
  <c r="B74" i="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A75"/>
  <c r="A75" i="4" s="1"/>
  <c r="B75" i="3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A76"/>
  <c r="A76" i="4" s="1"/>
  <c r="B76" i="3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A77"/>
  <c r="A77" i="4" s="1"/>
  <c r="B77" i="3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A78"/>
  <c r="A78" i="4" s="1"/>
  <c r="B78" i="3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A79"/>
  <c r="A79" i="4" s="1"/>
  <c r="B79" i="3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A80"/>
  <c r="A80" i="4" s="1"/>
  <c r="B80" i="3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A81"/>
  <c r="A81" i="4" s="1"/>
  <c r="B81" i="3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A82"/>
  <c r="A82" i="4" s="1"/>
  <c r="B82" i="3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A83"/>
  <c r="A83" i="4" s="1"/>
  <c r="B83" i="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A84"/>
  <c r="A84" i="4" s="1"/>
  <c r="B84" i="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A85"/>
  <c r="A85" i="4" s="1"/>
  <c r="B85" i="3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A86"/>
  <c r="A86" i="4" s="1"/>
  <c r="B86" i="3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A87"/>
  <c r="A87" i="4" s="1"/>
  <c r="B87" i="3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A88"/>
  <c r="A88" i="4" s="1"/>
  <c r="B88" i="3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A89"/>
  <c r="A89" i="4" s="1"/>
  <c r="B89" i="3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A90"/>
  <c r="A90" i="4" s="1"/>
  <c r="B90" i="3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A91"/>
  <c r="A91" i="4" s="1"/>
  <c r="B91" i="3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A92"/>
  <c r="A92" i="4" s="1"/>
  <c r="B92" i="3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A93"/>
  <c r="A93" i="4" s="1"/>
  <c r="B93" i="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A94"/>
  <c r="A94" i="4" s="1"/>
  <c r="B94" i="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A95"/>
  <c r="A95" i="4" s="1"/>
  <c r="B95" i="3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A96"/>
  <c r="A96" i="4" s="1"/>
  <c r="B96" i="3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A97"/>
  <c r="A97" i="4" s="1"/>
  <c r="B97" i="3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A98"/>
  <c r="A98" i="4" s="1"/>
  <c r="B98" i="3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A99"/>
  <c r="A99" i="4" s="1"/>
  <c r="B99" i="3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A100"/>
  <c r="A100" i="4" s="1"/>
  <c r="B100" i="3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A101"/>
  <c r="A101" i="4" s="1"/>
  <c r="B101" i="3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A102"/>
  <c r="A102" i="4" s="1"/>
  <c r="B102" i="3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A103"/>
  <c r="A103" i="4" s="1"/>
  <c r="B103" i="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A104"/>
  <c r="A104" i="4" s="1"/>
  <c r="B104" i="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A105"/>
  <c r="A105" i="4" s="1"/>
  <c r="B105" i="3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A106"/>
  <c r="A106" i="4" s="1"/>
  <c r="B106" i="3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A107"/>
  <c r="A107" i="4" s="1"/>
  <c r="B107" i="3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A108"/>
  <c r="A108" i="4" s="1"/>
  <c r="B108" i="3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A109"/>
  <c r="A109" i="4" s="1"/>
  <c r="B109" i="3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A110"/>
  <c r="A110" i="4" s="1"/>
  <c r="B110" i="3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A111"/>
  <c r="A111" i="4" s="1"/>
  <c r="B111" i="3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A112"/>
  <c r="A112" i="4" s="1"/>
  <c r="B112" i="3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A113"/>
  <c r="A113" i="4" s="1"/>
  <c r="B113" i="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A114"/>
  <c r="A114" i="4" s="1"/>
  <c r="B114" i="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A115"/>
  <c r="A115" i="4" s="1"/>
  <c r="B115" i="3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A116"/>
  <c r="A116" i="4" s="1"/>
  <c r="B116" i="3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A117"/>
  <c r="A117" i="4" s="1"/>
  <c r="B117" i="3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A65"/>
  <c r="A65" i="4" s="1"/>
  <c r="B65" i="3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A66"/>
  <c r="A66" i="4" s="1"/>
  <c r="B66" i="3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A67"/>
  <c r="A67" i="4" s="1"/>
  <c r="B67" i="3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A68"/>
  <c r="A68" i="4" s="1"/>
  <c r="B68" i="3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A69"/>
  <c r="A69" i="4" s="1"/>
  <c r="B69" i="3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A70"/>
  <c r="A70" i="4" s="1"/>
  <c r="B70" i="3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A11"/>
  <c r="A11" i="4" s="1"/>
  <c r="B11" i="3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A12"/>
  <c r="A12" i="4" s="1"/>
  <c r="B12" i="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A13"/>
  <c r="A13" i="4" s="1"/>
  <c r="B13" i="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A14"/>
  <c r="A14" i="4" s="1"/>
  <c r="B14" i="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A15"/>
  <c r="A15" i="4" s="1"/>
  <c r="B15" i="3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A16"/>
  <c r="A16" i="4" s="1"/>
  <c r="B16" i="3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A17"/>
  <c r="A17" i="4" s="1"/>
  <c r="B17" i="3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A18"/>
  <c r="A18" i="4" s="1"/>
  <c r="B18" i="3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A19"/>
  <c r="A19" i="4" s="1"/>
  <c r="B19" i="3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A20"/>
  <c r="A20" i="4" s="1"/>
  <c r="B20" i="3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A21"/>
  <c r="A21" i="4" s="1"/>
  <c r="B21" i="3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A22"/>
  <c r="A22" i="4" s="1"/>
  <c r="B22" i="3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A23"/>
  <c r="A23" i="4" s="1"/>
  <c r="B23" i="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A24"/>
  <c r="A24" i="4" s="1"/>
  <c r="B24" i="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A25"/>
  <c r="A25" i="4" s="1"/>
  <c r="B25" i="3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A26"/>
  <c r="A26" i="4" s="1"/>
  <c r="B26" i="3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A27"/>
  <c r="A27" i="4" s="1"/>
  <c r="B27" i="3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A28"/>
  <c r="A28" i="4" s="1"/>
  <c r="B28" i="3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A29"/>
  <c r="A29" i="4" s="1"/>
  <c r="B29" i="3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A30"/>
  <c r="A30" i="4" s="1"/>
  <c r="B30" i="3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A31"/>
  <c r="A31" i="4" s="1"/>
  <c r="B31" i="3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A32"/>
  <c r="A32" i="4" s="1"/>
  <c r="B32" i="3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A33"/>
  <c r="A33" i="4" s="1"/>
  <c r="B33" i="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A34"/>
  <c r="A34" i="4" s="1"/>
  <c r="B34" i="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A35"/>
  <c r="A35" i="4" s="1"/>
  <c r="B35" i="3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A36"/>
  <c r="A36" i="4" s="1"/>
  <c r="B36" i="3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A37"/>
  <c r="A37" i="4" s="1"/>
  <c r="B37" i="3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A38"/>
  <c r="A38" i="4" s="1"/>
  <c r="B38" i="3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A39"/>
  <c r="A39" i="4" s="1"/>
  <c r="B39" i="3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A40"/>
  <c r="A40" i="4" s="1"/>
  <c r="B40" i="3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A41"/>
  <c r="A41" i="4" s="1"/>
  <c r="B41" i="3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A42"/>
  <c r="A42" i="4" s="1"/>
  <c r="B42" i="3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A43"/>
  <c r="A43" i="4" s="1"/>
  <c r="B43" i="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A44"/>
  <c r="A44" i="4" s="1"/>
  <c r="B44" i="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A45"/>
  <c r="A45" i="4" s="1"/>
  <c r="B45" i="3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A46"/>
  <c r="A46" i="4" s="1"/>
  <c r="B46" i="3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A47"/>
  <c r="A47" i="4" s="1"/>
  <c r="B47" i="3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A48"/>
  <c r="A48" i="4" s="1"/>
  <c r="B48" i="3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A49"/>
  <c r="A49" i="4" s="1"/>
  <c r="B49" i="3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A50"/>
  <c r="A50" i="4" s="1"/>
  <c r="B50" i="3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A51"/>
  <c r="A51" i="4" s="1"/>
  <c r="B51" i="3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A52"/>
  <c r="A52" i="4" s="1"/>
  <c r="B52" i="3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A53"/>
  <c r="A53" i="4" s="1"/>
  <c r="B53" i="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A54"/>
  <c r="A54" i="4" s="1"/>
  <c r="B54" i="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A55"/>
  <c r="A55" i="4" s="1"/>
  <c r="B55" i="3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A56"/>
  <c r="A56" i="4" s="1"/>
  <c r="B56" i="3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A57"/>
  <c r="A57" i="4" s="1"/>
  <c r="B57" i="3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A58"/>
  <c r="A58" i="4" s="1"/>
  <c r="B58" i="3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A59"/>
  <c r="A59" i="4" s="1"/>
  <c r="B59" i="3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A60"/>
  <c r="A60" i="4" s="1"/>
  <c r="B60" i="3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A61"/>
  <c r="A61" i="4" s="1"/>
  <c r="B61" i="3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A62"/>
  <c r="A62" i="4" s="1"/>
  <c r="B62" i="3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A63"/>
  <c r="A63" i="4" s="1"/>
  <c r="B63" i="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A64"/>
  <c r="A64" i="4" s="1"/>
  <c r="B64" i="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AY10" i="1"/>
  <c r="A3" i="3"/>
  <c r="A3" i="4" s="1"/>
  <c r="B3" i="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A4"/>
  <c r="A4" i="4" s="1"/>
  <c r="B4" i="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A5"/>
  <c r="A5" i="4" s="1"/>
  <c r="B5" i="3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A6"/>
  <c r="A6" i="4" s="1"/>
  <c r="B6" i="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A7"/>
  <c r="A7" i="4" s="1"/>
  <c r="B7" i="3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A8"/>
  <c r="A8" i="4" s="1"/>
  <c r="B8" i="3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A9"/>
  <c r="A9" i="4" s="1"/>
  <c r="B9" i="3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A10"/>
  <c r="A10" i="4" s="1"/>
  <c r="B10" i="3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L2"/>
  <c r="M2"/>
  <c r="N2"/>
  <c r="O2"/>
  <c r="P2"/>
  <c r="Q2"/>
  <c r="R2"/>
  <c r="S2"/>
  <c r="T2"/>
  <c r="U2"/>
  <c r="V2"/>
  <c r="W2"/>
  <c r="H2"/>
  <c r="I2"/>
  <c r="J2"/>
  <c r="K2"/>
  <c r="C2"/>
  <c r="D2"/>
  <c r="E2"/>
  <c r="F2"/>
  <c r="G2"/>
  <c r="B2"/>
  <c r="A2"/>
  <c r="A2" i="4" s="1"/>
  <c r="A1" i="3"/>
  <c r="A1" i="4" s="1"/>
  <c r="A3" i="2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B2"/>
  <c r="A2"/>
  <c r="AW43" i="1"/>
  <c r="AW44"/>
  <c r="AW134"/>
  <c r="AW167"/>
  <c r="AW168"/>
  <c r="AW169"/>
  <c r="AW170"/>
  <c r="AW158"/>
  <c r="AW159"/>
  <c r="AW160"/>
  <c r="AW161"/>
  <c r="AW162"/>
  <c r="AW163"/>
  <c r="AW164"/>
  <c r="AW165"/>
  <c r="AW166"/>
  <c r="AW157"/>
  <c r="AW153"/>
  <c r="AW154"/>
  <c r="AW155"/>
  <c r="AW156"/>
  <c r="AW151"/>
  <c r="AW152"/>
  <c r="AW150"/>
  <c r="AW59"/>
  <c r="AW60"/>
  <c r="AW147"/>
  <c r="AW148"/>
  <c r="AW149"/>
  <c r="AW146"/>
  <c r="AW139"/>
  <c r="AW140"/>
  <c r="AW141"/>
  <c r="AW142"/>
  <c r="AW143"/>
  <c r="AW144"/>
  <c r="AW145"/>
  <c r="AW135"/>
  <c r="AW136"/>
  <c r="AW137"/>
  <c r="AW138"/>
  <c r="AW131"/>
  <c r="AW132"/>
  <c r="AW133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98"/>
  <c r="AW99"/>
  <c r="AW100"/>
  <c r="AW101"/>
  <c r="AW102"/>
  <c r="AW103"/>
  <c r="AW104"/>
  <c r="AW105"/>
  <c r="AW106"/>
  <c r="AW107"/>
  <c r="AW108"/>
  <c r="AW109"/>
  <c r="AW110"/>
  <c r="AW111"/>
  <c r="AW112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58"/>
  <c r="AW48"/>
  <c r="AW50"/>
  <c r="AW51"/>
  <c r="AW52"/>
  <c r="AW53"/>
  <c r="AW54"/>
  <c r="AW55"/>
  <c r="AW56"/>
  <c r="AW57"/>
  <c r="AW46"/>
  <c r="AW47"/>
  <c r="AW45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9"/>
  <c r="AW10"/>
  <c r="AW11"/>
  <c r="AW12"/>
  <c r="AW13"/>
  <c r="AW14"/>
  <c r="AW15"/>
  <c r="AW16"/>
  <c r="AW17"/>
  <c r="AW18"/>
  <c r="AW19"/>
  <c r="AW20"/>
  <c r="AW21"/>
  <c r="AW22"/>
  <c r="AW4"/>
  <c r="AW5"/>
  <c r="AW6"/>
  <c r="AW7"/>
  <c r="AW8"/>
  <c r="AW3"/>
  <c r="K447"/>
  <c r="Y160"/>
  <c r="Y161"/>
  <c r="Y162"/>
  <c r="Y163"/>
  <c r="Y164"/>
  <c r="Y165"/>
  <c r="Y166"/>
  <c r="Y167"/>
  <c r="Y168"/>
  <c r="Y169"/>
  <c r="Y170"/>
  <c r="Y154"/>
  <c r="Y155"/>
  <c r="Y156"/>
  <c r="Y157"/>
  <c r="Y158"/>
  <c r="Y159"/>
  <c r="Y149"/>
  <c r="Y150"/>
  <c r="Y151"/>
  <c r="Y152"/>
  <c r="Y153"/>
  <c r="Y139"/>
  <c r="Y140"/>
  <c r="Y141"/>
  <c r="Y142"/>
  <c r="Y143"/>
  <c r="Y144"/>
  <c r="Y145"/>
  <c r="Y146"/>
  <c r="Y147"/>
  <c r="Y148"/>
  <c r="Y127"/>
  <c r="Y128"/>
  <c r="Y129"/>
  <c r="Y130"/>
  <c r="Y131"/>
  <c r="Y132"/>
  <c r="Y133"/>
  <c r="Y134"/>
  <c r="Y135"/>
  <c r="Y136"/>
  <c r="Y137"/>
  <c r="Y13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72"/>
  <c r="Y73"/>
  <c r="Y74"/>
  <c r="Y75"/>
  <c r="Y76"/>
  <c r="Y77"/>
  <c r="Y78"/>
  <c r="Y79"/>
  <c r="Y80"/>
  <c r="Y81"/>
  <c r="Y82"/>
  <c r="Y83"/>
  <c r="Y84"/>
  <c r="Y85"/>
  <c r="Y86"/>
  <c r="Y87"/>
  <c r="Y88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34"/>
  <c r="Y35"/>
  <c r="Y36"/>
  <c r="Y37"/>
  <c r="Y38"/>
  <c r="Y39"/>
  <c r="Y40"/>
  <c r="Y41"/>
  <c r="Y42"/>
  <c r="Y43"/>
  <c r="Y44"/>
  <c r="Y45"/>
  <c r="Y46"/>
  <c r="Y47"/>
  <c r="Y48"/>
  <c r="Y49"/>
  <c r="Y50"/>
  <c r="Y18"/>
  <c r="Y19"/>
  <c r="Y20"/>
  <c r="Y21"/>
  <c r="Y22"/>
  <c r="Y23"/>
  <c r="Y24"/>
  <c r="Y25"/>
  <c r="Y26"/>
  <c r="Y27"/>
  <c r="Y28"/>
  <c r="Y29"/>
  <c r="Y30"/>
  <c r="Y31"/>
  <c r="Y32"/>
  <c r="Y33"/>
  <c r="Y4"/>
  <c r="Y5"/>
  <c r="Y6"/>
  <c r="Y7"/>
  <c r="Y8"/>
  <c r="Y9"/>
  <c r="Y10"/>
  <c r="Y11"/>
  <c r="Y12"/>
  <c r="Y13"/>
  <c r="Y14"/>
  <c r="Y15"/>
  <c r="Y16"/>
  <c r="Y17"/>
  <c r="Y3"/>
  <c r="AB38" i="5" l="1"/>
  <c r="Y32"/>
  <c r="Z14"/>
  <c r="Z146"/>
  <c r="Y146"/>
  <c r="AD146" s="1"/>
  <c r="J146" i="6" s="1"/>
  <c r="P146" s="1"/>
  <c r="C146" i="7" s="1"/>
  <c r="AB120" i="5"/>
  <c r="Y105"/>
  <c r="X104"/>
  <c r="AC104" s="1"/>
  <c r="I104" i="6" s="1"/>
  <c r="X81" i="5"/>
  <c r="AC81" s="1"/>
  <c r="I81" i="6" s="1"/>
  <c r="O81" s="1"/>
  <c r="B81" i="7" s="1"/>
  <c r="Z74" i="5"/>
  <c r="Z42"/>
  <c r="X42"/>
  <c r="V168" i="4"/>
  <c r="V69"/>
  <c r="V47"/>
  <c r="W169" i="7"/>
  <c r="W165"/>
  <c r="W161"/>
  <c r="W157"/>
  <c r="W153"/>
  <c r="W149"/>
  <c r="W145"/>
  <c r="W141"/>
  <c r="W137"/>
  <c r="W133"/>
  <c r="W129"/>
  <c r="W125"/>
  <c r="W121"/>
  <c r="W117"/>
  <c r="W113"/>
  <c r="W109"/>
  <c r="W105"/>
  <c r="W101"/>
  <c r="W97"/>
  <c r="W93"/>
  <c r="W89"/>
  <c r="W85"/>
  <c r="W81"/>
  <c r="W77"/>
  <c r="W73"/>
  <c r="W69"/>
  <c r="W65"/>
  <c r="W61"/>
  <c r="W57"/>
  <c r="W53"/>
  <c r="W49"/>
  <c r="W45"/>
  <c r="W41"/>
  <c r="W37"/>
  <c r="W35"/>
  <c r="W31"/>
  <c r="W27"/>
  <c r="W23"/>
  <c r="W19"/>
  <c r="W15"/>
  <c r="W11"/>
  <c r="W7"/>
  <c r="W3"/>
  <c r="AA34" i="5"/>
  <c r="X30"/>
  <c r="AC30" s="1"/>
  <c r="I30" i="6" s="1"/>
  <c r="AA26" i="5"/>
  <c r="AF26" s="1"/>
  <c r="L26" i="6" s="1"/>
  <c r="R26" s="1"/>
  <c r="E26" i="7" s="1"/>
  <c r="X21" i="5"/>
  <c r="AC21" s="1"/>
  <c r="AB4"/>
  <c r="AG4" s="1"/>
  <c r="M4" i="6" s="1"/>
  <c r="Y4" i="5"/>
  <c r="AA2"/>
  <c r="AF2" s="1"/>
  <c r="X160"/>
  <c r="AA140"/>
  <c r="Y137"/>
  <c r="X136"/>
  <c r="AC136" s="1"/>
  <c r="I136" i="6" s="1"/>
  <c r="O136" s="1"/>
  <c r="B136" i="7" s="1"/>
  <c r="Z131" i="5"/>
  <c r="Z115"/>
  <c r="X113"/>
  <c r="AC113" s="1"/>
  <c r="I113" i="6" s="1"/>
  <c r="Z111" i="5"/>
  <c r="AE111" s="1"/>
  <c r="K111" i="6" s="1"/>
  <c r="Q111" s="1"/>
  <c r="D111" i="7" s="1"/>
  <c r="Y111" i="5"/>
  <c r="X111"/>
  <c r="AC111" s="1"/>
  <c r="I111" i="6" s="1"/>
  <c r="X109" i="5"/>
  <c r="AC109" s="1"/>
  <c r="I109" i="6" s="1"/>
  <c r="AA107" i="5"/>
  <c r="AF107" s="1"/>
  <c r="L107" i="6" s="1"/>
  <c r="X101" i="5"/>
  <c r="Z99"/>
  <c r="AB97"/>
  <c r="X93"/>
  <c r="AC93" s="1"/>
  <c r="I93" i="6" s="1"/>
  <c r="O93" s="1"/>
  <c r="B93" i="7" s="1"/>
  <c r="X86" i="5"/>
  <c r="Y82"/>
  <c r="X82"/>
  <c r="Z67"/>
  <c r="AE67" s="1"/>
  <c r="K67" i="6" s="1"/>
  <c r="Q67" s="1"/>
  <c r="D67" i="7" s="1"/>
  <c r="AB65" i="5"/>
  <c r="Z58"/>
  <c r="X57"/>
  <c r="AC57" s="1"/>
  <c r="X54"/>
  <c r="AC54" s="1"/>
  <c r="I54" i="6" s="1"/>
  <c r="Y41" i="5"/>
  <c r="AA40"/>
  <c r="Z40"/>
  <c r="V145" i="4"/>
  <c r="V137"/>
  <c r="V113"/>
  <c r="V105"/>
  <c r="V99"/>
  <c r="V95"/>
  <c r="V79"/>
  <c r="V66"/>
  <c r="V64"/>
  <c r="V52"/>
  <c r="V50"/>
  <c r="V48"/>
  <c r="V46"/>
  <c r="V40"/>
  <c r="AQ2" i="5"/>
  <c r="AB39"/>
  <c r="AB19"/>
  <c r="AG19" s="1"/>
  <c r="AA139"/>
  <c r="AA37"/>
  <c r="X31"/>
  <c r="AC31" s="1"/>
  <c r="I31" i="6" s="1"/>
  <c r="AB23" i="5"/>
  <c r="AA23"/>
  <c r="Z5"/>
  <c r="Y169"/>
  <c r="X161"/>
  <c r="AC161" s="1"/>
  <c r="AB154"/>
  <c r="Z154"/>
  <c r="Y154"/>
  <c r="X153"/>
  <c r="AC153" s="1"/>
  <c r="I153" i="6" s="1"/>
  <c r="O153" s="1"/>
  <c r="B153" i="7" s="1"/>
  <c r="X145" i="5"/>
  <c r="Z122"/>
  <c r="X121"/>
  <c r="Z106"/>
  <c r="AE106" s="1"/>
  <c r="K106" i="6" s="1"/>
  <c r="Q106" s="1"/>
  <c r="D106" i="7" s="1"/>
  <c r="X92" i="5"/>
  <c r="AA75"/>
  <c r="X69"/>
  <c r="AB57"/>
  <c r="AG57" s="1"/>
  <c r="M57" i="6" s="1"/>
  <c r="S57" s="1"/>
  <c r="F57" i="7" s="1"/>
  <c r="Y57" i="5"/>
  <c r="Z55"/>
  <c r="AE55" s="1"/>
  <c r="K55" i="6" s="1"/>
  <c r="Y55" i="5"/>
  <c r="V126" i="4"/>
  <c r="V124"/>
  <c r="V122"/>
  <c r="V72"/>
  <c r="V3"/>
  <c r="W166" i="7"/>
  <c r="W162"/>
  <c r="W158"/>
  <c r="W154"/>
  <c r="W150"/>
  <c r="W146"/>
  <c r="W142"/>
  <c r="W138"/>
  <c r="W134"/>
  <c r="W130"/>
  <c r="W126"/>
  <c r="W122"/>
  <c r="W118"/>
  <c r="W114"/>
  <c r="W110"/>
  <c r="W106"/>
  <c r="W102"/>
  <c r="W98"/>
  <c r="W94"/>
  <c r="W90"/>
  <c r="W86"/>
  <c r="W82"/>
  <c r="W78"/>
  <c r="W74"/>
  <c r="W70"/>
  <c r="W66"/>
  <c r="W62"/>
  <c r="W58"/>
  <c r="W54"/>
  <c r="W50"/>
  <c r="W46"/>
  <c r="W42"/>
  <c r="W38"/>
  <c r="Z91" i="5"/>
  <c r="AB76"/>
  <c r="X103" i="3"/>
  <c r="AC103" s="1"/>
  <c r="X91"/>
  <c r="AC91" s="1"/>
  <c r="X87"/>
  <c r="AC87" s="1"/>
  <c r="X83"/>
  <c r="AC83" s="1"/>
  <c r="X79"/>
  <c r="AC79" s="1"/>
  <c r="X39" i="5"/>
  <c r="AC39" s="1"/>
  <c r="Y39"/>
  <c r="X38"/>
  <c r="AC38" s="1"/>
  <c r="I38" i="6" s="1"/>
  <c r="X27" i="5"/>
  <c r="AC27" s="1"/>
  <c r="I27" i="6" s="1"/>
  <c r="Y24" i="5"/>
  <c r="AD24" s="1"/>
  <c r="J24" i="6" s="1"/>
  <c r="P24" s="1"/>
  <c r="C24" i="7" s="1"/>
  <c r="X24" i="5"/>
  <c r="AA22"/>
  <c r="Z22"/>
  <c r="AE22" s="1"/>
  <c r="K22" i="6" s="1"/>
  <c r="Q22" s="1"/>
  <c r="D22" i="7" s="1"/>
  <c r="X22" i="5"/>
  <c r="AC22" s="1"/>
  <c r="I22" i="6" s="1"/>
  <c r="O22" s="1"/>
  <c r="B22" i="7" s="1"/>
  <c r="X19" i="5"/>
  <c r="AC19" s="1"/>
  <c r="I19" i="6" s="1"/>
  <c r="X15" i="5"/>
  <c r="AC15" s="1"/>
  <c r="I15" i="6" s="1"/>
  <c r="Z13" i="5"/>
  <c r="AE13" s="1"/>
  <c r="K13" i="6" s="1"/>
  <c r="Q13" s="1"/>
  <c r="D13" i="7" s="1"/>
  <c r="Y13" i="5"/>
  <c r="AD13" s="1"/>
  <c r="X13"/>
  <c r="AC13" s="1"/>
  <c r="I13" i="6" s="1"/>
  <c r="AB165" i="5"/>
  <c r="AA165"/>
  <c r="AF165" s="1"/>
  <c r="X164"/>
  <c r="AC164" s="1"/>
  <c r="I164" i="6" s="1"/>
  <c r="O164" s="1"/>
  <c r="B164" i="7" s="1"/>
  <c r="AB152" i="5"/>
  <c r="AG152" s="1"/>
  <c r="M152" i="6" s="1"/>
  <c r="Z150" i="5"/>
  <c r="X150"/>
  <c r="AC150" s="1"/>
  <c r="I150" i="6" s="1"/>
  <c r="O150" s="1"/>
  <c r="B150" i="7" s="1"/>
  <c r="X143" i="5"/>
  <c r="AC143" s="1"/>
  <c r="I143" i="6" s="1"/>
  <c r="O143" s="1"/>
  <c r="B143" i="7" s="1"/>
  <c r="X141" i="5"/>
  <c r="AA123"/>
  <c r="X105"/>
  <c r="AC105" s="1"/>
  <c r="X96"/>
  <c r="AB90"/>
  <c r="Y90"/>
  <c r="X89"/>
  <c r="AC89" s="1"/>
  <c r="X79"/>
  <c r="AC79" s="1"/>
  <c r="I79" i="6" s="1"/>
  <c r="O79" s="1"/>
  <c r="B79" i="7" s="1"/>
  <c r="X77" i="5"/>
  <c r="X74"/>
  <c r="X72"/>
  <c r="AC72" s="1"/>
  <c r="I72" i="6" s="1"/>
  <c r="O72" s="1"/>
  <c r="B72" i="7" s="1"/>
  <c r="AB66" i="5"/>
  <c r="AG66" s="1"/>
  <c r="Y66"/>
  <c r="AB64"/>
  <c r="AA64"/>
  <c r="Z64"/>
  <c r="AE64" s="1"/>
  <c r="K64" i="6" s="1"/>
  <c r="Q64" s="1"/>
  <c r="D64" i="7" s="1"/>
  <c r="X64" i="5"/>
  <c r="X60"/>
  <c r="Z51"/>
  <c r="AE51" s="1"/>
  <c r="K51" i="6" s="1"/>
  <c r="Q51" s="1"/>
  <c r="D51" i="7" s="1"/>
  <c r="Z50" i="5"/>
  <c r="AE50" s="1"/>
  <c r="K50" i="6" s="1"/>
  <c r="Q50" s="1"/>
  <c r="D50" i="7" s="1"/>
  <c r="Y50" i="5"/>
  <c r="X50"/>
  <c r="X46"/>
  <c r="AC46" s="1"/>
  <c r="I46" i="6" s="1"/>
  <c r="O46" s="1"/>
  <c r="B46" i="7" s="1"/>
  <c r="X41" i="5"/>
  <c r="AC41" s="1"/>
  <c r="I41" i="6" s="1"/>
  <c r="O41" s="1"/>
  <c r="B41" i="7" s="1"/>
  <c r="V120" i="4"/>
  <c r="V15"/>
  <c r="W2" i="7"/>
  <c r="Z39" i="5"/>
  <c r="AE39" s="1"/>
  <c r="AB31"/>
  <c r="Z21"/>
  <c r="Y21"/>
  <c r="AD21" s="1"/>
  <c r="J21" i="6" s="1"/>
  <c r="P21" s="1"/>
  <c r="C21" i="7" s="1"/>
  <c r="AB15" i="5"/>
  <c r="AG15" s="1"/>
  <c r="AB12"/>
  <c r="Y12"/>
  <c r="Y158"/>
  <c r="AD158" s="1"/>
  <c r="AB157"/>
  <c r="AG157" s="1"/>
  <c r="M157" i="6" s="1"/>
  <c r="S157" s="1"/>
  <c r="F157" i="7" s="1"/>
  <c r="AA157" i="5"/>
  <c r="AA148"/>
  <c r="Z147"/>
  <c r="AE147" s="1"/>
  <c r="Z138"/>
  <c r="AE138" s="1"/>
  <c r="K138" i="6" s="1"/>
  <c r="Q138" s="1"/>
  <c r="D138" i="7" s="1"/>
  <c r="AA136" i="5"/>
  <c r="Z136"/>
  <c r="AB130"/>
  <c r="AG130" s="1"/>
  <c r="Y130"/>
  <c r="AD130" s="1"/>
  <c r="J130" i="6" s="1"/>
  <c r="P130" s="1"/>
  <c r="C130" i="7" s="1"/>
  <c r="AB121" i="5"/>
  <c r="Y121"/>
  <c r="Z119"/>
  <c r="AE119" s="1"/>
  <c r="Y119"/>
  <c r="AD119" s="1"/>
  <c r="AB101"/>
  <c r="AA101"/>
  <c r="AA91"/>
  <c r="AB88"/>
  <c r="AG88" s="1"/>
  <c r="M88" i="6" s="1"/>
  <c r="S88" s="1"/>
  <c r="F88" i="7" s="1"/>
  <c r="Z86" i="5"/>
  <c r="AB58"/>
  <c r="Y58"/>
  <c r="AA44"/>
  <c r="AF44" s="1"/>
  <c r="L44" i="6" s="1"/>
  <c r="R44" s="1"/>
  <c r="E44" i="7" s="1"/>
  <c r="Y26" i="5"/>
  <c r="AA18"/>
  <c r="Y16"/>
  <c r="AD16" s="1"/>
  <c r="J16" i="6" s="1"/>
  <c r="P16" s="1"/>
  <c r="C16" i="7" s="1"/>
  <c r="X16" i="5"/>
  <c r="AC16" s="1"/>
  <c r="X6"/>
  <c r="AC6" s="1"/>
  <c r="I6" i="6" s="1"/>
  <c r="X5" i="5"/>
  <c r="AC5" s="1"/>
  <c r="I5" i="6" s="1"/>
  <c r="X168" i="5"/>
  <c r="AC168" s="1"/>
  <c r="Z163"/>
  <c r="AE163" s="1"/>
  <c r="X156"/>
  <c r="Z155"/>
  <c r="X151"/>
  <c r="X149"/>
  <c r="AC149" s="1"/>
  <c r="I149" i="6" s="1"/>
  <c r="O149" s="1"/>
  <c r="B149" i="7" s="1"/>
  <c r="Y145" i="5"/>
  <c r="AD145" s="1"/>
  <c r="AJ145" s="1"/>
  <c r="Z142"/>
  <c r="X142"/>
  <c r="AC142" s="1"/>
  <c r="I142" i="6" s="1"/>
  <c r="O142" s="1"/>
  <c r="B142" i="7" s="1"/>
  <c r="X137" i="5"/>
  <c r="AC137" s="1"/>
  <c r="I137" i="6" s="1"/>
  <c r="O137" s="1"/>
  <c r="B137" i="7" s="1"/>
  <c r="X133" i="5"/>
  <c r="AB128"/>
  <c r="AA128"/>
  <c r="AF128" s="1"/>
  <c r="L128" i="6" s="1"/>
  <c r="R128" s="1"/>
  <c r="E128" i="7" s="1"/>
  <c r="Z128" i="5"/>
  <c r="AE128" s="1"/>
  <c r="K128" i="6" s="1"/>
  <c r="Q128" s="1"/>
  <c r="D128" i="7" s="1"/>
  <c r="X128" i="5"/>
  <c r="X124"/>
  <c r="AA108"/>
  <c r="AF108" s="1"/>
  <c r="L108" i="6" s="1"/>
  <c r="R108" s="1"/>
  <c r="E108" i="7" s="1"/>
  <c r="AB95" i="5"/>
  <c r="AG95" s="1"/>
  <c r="M95" i="6" s="1"/>
  <c r="S95" s="1"/>
  <c r="F95" i="7" s="1"/>
  <c r="Y94" i="5"/>
  <c r="AB93"/>
  <c r="AA93"/>
  <c r="AF93" s="1"/>
  <c r="L93" i="6" s="1"/>
  <c r="R93" s="1"/>
  <c r="E93" i="7" s="1"/>
  <c r="Y93" i="5"/>
  <c r="AD93" s="1"/>
  <c r="J93" i="6" s="1"/>
  <c r="P93" s="1"/>
  <c r="C93" i="7" s="1"/>
  <c r="Y89" i="5"/>
  <c r="AA83"/>
  <c r="Z83"/>
  <c r="AE83" s="1"/>
  <c r="Y81"/>
  <c r="AD81" s="1"/>
  <c r="J81" i="6" s="1"/>
  <c r="P81" s="1"/>
  <c r="C81" i="7" s="1"/>
  <c r="Z78" i="5"/>
  <c r="X78"/>
  <c r="AB69"/>
  <c r="AG69" s="1"/>
  <c r="AA69"/>
  <c r="AF69" s="1"/>
  <c r="L69" i="6" s="1"/>
  <c r="R69" s="1"/>
  <c r="E69" i="7" s="1"/>
  <c r="AA59" i="5"/>
  <c r="AA52"/>
  <c r="AF52" s="1"/>
  <c r="L52" i="6" s="1"/>
  <c r="X49" i="5"/>
  <c r="AC49" s="1"/>
  <c r="I49" i="6" s="1"/>
  <c r="O49" s="1"/>
  <c r="B49" i="7" s="1"/>
  <c r="Z47" i="5"/>
  <c r="AE47" s="1"/>
  <c r="K47" i="6" s="1"/>
  <c r="Q47" s="1"/>
  <c r="D47" i="7" s="1"/>
  <c r="Y47" i="5"/>
  <c r="X47"/>
  <c r="AC47" s="1"/>
  <c r="I47" i="6" s="1"/>
  <c r="X45" i="5"/>
  <c r="AC45" s="1"/>
  <c r="I45" i="6" s="1"/>
  <c r="O45" s="1"/>
  <c r="B45" i="7" s="1"/>
  <c r="V143" i="4"/>
  <c r="V67"/>
  <c r="V63"/>
  <c r="W36" i="7"/>
  <c r="W32"/>
  <c r="W28"/>
  <c r="W24"/>
  <c r="W20"/>
  <c r="W16"/>
  <c r="W12"/>
  <c r="W8"/>
  <c r="W4"/>
  <c r="V165" i="4"/>
  <c r="V163"/>
  <c r="V159"/>
  <c r="V146"/>
  <c r="V144"/>
  <c r="V142"/>
  <c r="V121"/>
  <c r="V117"/>
  <c r="V111"/>
  <c r="V88"/>
  <c r="V81"/>
  <c r="V62"/>
  <c r="V60"/>
  <c r="V58"/>
  <c r="V37"/>
  <c r="V35"/>
  <c r="V31"/>
  <c r="V18"/>
  <c r="V16"/>
  <c r="V14"/>
  <c r="W168" i="7"/>
  <c r="W164"/>
  <c r="W160"/>
  <c r="W156"/>
  <c r="W152"/>
  <c r="W148"/>
  <c r="W144"/>
  <c r="W140"/>
  <c r="W136"/>
  <c r="W132"/>
  <c r="W128"/>
  <c r="W124"/>
  <c r="W120"/>
  <c r="W116"/>
  <c r="W112"/>
  <c r="W108"/>
  <c r="W104"/>
  <c r="W100"/>
  <c r="W96"/>
  <c r="W92"/>
  <c r="W88"/>
  <c r="W84"/>
  <c r="W80"/>
  <c r="W76"/>
  <c r="W72"/>
  <c r="W68"/>
  <c r="W64"/>
  <c r="W60"/>
  <c r="W56"/>
  <c r="W52"/>
  <c r="W48"/>
  <c r="W44"/>
  <c r="W40"/>
  <c r="W34"/>
  <c r="W30"/>
  <c r="W26"/>
  <c r="W22"/>
  <c r="W18"/>
  <c r="W14"/>
  <c r="W10"/>
  <c r="W6"/>
  <c r="V169" i="4"/>
  <c r="V162"/>
  <c r="V160"/>
  <c r="V158"/>
  <c r="V156"/>
  <c r="V154"/>
  <c r="V133"/>
  <c r="V114"/>
  <c r="V112"/>
  <c r="V110"/>
  <c r="V89"/>
  <c r="V85"/>
  <c r="V49"/>
  <c r="V41"/>
  <c r="V34"/>
  <c r="V32"/>
  <c r="V30"/>
  <c r="V28"/>
  <c r="V26"/>
  <c r="V5"/>
  <c r="W167" i="7"/>
  <c r="W163"/>
  <c r="W159"/>
  <c r="W155"/>
  <c r="W151"/>
  <c r="W147"/>
  <c r="W143"/>
  <c r="W139"/>
  <c r="W135"/>
  <c r="W131"/>
  <c r="W127"/>
  <c r="W123"/>
  <c r="W119"/>
  <c r="W115"/>
  <c r="W111"/>
  <c r="W107"/>
  <c r="W103"/>
  <c r="W99"/>
  <c r="W95"/>
  <c r="W91"/>
  <c r="W87"/>
  <c r="W83"/>
  <c r="W79"/>
  <c r="W75"/>
  <c r="W71"/>
  <c r="W67"/>
  <c r="W63"/>
  <c r="W59"/>
  <c r="W55"/>
  <c r="W51"/>
  <c r="W47"/>
  <c r="W43"/>
  <c r="W39"/>
  <c r="W33"/>
  <c r="W29"/>
  <c r="W25"/>
  <c r="W21"/>
  <c r="W17"/>
  <c r="W13"/>
  <c r="W9"/>
  <c r="W5"/>
  <c r="H594" i="4"/>
  <c r="H530"/>
  <c r="H543"/>
  <c r="H538"/>
  <c r="H672"/>
  <c r="H580"/>
  <c r="H516"/>
  <c r="H617"/>
  <c r="H664"/>
  <c r="H541"/>
  <c r="N668"/>
  <c r="H599"/>
  <c r="H587"/>
  <c r="N612"/>
  <c r="H674"/>
  <c r="H610"/>
  <c r="H597"/>
  <c r="N559"/>
  <c r="H574"/>
  <c r="N552"/>
  <c r="H531" s="1"/>
  <c r="N549"/>
  <c r="H677" s="1"/>
  <c r="H586"/>
  <c r="N520"/>
  <c r="N517"/>
  <c r="H629" s="1"/>
  <c r="N675"/>
  <c r="H570" s="1"/>
  <c r="N672"/>
  <c r="H632" s="1"/>
  <c r="N659"/>
  <c r="H659" s="1"/>
  <c r="N619"/>
  <c r="H534" s="1"/>
  <c r="N613"/>
  <c r="H526" s="1"/>
  <c r="N587"/>
  <c r="N563"/>
  <c r="N553"/>
  <c r="H662" s="1"/>
  <c r="N537"/>
  <c r="H542" s="1"/>
  <c r="N519"/>
  <c r="H605" s="1"/>
  <c r="N677"/>
  <c r="N667"/>
  <c r="H564" s="1"/>
  <c r="N664"/>
  <c r="N661"/>
  <c r="N651"/>
  <c r="N648"/>
  <c r="H568" s="1"/>
  <c r="N644"/>
  <c r="N641"/>
  <c r="N631"/>
  <c r="H631" s="1"/>
  <c r="N628"/>
  <c r="N624"/>
  <c r="H651" s="1"/>
  <c r="N621"/>
  <c r="H522" s="1"/>
  <c r="N611"/>
  <c r="H566" s="1"/>
  <c r="N608"/>
  <c r="H612" s="1"/>
  <c r="N604"/>
  <c r="H520" s="1"/>
  <c r="N600"/>
  <c r="H618" s="1"/>
  <c r="N597"/>
  <c r="H622" s="1"/>
  <c r="N595"/>
  <c r="H595" s="1"/>
  <c r="N584"/>
  <c r="H638" s="1"/>
  <c r="N581"/>
  <c r="H554" s="1"/>
  <c r="N579"/>
  <c r="N571"/>
  <c r="H658" s="1"/>
  <c r="N568"/>
  <c r="H518" s="1"/>
  <c r="N565"/>
  <c r="N548"/>
  <c r="N545"/>
  <c r="H647" s="1"/>
  <c r="N543"/>
  <c r="H634" s="1"/>
  <c r="N532"/>
  <c r="N529"/>
  <c r="N527"/>
  <c r="H649" s="1"/>
  <c r="N516"/>
  <c r="H655" s="1"/>
  <c r="N513"/>
  <c r="H590" s="1"/>
  <c r="N671"/>
  <c r="H563" s="1"/>
  <c r="H519"/>
  <c r="N652"/>
  <c r="N635"/>
  <c r="H628" s="1"/>
  <c r="N625"/>
  <c r="H600"/>
  <c r="N601"/>
  <c r="H654" s="1"/>
  <c r="N588"/>
  <c r="H573" s="1"/>
  <c r="N585"/>
  <c r="H678" s="1"/>
  <c r="N572"/>
  <c r="H642"/>
  <c r="H591"/>
  <c r="N536"/>
  <c r="N533"/>
  <c r="H614" s="1"/>
  <c r="H579"/>
  <c r="N669"/>
  <c r="H616" s="1"/>
  <c r="N656"/>
  <c r="N653"/>
  <c r="N639"/>
  <c r="H572" s="1"/>
  <c r="N636"/>
  <c r="H645" s="1"/>
  <c r="N633"/>
  <c r="H598" s="1"/>
  <c r="N616"/>
  <c r="N592"/>
  <c r="H555" s="1"/>
  <c r="N589"/>
  <c r="H643" s="1"/>
  <c r="N576"/>
  <c r="H581" s="1"/>
  <c r="N573"/>
  <c r="N560"/>
  <c r="H637" s="1"/>
  <c r="N556"/>
  <c r="N551"/>
  <c r="N540"/>
  <c r="H652" s="1"/>
  <c r="N535"/>
  <c r="H607" s="1"/>
  <c r="N524"/>
  <c r="H665" s="1"/>
  <c r="N521"/>
  <c r="H666" s="1"/>
  <c r="N679"/>
  <c r="H559" s="1"/>
  <c r="N676"/>
  <c r="H571" s="1"/>
  <c r="N673"/>
  <c r="H583" s="1"/>
  <c r="N663"/>
  <c r="H650" s="1"/>
  <c r="N660"/>
  <c r="H661" s="1"/>
  <c r="N657"/>
  <c r="H584" s="1"/>
  <c r="N647"/>
  <c r="N646"/>
  <c r="N643"/>
  <c r="H633" s="1"/>
  <c r="N640"/>
  <c r="H589" s="1"/>
  <c r="N637"/>
  <c r="H670" s="1"/>
  <c r="N627"/>
  <c r="H514" s="1"/>
  <c r="N626"/>
  <c r="H626" s="1"/>
  <c r="N623"/>
  <c r="H668" s="1"/>
  <c r="N620"/>
  <c r="H536" s="1"/>
  <c r="N617"/>
  <c r="N607"/>
  <c r="H540" s="1"/>
  <c r="N606"/>
  <c r="H513" s="1"/>
  <c r="N603"/>
  <c r="N602"/>
  <c r="N599"/>
  <c r="N596"/>
  <c r="H558" s="1"/>
  <c r="N593"/>
  <c r="H556" s="1"/>
  <c r="N591"/>
  <c r="H585" s="1"/>
  <c r="N580"/>
  <c r="H569" s="1"/>
  <c r="N577"/>
  <c r="H512" s="1"/>
  <c r="N575"/>
  <c r="H532" s="1"/>
  <c r="N567"/>
  <c r="H611" s="1"/>
  <c r="N564"/>
  <c r="N561"/>
  <c r="H588" s="1"/>
  <c r="N557"/>
  <c r="N544"/>
  <c r="N541"/>
  <c r="H551" s="1"/>
  <c r="N539"/>
  <c r="H548" s="1"/>
  <c r="N528"/>
  <c r="H582" s="1"/>
  <c r="N525"/>
  <c r="H546" s="1"/>
  <c r="N523"/>
  <c r="N515"/>
  <c r="H623" s="1"/>
  <c r="V161"/>
  <c r="V140"/>
  <c r="V138"/>
  <c r="V129"/>
  <c r="V108"/>
  <c r="V106"/>
  <c r="V97"/>
  <c r="V76"/>
  <c r="V74"/>
  <c r="V65"/>
  <c r="V44"/>
  <c r="V42"/>
  <c r="V33"/>
  <c r="V12"/>
  <c r="V10"/>
  <c r="V147"/>
  <c r="V115"/>
  <c r="V83"/>
  <c r="V51"/>
  <c r="V19"/>
  <c r="V166"/>
  <c r="V157"/>
  <c r="V155"/>
  <c r="V150"/>
  <c r="V141"/>
  <c r="V139"/>
  <c r="V134"/>
  <c r="V125"/>
  <c r="V123"/>
  <c r="V118"/>
  <c r="V109"/>
  <c r="V107"/>
  <c r="V102"/>
  <c r="V93"/>
  <c r="V91"/>
  <c r="V86"/>
  <c r="V77"/>
  <c r="V75"/>
  <c r="V70"/>
  <c r="V61"/>
  <c r="V59"/>
  <c r="V54"/>
  <c r="V45"/>
  <c r="V43"/>
  <c r="V38"/>
  <c r="V29"/>
  <c r="V27"/>
  <c r="V22"/>
  <c r="V13"/>
  <c r="V11"/>
  <c r="V6"/>
  <c r="V167"/>
  <c r="V151"/>
  <c r="V135"/>
  <c r="V130"/>
  <c r="V119"/>
  <c r="V103"/>
  <c r="V87"/>
  <c r="V71"/>
  <c r="V55"/>
  <c r="V39"/>
  <c r="V23"/>
  <c r="V7"/>
  <c r="O505" i="3"/>
  <c r="I505" s="1"/>
  <c r="O499"/>
  <c r="I499" s="1"/>
  <c r="O489"/>
  <c r="I489" s="1"/>
  <c r="O483"/>
  <c r="I483" s="1"/>
  <c r="O509"/>
  <c r="I509" s="1"/>
  <c r="O503"/>
  <c r="I503" s="1"/>
  <c r="O502"/>
  <c r="I502" s="1"/>
  <c r="O493"/>
  <c r="I493" s="1"/>
  <c r="O487"/>
  <c r="I487" s="1"/>
  <c r="O486"/>
  <c r="I486" s="1"/>
  <c r="O507"/>
  <c r="I507" s="1"/>
  <c r="O506"/>
  <c r="I506" s="1"/>
  <c r="O497"/>
  <c r="I497" s="1"/>
  <c r="O491"/>
  <c r="I491" s="1"/>
  <c r="O490"/>
  <c r="I490" s="1"/>
  <c r="O481"/>
  <c r="I481" s="1"/>
  <c r="O501"/>
  <c r="I501" s="1"/>
  <c r="O495"/>
  <c r="I495" s="1"/>
  <c r="O494"/>
  <c r="I494" s="1"/>
  <c r="O485"/>
  <c r="I485" s="1"/>
  <c r="N453" i="7"/>
  <c r="N389"/>
  <c r="N433"/>
  <c r="N501"/>
  <c r="N499"/>
  <c r="N410"/>
  <c r="N369"/>
  <c r="N353"/>
  <c r="N489"/>
  <c r="N480"/>
  <c r="N437"/>
  <c r="N421"/>
  <c r="N405"/>
  <c r="N397"/>
  <c r="N393"/>
  <c r="N505"/>
  <c r="N473"/>
  <c r="N465"/>
  <c r="H432" s="1"/>
  <c r="N461"/>
  <c r="N509"/>
  <c r="N502"/>
  <c r="N485"/>
  <c r="H371" s="1"/>
  <c r="N462"/>
  <c r="N445"/>
  <c r="N441"/>
  <c r="N417"/>
  <c r="N385"/>
  <c r="N381"/>
  <c r="N377"/>
  <c r="N343"/>
  <c r="H505" s="1"/>
  <c r="N496"/>
  <c r="N481"/>
  <c r="N477"/>
  <c r="N449"/>
  <c r="H429" s="1"/>
  <c r="N426"/>
  <c r="N413"/>
  <c r="N409"/>
  <c r="N358"/>
  <c r="H392" s="1"/>
  <c r="N349"/>
  <c r="N345"/>
  <c r="N401"/>
  <c r="N510"/>
  <c r="N497"/>
  <c r="N493"/>
  <c r="N486"/>
  <c r="N469"/>
  <c r="N442"/>
  <c r="N429"/>
  <c r="N425"/>
  <c r="N365"/>
  <c r="H483" s="1"/>
  <c r="N361"/>
  <c r="N357"/>
  <c r="N503"/>
  <c r="H453" s="1"/>
  <c r="N490"/>
  <c r="N466"/>
  <c r="N451"/>
  <c r="N446"/>
  <c r="N438"/>
  <c r="N430"/>
  <c r="N414"/>
  <c r="N400"/>
  <c r="H477" s="1"/>
  <c r="N387"/>
  <c r="N373"/>
  <c r="N367"/>
  <c r="N351"/>
  <c r="N346"/>
  <c r="N507"/>
  <c r="H409" s="1"/>
  <c r="N504"/>
  <c r="N494"/>
  <c r="N491"/>
  <c r="N488"/>
  <c r="N478"/>
  <c r="N475"/>
  <c r="N472"/>
  <c r="N470"/>
  <c r="N459"/>
  <c r="H501" s="1"/>
  <c r="N455"/>
  <c r="N452"/>
  <c r="H476" s="1"/>
  <c r="N450"/>
  <c r="N439"/>
  <c r="N436"/>
  <c r="N434"/>
  <c r="N423"/>
  <c r="N420"/>
  <c r="N418"/>
  <c r="N407"/>
  <c r="N404"/>
  <c r="N394"/>
  <c r="N391"/>
  <c r="N388"/>
  <c r="H473" s="1"/>
  <c r="N378"/>
  <c r="N375"/>
  <c r="N371"/>
  <c r="N368"/>
  <c r="N366"/>
  <c r="H442" s="1"/>
  <c r="N355"/>
  <c r="N352"/>
  <c r="N350"/>
  <c r="N483"/>
  <c r="N467"/>
  <c r="N464"/>
  <c r="H451" s="1"/>
  <c r="N447"/>
  <c r="N444"/>
  <c r="H400" s="1"/>
  <c r="N431"/>
  <c r="N428"/>
  <c r="H401" s="1"/>
  <c r="N415"/>
  <c r="H452" s="1"/>
  <c r="N412"/>
  <c r="N402"/>
  <c r="N399"/>
  <c r="N396"/>
  <c r="H507" s="1"/>
  <c r="N386"/>
  <c r="H450" s="1"/>
  <c r="N383"/>
  <c r="N380"/>
  <c r="N363"/>
  <c r="N360"/>
  <c r="N347"/>
  <c r="H509" s="1"/>
  <c r="N344"/>
  <c r="N506"/>
  <c r="H436" s="1"/>
  <c r="N500"/>
  <c r="N487"/>
  <c r="N484"/>
  <c r="H481" s="1"/>
  <c r="N474"/>
  <c r="H380" s="1"/>
  <c r="N471"/>
  <c r="N468"/>
  <c r="N457"/>
  <c r="N448"/>
  <c r="N435"/>
  <c r="H459" s="1"/>
  <c r="N432"/>
  <c r="N419"/>
  <c r="H502" s="1"/>
  <c r="N416"/>
  <c r="H344" s="1"/>
  <c r="N403"/>
  <c r="N390"/>
  <c r="N384"/>
  <c r="N374"/>
  <c r="N364"/>
  <c r="H394" s="1"/>
  <c r="N362"/>
  <c r="N348"/>
  <c r="N508"/>
  <c r="H418" s="1"/>
  <c r="N498"/>
  <c r="N495"/>
  <c r="N492"/>
  <c r="H381" s="1"/>
  <c r="N482"/>
  <c r="H444" s="1"/>
  <c r="N479"/>
  <c r="N476"/>
  <c r="N463"/>
  <c r="N460"/>
  <c r="H485" s="1"/>
  <c r="N458"/>
  <c r="N456"/>
  <c r="N454"/>
  <c r="N443"/>
  <c r="H466" s="1"/>
  <c r="N440"/>
  <c r="N427"/>
  <c r="N424"/>
  <c r="H420" s="1"/>
  <c r="N422"/>
  <c r="H364" s="1"/>
  <c r="N411"/>
  <c r="N408"/>
  <c r="N406"/>
  <c r="N398"/>
  <c r="N395"/>
  <c r="H456" s="1"/>
  <c r="N392"/>
  <c r="N382"/>
  <c r="N379"/>
  <c r="H360" s="1"/>
  <c r="N376"/>
  <c r="N372"/>
  <c r="N370"/>
  <c r="H494" s="1"/>
  <c r="N359"/>
  <c r="H486" s="1"/>
  <c r="N356"/>
  <c r="N354"/>
  <c r="N469" i="6"/>
  <c r="H469" s="1"/>
  <c r="N424"/>
  <c r="N456"/>
  <c r="N353"/>
  <c r="N481"/>
  <c r="H481" s="1"/>
  <c r="N444"/>
  <c r="H444" s="1"/>
  <c r="N433"/>
  <c r="N373"/>
  <c r="N473"/>
  <c r="H473" s="1"/>
  <c r="N416"/>
  <c r="H416" s="1"/>
  <c r="N493"/>
  <c r="N492"/>
  <c r="N453"/>
  <c r="H453" s="1"/>
  <c r="N405"/>
  <c r="H405" s="1"/>
  <c r="N485"/>
  <c r="N417"/>
  <c r="N390"/>
  <c r="N458"/>
  <c r="H375" s="1"/>
  <c r="N358"/>
  <c r="N386"/>
  <c r="N382"/>
  <c r="N474"/>
  <c r="N350"/>
  <c r="N378"/>
  <c r="N381"/>
  <c r="N384"/>
  <c r="N361"/>
  <c r="N445"/>
  <c r="N396"/>
  <c r="N449"/>
  <c r="N415"/>
  <c r="N468"/>
  <c r="N423"/>
  <c r="N425"/>
  <c r="H385" s="1"/>
  <c r="N509"/>
  <c r="N499"/>
  <c r="N495"/>
  <c r="N401"/>
  <c r="N375"/>
  <c r="N508"/>
  <c r="N461"/>
  <c r="N437"/>
  <c r="N408"/>
  <c r="N351"/>
  <c r="N448"/>
  <c r="H448" s="1"/>
  <c r="N489"/>
  <c r="H501" s="1"/>
  <c r="N442"/>
  <c r="N466"/>
  <c r="N463"/>
  <c r="N363"/>
  <c r="H363" s="1"/>
  <c r="N412"/>
  <c r="N432"/>
  <c r="N347"/>
  <c r="H347" s="1"/>
  <c r="N503"/>
  <c r="H401" s="1"/>
  <c r="N471"/>
  <c r="N454"/>
  <c r="N393"/>
  <c r="N427"/>
  <c r="N494"/>
  <c r="N418"/>
  <c r="N391"/>
  <c r="N372"/>
  <c r="H372" s="1"/>
  <c r="N364"/>
  <c r="N352"/>
  <c r="N480"/>
  <c r="N500"/>
  <c r="H419" s="1"/>
  <c r="N392"/>
  <c r="N385"/>
  <c r="N355"/>
  <c r="H355" s="1"/>
  <c r="N421"/>
  <c r="H446" s="1"/>
  <c r="N377"/>
  <c r="N348"/>
  <c r="N451"/>
  <c r="H451" s="1"/>
  <c r="N397"/>
  <c r="H449" s="1"/>
  <c r="N388"/>
  <c r="N452"/>
  <c r="N380"/>
  <c r="H380" s="1"/>
  <c r="N443"/>
  <c r="N402"/>
  <c r="H412" s="1"/>
  <c r="N472"/>
  <c r="N356"/>
  <c r="N344"/>
  <c r="N446"/>
  <c r="N419"/>
  <c r="N447"/>
  <c r="N502"/>
  <c r="H456" s="1"/>
  <c r="N457"/>
  <c r="N440"/>
  <c r="N455"/>
  <c r="H455" s="1"/>
  <c r="N370"/>
  <c r="H493" s="1"/>
  <c r="N483"/>
  <c r="N439"/>
  <c r="N371"/>
  <c r="H371" s="1"/>
  <c r="N441"/>
  <c r="N409"/>
  <c r="N488"/>
  <c r="N429"/>
  <c r="H429" s="1"/>
  <c r="N482"/>
  <c r="N478"/>
  <c r="N507"/>
  <c r="N497"/>
  <c r="N428"/>
  <c r="H445" s="1"/>
  <c r="N431"/>
  <c r="N400"/>
  <c r="N376"/>
  <c r="N460"/>
  <c r="N395"/>
  <c r="N399"/>
  <c r="N413"/>
  <c r="H413" s="1"/>
  <c r="N383"/>
  <c r="N501"/>
  <c r="N407"/>
  <c r="N476"/>
  <c r="H476" s="1"/>
  <c r="N387"/>
  <c r="H428" s="1"/>
  <c r="N404"/>
  <c r="N374"/>
  <c r="N462"/>
  <c r="H462" s="1"/>
  <c r="N484"/>
  <c r="N491"/>
  <c r="N420"/>
  <c r="N496"/>
  <c r="N410"/>
  <c r="H410" s="1"/>
  <c r="N464"/>
  <c r="N477"/>
  <c r="N506"/>
  <c r="N422"/>
  <c r="H374" s="1"/>
  <c r="N479"/>
  <c r="N398"/>
  <c r="N498"/>
  <c r="H498" s="1"/>
  <c r="N450"/>
  <c r="N459"/>
  <c r="H457" s="1"/>
  <c r="N389"/>
  <c r="N505"/>
  <c r="N475"/>
  <c r="N434"/>
  <c r="N406"/>
  <c r="N487"/>
  <c r="N379"/>
  <c r="H452" s="1"/>
  <c r="N435"/>
  <c r="N438"/>
  <c r="N394"/>
  <c r="H394" s="1"/>
  <c r="N430"/>
  <c r="N486"/>
  <c r="N426"/>
  <c r="N403"/>
  <c r="H403" s="1"/>
  <c r="N467"/>
  <c r="N411"/>
  <c r="N349"/>
  <c r="N366"/>
  <c r="H366" s="1"/>
  <c r="N470"/>
  <c r="H470" s="1"/>
  <c r="N490"/>
  <c r="H507" s="1"/>
  <c r="N504"/>
  <c r="N357"/>
  <c r="H357" s="1"/>
  <c r="N346"/>
  <c r="H491" s="1"/>
  <c r="N369"/>
  <c r="N360"/>
  <c r="N368"/>
  <c r="H368" s="1"/>
  <c r="N343"/>
  <c r="H441" s="1"/>
  <c r="N365"/>
  <c r="H440" s="1"/>
  <c r="N359"/>
  <c r="N354"/>
  <c r="H479" s="1"/>
  <c r="N362"/>
  <c r="H443" s="1"/>
  <c r="N342"/>
  <c r="H351" s="1"/>
  <c r="N367"/>
  <c r="Y23" i="5"/>
  <c r="AD23" s="1"/>
  <c r="J23" i="6" s="1"/>
  <c r="P23" s="1"/>
  <c r="C23" i="7" s="1"/>
  <c r="AB14" i="5"/>
  <c r="Z4"/>
  <c r="AE4" s="1"/>
  <c r="K4" i="6" s="1"/>
  <c r="Q4" s="1"/>
  <c r="D4" i="7" s="1"/>
  <c r="AB140" i="5"/>
  <c r="O116" i="6"/>
  <c r="B116" i="7" s="1"/>
  <c r="Z27" i="5"/>
  <c r="AB27"/>
  <c r="AG27" s="1"/>
  <c r="M27" i="6" s="1"/>
  <c r="O15"/>
  <c r="B15" i="7" s="1"/>
  <c r="AA13" i="5"/>
  <c r="AA164"/>
  <c r="AA155"/>
  <c r="S152" i="6"/>
  <c r="F152" i="7" s="1"/>
  <c r="R107" i="6"/>
  <c r="E107" i="7" s="1"/>
  <c r="AA16" i="5"/>
  <c r="AA10"/>
  <c r="AF10" s="1"/>
  <c r="L10" i="6" s="1"/>
  <c r="O111"/>
  <c r="B111" i="7" s="1"/>
  <c r="Z36" i="5"/>
  <c r="AE36" s="1"/>
  <c r="K36" i="6" s="1"/>
  <c r="Q36" s="1"/>
  <c r="D36" i="7" s="1"/>
  <c r="Z33" i="5"/>
  <c r="AB17"/>
  <c r="AG17" s="1"/>
  <c r="AB11"/>
  <c r="AG11" s="1"/>
  <c r="Y157"/>
  <c r="AD157" s="1"/>
  <c r="J157" i="6" s="1"/>
  <c r="P157" s="1"/>
  <c r="C157" i="7" s="1"/>
  <c r="Y153" i="5"/>
  <c r="AD153" s="1"/>
  <c r="J153" i="6" s="1"/>
  <c r="AA147" i="5"/>
  <c r="AF147" s="1"/>
  <c r="L147" i="6" s="1"/>
  <c r="Z130" i="5"/>
  <c r="AE130" s="1"/>
  <c r="Z121"/>
  <c r="Z66"/>
  <c r="AB36"/>
  <c r="AG36" s="1"/>
  <c r="M36" i="6" s="1"/>
  <c r="S36" s="1"/>
  <c r="F36" i="7" s="1"/>
  <c r="AB33" i="5"/>
  <c r="AG33" s="1"/>
  <c r="M33" i="6" s="1"/>
  <c r="S33" s="1"/>
  <c r="F33" i="7" s="1"/>
  <c r="AA32" i="5"/>
  <c r="AF32" s="1"/>
  <c r="L32" i="6" s="1"/>
  <c r="R32" s="1"/>
  <c r="E32" i="7" s="1"/>
  <c r="AB30" i="5"/>
  <c r="Z30"/>
  <c r="AE30" s="1"/>
  <c r="AA29"/>
  <c r="AF29" s="1"/>
  <c r="L29" i="6" s="1"/>
  <c r="R29" s="1"/>
  <c r="E29" i="7" s="1"/>
  <c r="Y29" i="5"/>
  <c r="AD29" s="1"/>
  <c r="AB20"/>
  <c r="AG20" s="1"/>
  <c r="M20" i="6" s="1"/>
  <c r="Z20" i="5"/>
  <c r="AE20" s="1"/>
  <c r="K20" i="6" s="1"/>
  <c r="Q20" s="1"/>
  <c r="D20" i="7" s="1"/>
  <c r="Y20" i="5"/>
  <c r="AD20" s="1"/>
  <c r="J20" i="6" s="1"/>
  <c r="P20" s="1"/>
  <c r="C20" i="7" s="1"/>
  <c r="Z17" i="5"/>
  <c r="AE17" s="1"/>
  <c r="K17" i="6" s="1"/>
  <c r="Q17" s="1"/>
  <c r="D17" i="7" s="1"/>
  <c r="Z11" i="5"/>
  <c r="Y10"/>
  <c r="AD10" s="1"/>
  <c r="J10" i="6" s="1"/>
  <c r="P10" s="1"/>
  <c r="C10" i="7" s="1"/>
  <c r="AB7" i="5"/>
  <c r="AG7" s="1"/>
  <c r="M7" i="6" s="1"/>
  <c r="S7" s="1"/>
  <c r="F7" i="7" s="1"/>
  <c r="AA7" i="5"/>
  <c r="AF7" s="1"/>
  <c r="L7" i="6" s="1"/>
  <c r="R7" s="1"/>
  <c r="E7" i="7" s="1"/>
  <c r="Y7" i="5"/>
  <c r="AB162"/>
  <c r="AG162" s="1"/>
  <c r="M162" i="6" s="1"/>
  <c r="Z162" i="5"/>
  <c r="Y162"/>
  <c r="AB160"/>
  <c r="AA160"/>
  <c r="Z160"/>
  <c r="AE160" s="1"/>
  <c r="K160" i="6" s="1"/>
  <c r="Q160" s="1"/>
  <c r="D160" i="7" s="1"/>
  <c r="AB153" i="5"/>
  <c r="AG153" s="1"/>
  <c r="M153" i="6" s="1"/>
  <c r="S153" s="1"/>
  <c r="F153" i="7" s="1"/>
  <c r="Z153" i="5"/>
  <c r="Z151"/>
  <c r="AE151" s="1"/>
  <c r="Y151"/>
  <c r="Z143"/>
  <c r="Y143"/>
  <c r="AA132"/>
  <c r="AF132" s="1"/>
  <c r="L132" i="6" s="1"/>
  <c r="R132" s="1"/>
  <c r="E132" i="7" s="1"/>
  <c r="AB127" i="5"/>
  <c r="AG127" s="1"/>
  <c r="Y126"/>
  <c r="AD126" s="1"/>
  <c r="AB125"/>
  <c r="AA125"/>
  <c r="Y125"/>
  <c r="AD125" s="1"/>
  <c r="J125" i="6" s="1"/>
  <c r="P125" s="1"/>
  <c r="C125" i="7" s="1"/>
  <c r="Z123" i="5"/>
  <c r="AE123" s="1"/>
  <c r="Z118"/>
  <c r="AA115"/>
  <c r="AF115" s="1"/>
  <c r="L115" i="6" s="1"/>
  <c r="R115" s="1"/>
  <c r="E115" i="7" s="1"/>
  <c r="Y113" i="5"/>
  <c r="AD113" s="1"/>
  <c r="J113" i="6" s="1"/>
  <c r="P113" s="1"/>
  <c r="C113" i="7" s="1"/>
  <c r="Z110" i="5"/>
  <c r="AE110" s="1"/>
  <c r="K110" i="6" s="1"/>
  <c r="Q110" s="1"/>
  <c r="D110" i="7" s="1"/>
  <c r="AB108" i="5"/>
  <c r="AB98"/>
  <c r="AG98" s="1"/>
  <c r="M98" i="6" s="1"/>
  <c r="S98" s="1"/>
  <c r="F98" i="7" s="1"/>
  <c r="Z98" i="5"/>
  <c r="AE98" s="1"/>
  <c r="Y98"/>
  <c r="AD98" s="1"/>
  <c r="J98" i="6" s="1"/>
  <c r="P98" s="1"/>
  <c r="C98" i="7" s="1"/>
  <c r="AB96" i="5"/>
  <c r="AA96"/>
  <c r="AF96" s="1"/>
  <c r="Z96"/>
  <c r="AE96" s="1"/>
  <c r="K96" i="6" s="1"/>
  <c r="Q96" s="1"/>
  <c r="D96" i="7" s="1"/>
  <c r="AB89" i="5"/>
  <c r="AG89" s="1"/>
  <c r="M89" i="6" s="1"/>
  <c r="S89" s="1"/>
  <c r="F89" i="7" s="1"/>
  <c r="Z89" i="5"/>
  <c r="Z87"/>
  <c r="Y87"/>
  <c r="AD87" s="1"/>
  <c r="J87" i="6" s="1"/>
  <c r="P87" s="1"/>
  <c r="C87" i="7" s="1"/>
  <c r="Z79" i="5"/>
  <c r="Y79"/>
  <c r="AA68"/>
  <c r="AF68" s="1"/>
  <c r="Y62"/>
  <c r="AD62" s="1"/>
  <c r="AB61"/>
  <c r="AG61" s="1"/>
  <c r="M61" i="6" s="1"/>
  <c r="S61" s="1"/>
  <c r="F61" i="7" s="1"/>
  <c r="AA61" i="5"/>
  <c r="Y61"/>
  <c r="AD61" s="1"/>
  <c r="J61" i="6" s="1"/>
  <c r="P61" s="1"/>
  <c r="C61" i="7" s="1"/>
  <c r="Z59" i="5"/>
  <c r="AE59" s="1"/>
  <c r="K59" i="6" s="1"/>
  <c r="Q59" s="1"/>
  <c r="D59" i="7" s="1"/>
  <c r="Z54" i="5"/>
  <c r="AE54" s="1"/>
  <c r="AA51"/>
  <c r="Y49"/>
  <c r="Z46"/>
  <c r="AE46" s="1"/>
  <c r="AB44"/>
  <c r="AG44" s="1"/>
  <c r="AA100"/>
  <c r="Z57"/>
  <c r="AA39"/>
  <c r="AF39" s="1"/>
  <c r="AA31"/>
  <c r="AF31" s="1"/>
  <c r="AB28"/>
  <c r="Z28"/>
  <c r="AE28" s="1"/>
  <c r="K28" i="6" s="1"/>
  <c r="Q28" s="1"/>
  <c r="D28" i="7" s="1"/>
  <c r="Y28" i="5"/>
  <c r="AD28" s="1"/>
  <c r="J28" i="6" s="1"/>
  <c r="P28" s="1"/>
  <c r="C28" i="7" s="1"/>
  <c r="Z25" i="5"/>
  <c r="AE25" s="1"/>
  <c r="K25" i="6" s="1"/>
  <c r="Q25" s="1"/>
  <c r="D25" i="7" s="1"/>
  <c r="Z19" i="5"/>
  <c r="Y18"/>
  <c r="AD18" s="1"/>
  <c r="J18" i="6" s="1"/>
  <c r="AA15" i="5"/>
  <c r="AF15" s="1"/>
  <c r="Y15"/>
  <c r="AA14"/>
  <c r="AB9"/>
  <c r="AG9" s="1"/>
  <c r="M9" i="6" s="1"/>
  <c r="S9" s="1"/>
  <c r="F9" i="7" s="1"/>
  <c r="AA8" i="5"/>
  <c r="AF8" s="1"/>
  <c r="L8" i="6" s="1"/>
  <c r="R8" s="1"/>
  <c r="E8" i="7" s="1"/>
  <c r="AB6" i="5"/>
  <c r="AA6"/>
  <c r="Z6"/>
  <c r="AE6" s="1"/>
  <c r="K6" i="6" s="1"/>
  <c r="Q6" s="1"/>
  <c r="D6" i="7" s="1"/>
  <c r="AA5" i="5"/>
  <c r="Y5"/>
  <c r="AD5" s="1"/>
  <c r="J5" i="6" s="1"/>
  <c r="P5" s="1"/>
  <c r="C5" i="7" s="1"/>
  <c r="AB168" i="5"/>
  <c r="AA168"/>
  <c r="AF168" s="1"/>
  <c r="L168" i="6" s="1"/>
  <c r="R168" s="1"/>
  <c r="E168" i="7" s="1"/>
  <c r="Z168" i="5"/>
  <c r="AE168" s="1"/>
  <c r="K168" i="6" s="1"/>
  <c r="Q168" s="1"/>
  <c r="D168" i="7" s="1"/>
  <c r="X140" i="5"/>
  <c r="AC140" s="1"/>
  <c r="Z139"/>
  <c r="AB137"/>
  <c r="AG137" s="1"/>
  <c r="M137" i="6" s="1"/>
  <c r="S137" s="1"/>
  <c r="F137" i="7" s="1"/>
  <c r="AB133" i="5"/>
  <c r="AG133" s="1"/>
  <c r="M133" i="6" s="1"/>
  <c r="S133" s="1"/>
  <c r="F133" i="7" s="1"/>
  <c r="AA133" i="5"/>
  <c r="AF133" s="1"/>
  <c r="L133" i="6" s="1"/>
  <c r="R133" s="1"/>
  <c r="E133" i="7" s="1"/>
  <c r="AA131" i="5"/>
  <c r="Y129"/>
  <c r="AD129" s="1"/>
  <c r="J129" i="6" s="1"/>
  <c r="P129" s="1"/>
  <c r="C129" i="7" s="1"/>
  <c r="AB122" i="5"/>
  <c r="AG122" s="1"/>
  <c r="M122" i="6" s="1"/>
  <c r="S122" s="1"/>
  <c r="F122" i="7" s="1"/>
  <c r="Y122" i="5"/>
  <c r="AA116"/>
  <c r="Z114"/>
  <c r="AE114" s="1"/>
  <c r="K114" i="6" s="1"/>
  <c r="Q114" s="1"/>
  <c r="D114" i="7" s="1"/>
  <c r="AB104" i="5"/>
  <c r="AA104"/>
  <c r="AF104" s="1"/>
  <c r="L104" i="6" s="1"/>
  <c r="R104" s="1"/>
  <c r="E104" i="7" s="1"/>
  <c r="Z104" i="5"/>
  <c r="X76"/>
  <c r="Z75"/>
  <c r="AE75" s="1"/>
  <c r="AB73"/>
  <c r="AG73" s="1"/>
  <c r="AA67"/>
  <c r="Y65"/>
  <c r="AD65" s="1"/>
  <c r="J65" i="6" s="1"/>
  <c r="P65" s="1"/>
  <c r="C65" i="7" s="1"/>
  <c r="Y52" i="5"/>
  <c r="AD52" s="1"/>
  <c r="J52" i="6" s="1"/>
  <c r="P52" s="1"/>
  <c r="C52" i="7" s="1"/>
  <c r="AB40" i="5"/>
  <c r="AG40" s="1"/>
  <c r="M40" i="6" s="1"/>
  <c r="S40" s="1"/>
  <c r="F40" i="7" s="1"/>
  <c r="AA55" i="5"/>
  <c r="Z38"/>
  <c r="AE38" s="1"/>
  <c r="Y37"/>
  <c r="AD37" s="1"/>
  <c r="J37" i="6" s="1"/>
  <c r="P37" s="1"/>
  <c r="C37" i="7" s="1"/>
  <c r="O37" s="1"/>
  <c r="Z35" i="5"/>
  <c r="AE35" s="1"/>
  <c r="K35" i="6" s="1"/>
  <c r="Q35" s="1"/>
  <c r="D35" i="7" s="1"/>
  <c r="Y34" i="5"/>
  <c r="O31" i="6"/>
  <c r="B31" i="7" s="1"/>
  <c r="Y31" i="5"/>
  <c r="AA30"/>
  <c r="AF30" s="1"/>
  <c r="AB25"/>
  <c r="AA24"/>
  <c r="AF24" s="1"/>
  <c r="L24" i="6" s="1"/>
  <c r="R24" s="1"/>
  <c r="E24" i="7" s="1"/>
  <c r="AB22" i="5"/>
  <c r="AG22" s="1"/>
  <c r="AA21"/>
  <c r="AF21" s="1"/>
  <c r="Z12"/>
  <c r="Z9"/>
  <c r="AE9" s="1"/>
  <c r="K9" i="6" s="1"/>
  <c r="Q9" s="1"/>
  <c r="D9" i="7" s="1"/>
  <c r="Z3" i="5"/>
  <c r="Y2"/>
  <c r="AD2" s="1"/>
  <c r="J2" i="6" s="1"/>
  <c r="P2" s="1"/>
  <c r="C2" i="7" s="1"/>
  <c r="AB169" i="5"/>
  <c r="AA163"/>
  <c r="AF163" s="1"/>
  <c r="L163" i="6" s="1"/>
  <c r="R163" s="1"/>
  <c r="E163" i="7" s="1"/>
  <c r="Y161" i="5"/>
  <c r="AD161" s="1"/>
  <c r="Y148"/>
  <c r="AD148" s="1"/>
  <c r="J148" i="6" s="1"/>
  <c r="P148" s="1"/>
  <c r="C148" i="7" s="1"/>
  <c r="AB136" i="5"/>
  <c r="X108"/>
  <c r="AC108" s="1"/>
  <c r="I108" i="6" s="1"/>
  <c r="Z107" i="5"/>
  <c r="AE107" s="1"/>
  <c r="K107" i="6" s="1"/>
  <c r="Q107" s="1"/>
  <c r="D107" i="7" s="1"/>
  <c r="AB105" i="5"/>
  <c r="AG105" s="1"/>
  <c r="M105" i="6" s="1"/>
  <c r="S105" s="1"/>
  <c r="F105" i="7" s="1"/>
  <c r="AA99" i="5"/>
  <c r="Y97"/>
  <c r="AD97" s="1"/>
  <c r="J97" i="6" s="1"/>
  <c r="P97" s="1"/>
  <c r="C97" i="7" s="1"/>
  <c r="AA84" i="5"/>
  <c r="AF84" s="1"/>
  <c r="L84" i="6" s="1"/>
  <c r="R84" s="1"/>
  <c r="E84" i="7" s="1"/>
  <c r="Z82" i="5"/>
  <c r="AE82" s="1"/>
  <c r="K82" i="6" s="1"/>
  <c r="Q82" s="1"/>
  <c r="D82" i="7" s="1"/>
  <c r="AB72" i="5"/>
  <c r="AA72"/>
  <c r="AF72" s="1"/>
  <c r="Z72"/>
  <c r="AE72" s="1"/>
  <c r="K72" i="6" s="1"/>
  <c r="Q72" s="1"/>
  <c r="D72" i="7" s="1"/>
  <c r="X44" i="5"/>
  <c r="AC44" s="1"/>
  <c r="I44" i="6" s="1"/>
  <c r="O44" s="1"/>
  <c r="B44" i="7" s="1"/>
  <c r="Z43" i="5"/>
  <c r="AB41"/>
  <c r="AG41" s="1"/>
  <c r="M41" i="6" s="1"/>
  <c r="S41" s="1"/>
  <c r="F41" i="7" s="1"/>
  <c r="AA35" i="5"/>
  <c r="AF35" s="1"/>
  <c r="L35" i="6" s="1"/>
  <c r="R35" s="1"/>
  <c r="E35" i="7" s="1"/>
  <c r="Y35" i="5"/>
  <c r="AB34"/>
  <c r="Z34"/>
  <c r="AE34" s="1"/>
  <c r="K34" i="6" s="1"/>
  <c r="Q34" s="1"/>
  <c r="D34" i="7" s="1"/>
  <c r="X34" i="5"/>
  <c r="AA33"/>
  <c r="AF33" s="1"/>
  <c r="L33" i="6" s="1"/>
  <c r="R33" s="1"/>
  <c r="E33" i="7" s="1"/>
  <c r="Y33" i="5"/>
  <c r="X33"/>
  <c r="AC33" s="1"/>
  <c r="I33" i="6" s="1"/>
  <c r="O33" s="1"/>
  <c r="B33" i="7" s="1"/>
  <c r="Z32" i="5"/>
  <c r="Z31"/>
  <c r="Y30"/>
  <c r="AB29"/>
  <c r="AG29" s="1"/>
  <c r="M29" i="6" s="1"/>
  <c r="S29" s="1"/>
  <c r="F29" i="7" s="1"/>
  <c r="AA28" i="5"/>
  <c r="AF28" s="1"/>
  <c r="L28" i="6" s="1"/>
  <c r="R28" s="1"/>
  <c r="E28" i="7" s="1"/>
  <c r="X28" i="5"/>
  <c r="AA19"/>
  <c r="Y19"/>
  <c r="AD19" s="1"/>
  <c r="J19" i="6" s="1"/>
  <c r="P19" s="1"/>
  <c r="C19" i="7" s="1"/>
  <c r="AB18" i="5"/>
  <c r="AG18" s="1"/>
  <c r="M18" i="6" s="1"/>
  <c r="S18" s="1"/>
  <c r="F18" i="7" s="1"/>
  <c r="Z18" i="5"/>
  <c r="AE18" s="1"/>
  <c r="K18" i="6" s="1"/>
  <c r="Q18" s="1"/>
  <c r="D18" i="7" s="1"/>
  <c r="X18" i="5"/>
  <c r="AA17"/>
  <c r="AF17" s="1"/>
  <c r="L17" i="6" s="1"/>
  <c r="R17" s="1"/>
  <c r="E17" i="7" s="1"/>
  <c r="Y17" i="5"/>
  <c r="X17"/>
  <c r="AB16"/>
  <c r="Z16"/>
  <c r="Z15"/>
  <c r="AE15" s="1"/>
  <c r="K15" i="6" s="1"/>
  <c r="Q15" s="1"/>
  <c r="D15" i="7" s="1"/>
  <c r="Y14" i="5"/>
  <c r="AD14" s="1"/>
  <c r="AB13"/>
  <c r="AA12"/>
  <c r="AF12" s="1"/>
  <c r="L12" i="6" s="1"/>
  <c r="R12" s="1"/>
  <c r="E12" i="7" s="1"/>
  <c r="X12" i="5"/>
  <c r="AC12" s="1"/>
  <c r="I12" i="6" s="1"/>
  <c r="O12" s="1"/>
  <c r="B12" i="7" s="1"/>
  <c r="AA3" i="5"/>
  <c r="AF3" s="1"/>
  <c r="L3" i="6" s="1"/>
  <c r="R3" s="1"/>
  <c r="E3" i="7" s="1"/>
  <c r="Y3" i="5"/>
  <c r="AB2"/>
  <c r="AG2" s="1"/>
  <c r="M2" i="6" s="1"/>
  <c r="S2" s="1"/>
  <c r="F2" i="7" s="1"/>
  <c r="Z2" i="5"/>
  <c r="AE2" s="1"/>
  <c r="K2" i="6" s="1"/>
  <c r="Q2" s="1"/>
  <c r="D2" i="7" s="1"/>
  <c r="X2" i="5"/>
  <c r="AC2" s="1"/>
  <c r="Z166"/>
  <c r="X166"/>
  <c r="X154"/>
  <c r="Y150"/>
  <c r="AD150" s="1"/>
  <c r="J150" i="6" s="1"/>
  <c r="P150" s="1"/>
  <c r="C150" i="7" s="1"/>
  <c r="AB149" i="5"/>
  <c r="AA149"/>
  <c r="AF149" s="1"/>
  <c r="L149" i="6" s="1"/>
  <c r="R149" s="1"/>
  <c r="E149" i="7" s="1"/>
  <c r="Y149" i="5"/>
  <c r="AD149" s="1"/>
  <c r="J149" i="6" s="1"/>
  <c r="P149" s="1"/>
  <c r="C149" i="7" s="1"/>
  <c r="AB148" i="5"/>
  <c r="AB141"/>
  <c r="AA141"/>
  <c r="AF141" s="1"/>
  <c r="L141" i="6" s="1"/>
  <c r="R141" s="1"/>
  <c r="E141" i="7" s="1"/>
  <c r="AA134" i="5"/>
  <c r="Z134"/>
  <c r="AE134" s="1"/>
  <c r="K134" i="6" s="1"/>
  <c r="Q134" s="1"/>
  <c r="D134" i="7" s="1"/>
  <c r="X134" i="5"/>
  <c r="AC134" s="1"/>
  <c r="I134" i="6" s="1"/>
  <c r="X122" i="5"/>
  <c r="AC122" s="1"/>
  <c r="I122" i="6" s="1"/>
  <c r="O122" s="1"/>
  <c r="B122" i="7" s="1"/>
  <c r="Y118" i="5"/>
  <c r="AD118" s="1"/>
  <c r="J118" i="6" s="1"/>
  <c r="P118" s="1"/>
  <c r="C118" i="7" s="1"/>
  <c r="AB117" i="5"/>
  <c r="AG117" s="1"/>
  <c r="AA117"/>
  <c r="Y117"/>
  <c r="AD117" s="1"/>
  <c r="J117" i="6" s="1"/>
  <c r="P117" s="1"/>
  <c r="C117" i="7" s="1"/>
  <c r="AB116" i="5"/>
  <c r="AG116" s="1"/>
  <c r="AB109"/>
  <c r="AA109"/>
  <c r="AF109" s="1"/>
  <c r="L109" i="6" s="1"/>
  <c r="Z102" i="5"/>
  <c r="AE102" s="1"/>
  <c r="K102" i="6" s="1"/>
  <c r="Q102" s="1"/>
  <c r="D102" i="7" s="1"/>
  <c r="X102" i="5"/>
  <c r="AC102" s="1"/>
  <c r="I102" i="6" s="1"/>
  <c r="O102" s="1"/>
  <c r="B102" i="7" s="1"/>
  <c r="X90" i="5"/>
  <c r="AC90" s="1"/>
  <c r="I90" i="6" s="1"/>
  <c r="O90" s="1"/>
  <c r="B90" i="7" s="1"/>
  <c r="Y86" i="5"/>
  <c r="AB85"/>
  <c r="AG85" s="1"/>
  <c r="AA85"/>
  <c r="AF85" s="1"/>
  <c r="Y85"/>
  <c r="AD85" s="1"/>
  <c r="J85" i="6" s="1"/>
  <c r="P85" s="1"/>
  <c r="C85" i="7" s="1"/>
  <c r="AB84" i="5"/>
  <c r="AB77"/>
  <c r="AA77"/>
  <c r="AF77" s="1"/>
  <c r="L77" i="6" s="1"/>
  <c r="R77" s="1"/>
  <c r="E77" i="7" s="1"/>
  <c r="Z70" i="5"/>
  <c r="X70"/>
  <c r="X58"/>
  <c r="AC58" s="1"/>
  <c r="Y54"/>
  <c r="AD54" s="1"/>
  <c r="AB53"/>
  <c r="AG53" s="1"/>
  <c r="M53" i="6" s="1"/>
  <c r="S53" s="1"/>
  <c r="F53" i="7" s="1"/>
  <c r="AA53" i="5"/>
  <c r="Y53"/>
  <c r="AD53" s="1"/>
  <c r="J53" i="6" s="1"/>
  <c r="AB52" i="5"/>
  <c r="AG52" s="1"/>
  <c r="M52" i="6" s="1"/>
  <c r="S52" s="1"/>
  <c r="F52" i="7" s="1"/>
  <c r="AB45" i="5"/>
  <c r="AG45" s="1"/>
  <c r="M45" i="6" s="1"/>
  <c r="S45" s="1"/>
  <c r="F45" i="7" s="1"/>
  <c r="AA45" i="5"/>
  <c r="AA38"/>
  <c r="Y38"/>
  <c r="AD38" s="1"/>
  <c r="AB37"/>
  <c r="AG37" s="1"/>
  <c r="M37" i="6" s="1"/>
  <c r="S37" s="1"/>
  <c r="F37" i="7" s="1"/>
  <c r="Z37" i="5"/>
  <c r="X37"/>
  <c r="AC37" s="1"/>
  <c r="AA36"/>
  <c r="AF36" s="1"/>
  <c r="L36" i="6" s="1"/>
  <c r="R36" s="1"/>
  <c r="E36" i="7" s="1"/>
  <c r="Y36" i="5"/>
  <c r="X36"/>
  <c r="AB32"/>
  <c r="AG32" s="1"/>
  <c r="AA27"/>
  <c r="Y27"/>
  <c r="AD27" s="1"/>
  <c r="J27" i="6" s="1"/>
  <c r="P27" s="1"/>
  <c r="C27" i="7" s="1"/>
  <c r="AB26" i="5"/>
  <c r="AG26" s="1"/>
  <c r="M26" i="6" s="1"/>
  <c r="Z26" i="5"/>
  <c r="AE26" s="1"/>
  <c r="K26" i="6" s="1"/>
  <c r="Q26" s="1"/>
  <c r="D26" i="7" s="1"/>
  <c r="X26" i="5"/>
  <c r="AC26" s="1"/>
  <c r="I26" i="6" s="1"/>
  <c r="O26" s="1"/>
  <c r="B26" i="7" s="1"/>
  <c r="AA25" i="5"/>
  <c r="AF25" s="1"/>
  <c r="Y25"/>
  <c r="X25"/>
  <c r="AC25" s="1"/>
  <c r="I25" i="6" s="1"/>
  <c r="O25" s="1"/>
  <c r="B25" i="7" s="1"/>
  <c r="AB24" i="5"/>
  <c r="Z24"/>
  <c r="Z23"/>
  <c r="AE23" s="1"/>
  <c r="K23" i="6" s="1"/>
  <c r="Y22" i="5"/>
  <c r="AD22" s="1"/>
  <c r="J22" i="6" s="1"/>
  <c r="P22" s="1"/>
  <c r="C22" i="7" s="1"/>
  <c r="AB21" i="5"/>
  <c r="AG21" s="1"/>
  <c r="M21" i="6" s="1"/>
  <c r="AA20" i="5"/>
  <c r="AF20" s="1"/>
  <c r="L20" i="6" s="1"/>
  <c r="R20" s="1"/>
  <c r="E20" i="7" s="1"/>
  <c r="X20" i="5"/>
  <c r="AA11"/>
  <c r="Y11"/>
  <c r="AD11" s="1"/>
  <c r="J11" i="6" s="1"/>
  <c r="AB10" i="5"/>
  <c r="AG10" s="1"/>
  <c r="M10" i="6" s="1"/>
  <c r="S10" s="1"/>
  <c r="F10" i="7" s="1"/>
  <c r="Z10" i="5"/>
  <c r="X10"/>
  <c r="AC10" s="1"/>
  <c r="I10" i="6" s="1"/>
  <c r="AA9" i="5"/>
  <c r="AF9" s="1"/>
  <c r="Y9"/>
  <c r="AD9" s="1"/>
  <c r="J9" i="6" s="1"/>
  <c r="P9" s="1"/>
  <c r="C9" i="7" s="1"/>
  <c r="X9" i="5"/>
  <c r="AC9" s="1"/>
  <c r="I9" i="6" s="1"/>
  <c r="AB8" i="5"/>
  <c r="Z8"/>
  <c r="Z7"/>
  <c r="AE7" s="1"/>
  <c r="K7" i="6" s="1"/>
  <c r="Q7" s="1"/>
  <c r="D7" i="7" s="1"/>
  <c r="Y6" i="5"/>
  <c r="AB5"/>
  <c r="AG5" s="1"/>
  <c r="M5" i="6" s="1"/>
  <c r="S5" s="1"/>
  <c r="F5" i="7" s="1"/>
  <c r="AA4" i="5"/>
  <c r="AF4" s="1"/>
  <c r="L4" i="6" s="1"/>
  <c r="X4" i="5"/>
  <c r="X162"/>
  <c r="AC162" s="1"/>
  <c r="I162" i="6" s="1"/>
  <c r="Z158" i="5"/>
  <c r="AE158" s="1"/>
  <c r="K158" i="6" s="1"/>
  <c r="Q158" s="1"/>
  <c r="D158" i="7" s="1"/>
  <c r="X158" i="5"/>
  <c r="AC158" s="1"/>
  <c r="AA156"/>
  <c r="AF156" s="1"/>
  <c r="L156" i="6" s="1"/>
  <c r="R156" s="1"/>
  <c r="E156" i="7" s="1"/>
  <c r="AA152" i="5"/>
  <c r="Z152"/>
  <c r="AE152" s="1"/>
  <c r="X152"/>
  <c r="AC152" s="1"/>
  <c r="I152" i="6" s="1"/>
  <c r="O152" s="1"/>
  <c r="B152" i="7" s="1"/>
  <c r="AB146" i="5"/>
  <c r="AB145"/>
  <c r="Z145"/>
  <c r="AE145" s="1"/>
  <c r="AB144"/>
  <c r="AG144" s="1"/>
  <c r="M144" i="6" s="1"/>
  <c r="S144" s="1"/>
  <c r="F144" i="7" s="1"/>
  <c r="AA144" i="5"/>
  <c r="AF144" s="1"/>
  <c r="L144" i="6" s="1"/>
  <c r="R144" s="1"/>
  <c r="E144" i="7" s="1"/>
  <c r="Z144" i="5"/>
  <c r="X144"/>
  <c r="AC144" s="1"/>
  <c r="AB138"/>
  <c r="AG138" s="1"/>
  <c r="Y138"/>
  <c r="AD138" s="1"/>
  <c r="J138" i="6" s="1"/>
  <c r="P138" s="1"/>
  <c r="C138" i="7" s="1"/>
  <c r="X130" i="5"/>
  <c r="AC130" s="1"/>
  <c r="Z126"/>
  <c r="AE126" s="1"/>
  <c r="K126" i="6" s="1"/>
  <c r="Q126" s="1"/>
  <c r="D126" i="7" s="1"/>
  <c r="X126" i="5"/>
  <c r="AC126" s="1"/>
  <c r="I126" i="6" s="1"/>
  <c r="O126" s="1"/>
  <c r="B126" i="7" s="1"/>
  <c r="AA124" i="5"/>
  <c r="AF124" s="1"/>
  <c r="L124" i="6" s="1"/>
  <c r="R124" s="1"/>
  <c r="E124" i="7" s="1"/>
  <c r="AA120" i="5"/>
  <c r="Z120"/>
  <c r="AE120" s="1"/>
  <c r="X120"/>
  <c r="AC120" s="1"/>
  <c r="AB114"/>
  <c r="AB113"/>
  <c r="Z113"/>
  <c r="AE113" s="1"/>
  <c r="K113" i="6" s="1"/>
  <c r="Q113" s="1"/>
  <c r="D113" i="7" s="1"/>
  <c r="AB112" i="5"/>
  <c r="AG112" s="1"/>
  <c r="AA112"/>
  <c r="AF112" s="1"/>
  <c r="Z112"/>
  <c r="AE112" s="1"/>
  <c r="K112" i="6" s="1"/>
  <c r="X112" i="5"/>
  <c r="AC112" s="1"/>
  <c r="I112" i="6" s="1"/>
  <c r="O112" s="1"/>
  <c r="B112" i="7" s="1"/>
  <c r="AB106" i="5"/>
  <c r="AG106" s="1"/>
  <c r="M106" i="6" s="1"/>
  <c r="S106" s="1"/>
  <c r="F106" i="7" s="1"/>
  <c r="Y106" i="5"/>
  <c r="AD106" s="1"/>
  <c r="J106" i="6" s="1"/>
  <c r="P106" s="1"/>
  <c r="C106" i="7" s="1"/>
  <c r="X98" i="5"/>
  <c r="AC98" s="1"/>
  <c r="I98" i="6" s="1"/>
  <c r="Z94" i="5"/>
  <c r="X94"/>
  <c r="AC94" s="1"/>
  <c r="I94" i="6" s="1"/>
  <c r="AA92" i="5"/>
  <c r="AA88"/>
  <c r="Z88"/>
  <c r="X88"/>
  <c r="AB82"/>
  <c r="AG82" s="1"/>
  <c r="M82" i="6" s="1"/>
  <c r="S82" s="1"/>
  <c r="F82" i="7" s="1"/>
  <c r="AB81" i="5"/>
  <c r="Z81"/>
  <c r="AE81" s="1"/>
  <c r="K81" i="6" s="1"/>
  <c r="Q81" s="1"/>
  <c r="D81" i="7" s="1"/>
  <c r="AB80" i="5"/>
  <c r="AA80"/>
  <c r="AF80" s="1"/>
  <c r="L80" i="6" s="1"/>
  <c r="R80" s="1"/>
  <c r="E80" i="7" s="1"/>
  <c r="Z80" i="5"/>
  <c r="X80"/>
  <c r="AC80" s="1"/>
  <c r="I80" i="6" s="1"/>
  <c r="O80" s="1"/>
  <c r="B80" i="7" s="1"/>
  <c r="AB74" i="5"/>
  <c r="Y74"/>
  <c r="AD74" s="1"/>
  <c r="J74" i="6" s="1"/>
  <c r="P74" s="1"/>
  <c r="C74" i="7" s="1"/>
  <c r="X66" i="5"/>
  <c r="AC66" s="1"/>
  <c r="Z62"/>
  <c r="AE62" s="1"/>
  <c r="K62" i="6" s="1"/>
  <c r="Q62" s="1"/>
  <c r="D62" i="7" s="1"/>
  <c r="X62" i="5"/>
  <c r="AC62" s="1"/>
  <c r="I62" i="6" s="1"/>
  <c r="O62" s="1"/>
  <c r="B62" i="7" s="1"/>
  <c r="AA60" i="5"/>
  <c r="AF60" s="1"/>
  <c r="L60" i="6" s="1"/>
  <c r="AA56" i="5"/>
  <c r="Z56"/>
  <c r="AE56" s="1"/>
  <c r="K56" i="6" s="1"/>
  <c r="Q56" s="1"/>
  <c r="D56" i="7" s="1"/>
  <c r="X56" i="5"/>
  <c r="AC56" s="1"/>
  <c r="I56" i="6" s="1"/>
  <c r="O56" s="1"/>
  <c r="B56" i="7" s="1"/>
  <c r="AB50" i="5"/>
  <c r="AG50" s="1"/>
  <c r="M50" i="6" s="1"/>
  <c r="S50" s="1"/>
  <c r="F50" i="7" s="1"/>
  <c r="AB49" i="5"/>
  <c r="Z49"/>
  <c r="AE49" s="1"/>
  <c r="K49" i="6" s="1"/>
  <c r="Q49" s="1"/>
  <c r="D49" i="7" s="1"/>
  <c r="AB48" i="5"/>
  <c r="AG48" s="1"/>
  <c r="AA48"/>
  <c r="Z48"/>
  <c r="X48"/>
  <c r="AC48" s="1"/>
  <c r="I48" i="6" s="1"/>
  <c r="O48" s="1"/>
  <c r="B48" i="7" s="1"/>
  <c r="AB42" i="5"/>
  <c r="AG42" s="1"/>
  <c r="M42" i="6" s="1"/>
  <c r="S42" s="1"/>
  <c r="F42" i="7" s="1"/>
  <c r="Y42" i="5"/>
  <c r="AD42" s="1"/>
  <c r="H504" i="6"/>
  <c r="H361"/>
  <c r="H472"/>
  <c r="H400"/>
  <c r="H408"/>
  <c r="N436"/>
  <c r="H427"/>
  <c r="H460"/>
  <c r="H402"/>
  <c r="N414"/>
  <c r="H406"/>
  <c r="H420"/>
  <c r="H369"/>
  <c r="H437"/>
  <c r="H488"/>
  <c r="H353"/>
  <c r="N465"/>
  <c r="N345"/>
  <c r="H422" s="1"/>
  <c r="Q343" i="5"/>
  <c r="Q344"/>
  <c r="Q497"/>
  <c r="Q489"/>
  <c r="Q472"/>
  <c r="I438" s="1"/>
  <c r="Q463"/>
  <c r="I402" s="1"/>
  <c r="Q427"/>
  <c r="Q412"/>
  <c r="Q399"/>
  <c r="I352" s="1"/>
  <c r="Q370"/>
  <c r="I394" s="1"/>
  <c r="Q360"/>
  <c r="Q385"/>
  <c r="Q348"/>
  <c r="Q503"/>
  <c r="I468" s="1"/>
  <c r="Q484"/>
  <c r="Q459"/>
  <c r="Q467"/>
  <c r="I436" s="1"/>
  <c r="Q444"/>
  <c r="I356" s="1"/>
  <c r="Q451"/>
  <c r="Q488"/>
  <c r="Q408"/>
  <c r="Q390"/>
  <c r="I412" s="1"/>
  <c r="Q381"/>
  <c r="Q389"/>
  <c r="Q363"/>
  <c r="Q351"/>
  <c r="Q347"/>
  <c r="Q468"/>
  <c r="Q455"/>
  <c r="I427" s="1"/>
  <c r="Q416"/>
  <c r="I344" s="1"/>
  <c r="Q395"/>
  <c r="Q392"/>
  <c r="Q366"/>
  <c r="I464" s="1"/>
  <c r="Q371"/>
  <c r="I390" s="1"/>
  <c r="Q345"/>
  <c r="Q486"/>
  <c r="Q478"/>
  <c r="I460" s="1"/>
  <c r="Q474"/>
  <c r="Q460"/>
  <c r="I395" s="1"/>
  <c r="Q436"/>
  <c r="Q473"/>
  <c r="Q428"/>
  <c r="Q426"/>
  <c r="Q418"/>
  <c r="Q409"/>
  <c r="I389" s="1"/>
  <c r="Q424"/>
  <c r="Q400"/>
  <c r="Q393"/>
  <c r="Q379"/>
  <c r="I471" s="1"/>
  <c r="Q477"/>
  <c r="I490" s="1"/>
  <c r="Q510"/>
  <c r="I429" s="1"/>
  <c r="Q505"/>
  <c r="Q502"/>
  <c r="I476" s="1"/>
  <c r="Q496"/>
  <c r="Q492"/>
  <c r="I345" s="1"/>
  <c r="Q500"/>
  <c r="Q483"/>
  <c r="I413" s="1"/>
  <c r="Q499"/>
  <c r="I423" s="1"/>
  <c r="Q485"/>
  <c r="I392" s="1"/>
  <c r="Q471"/>
  <c r="Q466"/>
  <c r="I441" s="1"/>
  <c r="Q462"/>
  <c r="Q458"/>
  <c r="Q454"/>
  <c r="Q450"/>
  <c r="I432" s="1"/>
  <c r="Q443"/>
  <c r="Q439"/>
  <c r="Q433"/>
  <c r="Q430"/>
  <c r="Q448"/>
  <c r="I496" s="1"/>
  <c r="Q423"/>
  <c r="Q421"/>
  <c r="Q435"/>
  <c r="I391" s="1"/>
  <c r="Q411"/>
  <c r="Q407"/>
  <c r="Q404"/>
  <c r="Q398"/>
  <c r="Q420"/>
  <c r="I371" s="1"/>
  <c r="Q388"/>
  <c r="I484" s="1"/>
  <c r="Q384"/>
  <c r="Q380"/>
  <c r="I343" s="1"/>
  <c r="Q391"/>
  <c r="I439" s="1"/>
  <c r="Q376"/>
  <c r="Q383"/>
  <c r="Q369"/>
  <c r="I453" s="1"/>
  <c r="Q365"/>
  <c r="Q362"/>
  <c r="I414" s="1"/>
  <c r="Q359"/>
  <c r="Q354"/>
  <c r="I473" s="1"/>
  <c r="Q401"/>
  <c r="I349" s="1"/>
  <c r="Q508"/>
  <c r="I508" s="1"/>
  <c r="Q493"/>
  <c r="I385" s="1"/>
  <c r="Q480"/>
  <c r="I387" s="1"/>
  <c r="Q476"/>
  <c r="I433" s="1"/>
  <c r="Q440"/>
  <c r="Q434"/>
  <c r="Q425"/>
  <c r="I503" s="1"/>
  <c r="Q405"/>
  <c r="Q386"/>
  <c r="Q374"/>
  <c r="Q355"/>
  <c r="I489" s="1"/>
  <c r="Q350"/>
  <c r="Q507"/>
  <c r="Q504"/>
  <c r="I459" s="1"/>
  <c r="Q498"/>
  <c r="I369" s="1"/>
  <c r="Q494"/>
  <c r="I454" s="1"/>
  <c r="Q490"/>
  <c r="I397" s="1"/>
  <c r="Q481"/>
  <c r="Q469"/>
  <c r="Q464"/>
  <c r="I434" s="1"/>
  <c r="Q456"/>
  <c r="I505" s="1"/>
  <c r="Q452"/>
  <c r="Q445"/>
  <c r="I406" s="1"/>
  <c r="Q441"/>
  <c r="Q422"/>
  <c r="I377" s="1"/>
  <c r="Q413"/>
  <c r="Q396"/>
  <c r="I400" s="1"/>
  <c r="Q438"/>
  <c r="I419" s="1"/>
  <c r="Q382"/>
  <c r="I465" s="1"/>
  <c r="Q377"/>
  <c r="Q375"/>
  <c r="I452" s="1"/>
  <c r="Q372"/>
  <c r="Q367"/>
  <c r="Q368"/>
  <c r="Q357"/>
  <c r="I382" s="1"/>
  <c r="Q353"/>
  <c r="I374" s="1"/>
  <c r="Q356"/>
  <c r="Q349"/>
  <c r="Q346"/>
  <c r="Q509"/>
  <c r="Q506"/>
  <c r="Q501"/>
  <c r="I393" s="1"/>
  <c r="Q495"/>
  <c r="I380" s="1"/>
  <c r="Q491"/>
  <c r="Q487"/>
  <c r="Q482"/>
  <c r="I404" s="1"/>
  <c r="Q479"/>
  <c r="I383" s="1"/>
  <c r="Q475"/>
  <c r="Q470"/>
  <c r="Q465"/>
  <c r="I421" s="1"/>
  <c r="Q461"/>
  <c r="I368" s="1"/>
  <c r="Q457"/>
  <c r="Q453"/>
  <c r="I359" s="1"/>
  <c r="Q449"/>
  <c r="Q442"/>
  <c r="I474" s="1"/>
  <c r="Q437"/>
  <c r="Q431"/>
  <c r="Q429"/>
  <c r="Q447"/>
  <c r="I372" s="1"/>
  <c r="Q446"/>
  <c r="I411" s="1"/>
  <c r="Q419"/>
  <c r="I367" s="1"/>
  <c r="Q414"/>
  <c r="I481" s="1"/>
  <c r="Q410"/>
  <c r="I403" s="1"/>
  <c r="Q406"/>
  <c r="I418" s="1"/>
  <c r="Q402"/>
  <c r="I470" s="1"/>
  <c r="Q397"/>
  <c r="Q417"/>
  <c r="I504" s="1"/>
  <c r="Q387"/>
  <c r="I500" s="1"/>
  <c r="Q403"/>
  <c r="Q394"/>
  <c r="Q378"/>
  <c r="I492" s="1"/>
  <c r="Q415"/>
  <c r="Q373"/>
  <c r="I456" s="1"/>
  <c r="Q432"/>
  <c r="Q364"/>
  <c r="I430" s="1"/>
  <c r="Q361"/>
  <c r="I488" s="1"/>
  <c r="Q358"/>
  <c r="I388" s="1"/>
  <c r="Q352"/>
  <c r="I449" s="1"/>
  <c r="J145" i="6"/>
  <c r="P145" s="1"/>
  <c r="C145" i="7" s="1"/>
  <c r="O145" s="1"/>
  <c r="Y156" i="5"/>
  <c r="AD156" s="1"/>
  <c r="J156" i="6" s="1"/>
  <c r="P156" s="1"/>
  <c r="C156" i="7" s="1"/>
  <c r="Y124" i="5"/>
  <c r="AA119"/>
  <c r="AF119" s="1"/>
  <c r="Y92"/>
  <c r="AD92" s="1"/>
  <c r="J92" i="6" s="1"/>
  <c r="P92" s="1"/>
  <c r="C92" i="7" s="1"/>
  <c r="AA70" i="5"/>
  <c r="AF70" s="1"/>
  <c r="L70" i="6" s="1"/>
  <c r="R70" s="1"/>
  <c r="E70" i="7" s="1"/>
  <c r="Y60" i="5"/>
  <c r="AB151"/>
  <c r="AG151" s="1"/>
  <c r="AB87"/>
  <c r="AG87" s="1"/>
  <c r="M87" i="6" s="1"/>
  <c r="S87" s="1"/>
  <c r="F87" i="7" s="1"/>
  <c r="AA79" i="5"/>
  <c r="AF79" s="1"/>
  <c r="L79" i="6" s="1"/>
  <c r="R79" s="1"/>
  <c r="E79" i="7" s="1"/>
  <c r="AA47" i="5"/>
  <c r="Z169"/>
  <c r="AE169" s="1"/>
  <c r="K169" i="6" s="1"/>
  <c r="Q169" s="1"/>
  <c r="D169" i="7" s="1"/>
  <c r="AA167" i="5"/>
  <c r="AF167" s="1"/>
  <c r="Z167"/>
  <c r="Y167"/>
  <c r="AD167" s="1"/>
  <c r="J167" i="6" s="1"/>
  <c r="P167" s="1"/>
  <c r="C167" i="7" s="1"/>
  <c r="X167" i="5"/>
  <c r="AC167" s="1"/>
  <c r="I167" i="6" s="1"/>
  <c r="O167" s="1"/>
  <c r="B167" i="7" s="1"/>
  <c r="AB164" i="5"/>
  <c r="AG164" s="1"/>
  <c r="M164" i="6" s="1"/>
  <c r="S164" s="1"/>
  <c r="F164" i="7" s="1"/>
  <c r="AA150" i="5"/>
  <c r="AB143"/>
  <c r="AG143" s="1"/>
  <c r="M143" i="6" s="1"/>
  <c r="S143" s="1"/>
  <c r="F143" i="7" s="1"/>
  <c r="Y142" i="5"/>
  <c r="Y141"/>
  <c r="AD141" s="1"/>
  <c r="J141" i="6" s="1"/>
  <c r="P141" s="1"/>
  <c r="C141" i="7" s="1"/>
  <c r="Y140" i="5"/>
  <c r="Z137"/>
  <c r="AE137" s="1"/>
  <c r="K137" i="6" s="1"/>
  <c r="Q137" s="1"/>
  <c r="D137" i="7" s="1"/>
  <c r="AA135" i="5"/>
  <c r="AF135" s="1"/>
  <c r="L135" i="6" s="1"/>
  <c r="R135" s="1"/>
  <c r="E135" i="7" s="1"/>
  <c r="Z135" i="5"/>
  <c r="AE135" s="1"/>
  <c r="K135" i="6" s="1"/>
  <c r="Q135" s="1"/>
  <c r="D135" i="7" s="1"/>
  <c r="Y135" i="5"/>
  <c r="X135"/>
  <c r="AC135" s="1"/>
  <c r="AB132"/>
  <c r="AG132" s="1"/>
  <c r="M132" i="6" s="1"/>
  <c r="S132" s="1"/>
  <c r="F132" i="7" s="1"/>
  <c r="AA118" i="5"/>
  <c r="AB111"/>
  <c r="Y110"/>
  <c r="AD110" s="1"/>
  <c r="J110" i="6" s="1"/>
  <c r="P110" s="1"/>
  <c r="C110" i="7" s="1"/>
  <c r="Y109" i="5"/>
  <c r="AD109" s="1"/>
  <c r="J109" i="6" s="1"/>
  <c r="P109" s="1"/>
  <c r="C109" i="7" s="1"/>
  <c r="Y108" i="5"/>
  <c r="AD108" s="1"/>
  <c r="J108" i="6" s="1"/>
  <c r="P108" s="1"/>
  <c r="C108" i="7" s="1"/>
  <c r="Z105" i="5"/>
  <c r="AA103"/>
  <c r="AF103" s="1"/>
  <c r="L103" i="6" s="1"/>
  <c r="R103" s="1"/>
  <c r="E103" i="7" s="1"/>
  <c r="Z103" i="5"/>
  <c r="AE103" s="1"/>
  <c r="K103" i="6" s="1"/>
  <c r="Q103" s="1"/>
  <c r="D103" i="7" s="1"/>
  <c r="Y103" i="5"/>
  <c r="AD103" s="1"/>
  <c r="J103" i="6" s="1"/>
  <c r="P103" s="1"/>
  <c r="C103" i="7" s="1"/>
  <c r="X103" i="5"/>
  <c r="AB100"/>
  <c r="AG100" s="1"/>
  <c r="M100" i="6" s="1"/>
  <c r="S100" s="1"/>
  <c r="F100" i="7" s="1"/>
  <c r="AA86" i="5"/>
  <c r="AB79"/>
  <c r="AG79" s="1"/>
  <c r="M79" i="6" s="1"/>
  <c r="S79" s="1"/>
  <c r="F79" i="7" s="1"/>
  <c r="Y78" i="5"/>
  <c r="AD78" s="1"/>
  <c r="J78" i="6" s="1"/>
  <c r="P78" s="1"/>
  <c r="C78" i="7" s="1"/>
  <c r="Y77" i="5"/>
  <c r="AD77" s="1"/>
  <c r="Y76"/>
  <c r="AD76" s="1"/>
  <c r="J76" i="6" s="1"/>
  <c r="P76" s="1"/>
  <c r="C76" i="7" s="1"/>
  <c r="Z73" i="5"/>
  <c r="AE73" s="1"/>
  <c r="K73" i="6" s="1"/>
  <c r="Q73" s="1"/>
  <c r="D73" i="7" s="1"/>
  <c r="AA71" i="5"/>
  <c r="AF71" s="1"/>
  <c r="Z71"/>
  <c r="AE71" s="1"/>
  <c r="Y71"/>
  <c r="AD71" s="1"/>
  <c r="J71" i="6" s="1"/>
  <c r="P71" s="1"/>
  <c r="C71" i="7" s="1"/>
  <c r="X71" i="5"/>
  <c r="AC71" s="1"/>
  <c r="I71" i="6" s="1"/>
  <c r="O71" s="1"/>
  <c r="B71" i="7" s="1"/>
  <c r="AB68" i="5"/>
  <c r="AA54"/>
  <c r="AF54" s="1"/>
  <c r="L54" i="6" s="1"/>
  <c r="R54" s="1"/>
  <c r="E54" i="7" s="1"/>
  <c r="AB47" i="5"/>
  <c r="AG47" s="1"/>
  <c r="Y46"/>
  <c r="AD46" s="1"/>
  <c r="Y45"/>
  <c r="AD45" s="1"/>
  <c r="J45" i="6" s="1"/>
  <c r="P45" s="1"/>
  <c r="C45" i="7" s="1"/>
  <c r="Y44" i="5"/>
  <c r="AD44" s="1"/>
  <c r="J44" i="6" s="1"/>
  <c r="P44" s="1"/>
  <c r="C44" i="7" s="1"/>
  <c r="Z41" i="5"/>
  <c r="AE41" s="1"/>
  <c r="K41" i="6" s="1"/>
  <c r="Q41" s="1"/>
  <c r="D41" i="7" s="1"/>
  <c r="I66" i="6"/>
  <c r="O66" s="1"/>
  <c r="B66" i="7" s="1"/>
  <c r="I57" i="6"/>
  <c r="O57" s="1"/>
  <c r="B57" i="7" s="1"/>
  <c r="I130" i="6"/>
  <c r="AA166" i="5"/>
  <c r="AF166" s="1"/>
  <c r="AB159"/>
  <c r="AA151"/>
  <c r="AA102"/>
  <c r="AF102" s="1"/>
  <c r="AA87"/>
  <c r="AF87" s="1"/>
  <c r="AB63"/>
  <c r="AA158"/>
  <c r="AA143"/>
  <c r="AF143" s="1"/>
  <c r="L143" i="6" s="1"/>
  <c r="AA126" i="5"/>
  <c r="AF126" s="1"/>
  <c r="L126" i="6" s="1"/>
  <c r="R126" s="1"/>
  <c r="E126" i="7" s="1"/>
  <c r="AB119" i="5"/>
  <c r="AG119" s="1"/>
  <c r="Y116"/>
  <c r="AD116" s="1"/>
  <c r="AA111"/>
  <c r="AF111" s="1"/>
  <c r="AA94"/>
  <c r="AF94" s="1"/>
  <c r="L94" i="6" s="1"/>
  <c r="R94" s="1"/>
  <c r="E94" i="7" s="1"/>
  <c r="Y84" i="5"/>
  <c r="AA62"/>
  <c r="AB55"/>
  <c r="AG55" s="1"/>
  <c r="M55" i="6" s="1"/>
  <c r="S55" s="1"/>
  <c r="F55" i="7" s="1"/>
  <c r="AB167" i="5"/>
  <c r="AG167" s="1"/>
  <c r="Y166"/>
  <c r="Y165"/>
  <c r="AD165" s="1"/>
  <c r="J165" i="6" s="1"/>
  <c r="P165" s="1"/>
  <c r="C165" i="7" s="1"/>
  <c r="Y164" i="5"/>
  <c r="Z161"/>
  <c r="AE161" s="1"/>
  <c r="AA159"/>
  <c r="AF159" s="1"/>
  <c r="L159" i="6" s="1"/>
  <c r="R159" s="1"/>
  <c r="E159" i="7" s="1"/>
  <c r="Z159" i="5"/>
  <c r="Y159"/>
  <c r="X159"/>
  <c r="AC159" s="1"/>
  <c r="AB156"/>
  <c r="AG156" s="1"/>
  <c r="M156" i="6" s="1"/>
  <c r="S156" s="1"/>
  <c r="F156" i="7" s="1"/>
  <c r="AA142" i="5"/>
  <c r="AF142" s="1"/>
  <c r="L142" i="6" s="1"/>
  <c r="R142" s="1"/>
  <c r="E142" i="7" s="1"/>
  <c r="AB135" i="5"/>
  <c r="AG135" s="1"/>
  <c r="M135" i="6" s="1"/>
  <c r="S135" s="1"/>
  <c r="F135" i="7" s="1"/>
  <c r="Y134" i="5"/>
  <c r="AD134" s="1"/>
  <c r="J134" i="6" s="1"/>
  <c r="P134" s="1"/>
  <c r="C134" i="7" s="1"/>
  <c r="Y133" i="5"/>
  <c r="AD133" s="1"/>
  <c r="Y132"/>
  <c r="AD132" s="1"/>
  <c r="J132" i="6" s="1"/>
  <c r="P132" s="1"/>
  <c r="C132" i="7" s="1"/>
  <c r="Z129" i="5"/>
  <c r="AA127"/>
  <c r="AF127" s="1"/>
  <c r="L127" i="6" s="1"/>
  <c r="R127" s="1"/>
  <c r="E127" i="7" s="1"/>
  <c r="Z127" i="5"/>
  <c r="AE127" s="1"/>
  <c r="K127" i="6" s="1"/>
  <c r="Q127" s="1"/>
  <c r="D127" i="7" s="1"/>
  <c r="Y127" i="5"/>
  <c r="AD127" s="1"/>
  <c r="J127" i="6" s="1"/>
  <c r="P127" s="1"/>
  <c r="C127" i="7" s="1"/>
  <c r="X127" i="5"/>
  <c r="AB124"/>
  <c r="AG124" s="1"/>
  <c r="AA110"/>
  <c r="AF110" s="1"/>
  <c r="L110" i="6" s="1"/>
  <c r="R110" s="1"/>
  <c r="E110" i="7" s="1"/>
  <c r="AB103" i="5"/>
  <c r="AG103" s="1"/>
  <c r="Y102"/>
  <c r="Y101"/>
  <c r="AD101" s="1"/>
  <c r="Y100"/>
  <c r="AD100" s="1"/>
  <c r="J100" i="6" s="1"/>
  <c r="P100" s="1"/>
  <c r="C100" i="7" s="1"/>
  <c r="Z97" i="5"/>
  <c r="AE97" s="1"/>
  <c r="AA95"/>
  <c r="Z95"/>
  <c r="AE95" s="1"/>
  <c r="Y95"/>
  <c r="AD95" s="1"/>
  <c r="J95" i="6" s="1"/>
  <c r="P95" s="1"/>
  <c r="C95" i="7" s="1"/>
  <c r="X95" i="5"/>
  <c r="AC95" s="1"/>
  <c r="I95" i="6" s="1"/>
  <c r="O95" s="1"/>
  <c r="B95" i="7" s="1"/>
  <c r="AB92" i="5"/>
  <c r="AG92" s="1"/>
  <c r="AA78"/>
  <c r="AF78" s="1"/>
  <c r="L78" i="6" s="1"/>
  <c r="R78" s="1"/>
  <c r="E78" i="7" s="1"/>
  <c r="AB71" i="5"/>
  <c r="Y70"/>
  <c r="AD70" s="1"/>
  <c r="Y69"/>
  <c r="Y68"/>
  <c r="AD68" s="1"/>
  <c r="J68" i="6" s="1"/>
  <c r="P68" s="1"/>
  <c r="C68" i="7" s="1"/>
  <c r="Z65" i="5"/>
  <c r="AE65" s="1"/>
  <c r="K65" i="6" s="1"/>
  <c r="Q65" s="1"/>
  <c r="D65" i="7" s="1"/>
  <c r="AA63" i="5"/>
  <c r="AF63" s="1"/>
  <c r="Z63"/>
  <c r="AE63" s="1"/>
  <c r="Y63"/>
  <c r="AD63" s="1"/>
  <c r="J63" i="6" s="1"/>
  <c r="P63" s="1"/>
  <c r="C63" i="7" s="1"/>
  <c r="X63" i="5"/>
  <c r="AC63" s="1"/>
  <c r="I63" i="6" s="1"/>
  <c r="O63" s="1"/>
  <c r="B63" i="7" s="1"/>
  <c r="AB60" i="5"/>
  <c r="AG60" s="1"/>
  <c r="M60" i="6" s="1"/>
  <c r="S60" s="1"/>
  <c r="F60" i="7" s="1"/>
  <c r="AA46" i="5"/>
  <c r="O109" i="6"/>
  <c r="B109" i="7" s="1"/>
  <c r="Y168" i="5"/>
  <c r="Z165"/>
  <c r="AE165" s="1"/>
  <c r="Y163"/>
  <c r="AD163" s="1"/>
  <c r="J163" i="6" s="1"/>
  <c r="P163" s="1"/>
  <c r="C163" i="7" s="1"/>
  <c r="X163" i="5"/>
  <c r="AC163" s="1"/>
  <c r="I163" i="6" s="1"/>
  <c r="O163" s="1"/>
  <c r="B163" i="7" s="1"/>
  <c r="AA162" i="5"/>
  <c r="Y160"/>
  <c r="AD160" s="1"/>
  <c r="Z157"/>
  <c r="AE157" s="1"/>
  <c r="K157" i="6" s="1"/>
  <c r="Q157" s="1"/>
  <c r="D157" i="7" s="1"/>
  <c r="Y155" i="5"/>
  <c r="AD155" s="1"/>
  <c r="J155" i="6" s="1"/>
  <c r="P155" s="1"/>
  <c r="C155" i="7" s="1"/>
  <c r="X155" i="5"/>
  <c r="AA154"/>
  <c r="AF154" s="1"/>
  <c r="L154" i="6" s="1"/>
  <c r="R154" s="1"/>
  <c r="E154" i="7" s="1"/>
  <c r="Y152" i="5"/>
  <c r="AD152" s="1"/>
  <c r="Z149"/>
  <c r="AE149" s="1"/>
  <c r="K149" i="6" s="1"/>
  <c r="Q149" s="1"/>
  <c r="D149" i="7" s="1"/>
  <c r="Y147" i="5"/>
  <c r="X147"/>
  <c r="AC147" s="1"/>
  <c r="AA146"/>
  <c r="AF146" s="1"/>
  <c r="Y144"/>
  <c r="AD144" s="1"/>
  <c r="J144" i="6" s="1"/>
  <c r="P144" s="1"/>
  <c r="C144" i="7" s="1"/>
  <c r="Z141" i="5"/>
  <c r="Y139"/>
  <c r="AD139" s="1"/>
  <c r="J139" i="6" s="1"/>
  <c r="P139" s="1"/>
  <c r="C139" i="7" s="1"/>
  <c r="X139" i="5"/>
  <c r="AC139" s="1"/>
  <c r="I139" i="6" s="1"/>
  <c r="O139" s="1"/>
  <c r="B139" i="7" s="1"/>
  <c r="AA138" i="5"/>
  <c r="AF138" s="1"/>
  <c r="Y136"/>
  <c r="Z133"/>
  <c r="Y131"/>
  <c r="AD131" s="1"/>
  <c r="X131"/>
  <c r="AC131" s="1"/>
  <c r="AA130"/>
  <c r="Y128"/>
  <c r="AD128" s="1"/>
  <c r="J128" i="6" s="1"/>
  <c r="P128" s="1"/>
  <c r="C128" i="7" s="1"/>
  <c r="Z125" i="5"/>
  <c r="AE125" s="1"/>
  <c r="K125" i="6" s="1"/>
  <c r="Q125" s="1"/>
  <c r="D125" i="7" s="1"/>
  <c r="Y123" i="5"/>
  <c r="AD123" s="1"/>
  <c r="J123" i="6" s="1"/>
  <c r="P123" s="1"/>
  <c r="C123" i="7" s="1"/>
  <c r="X123" i="5"/>
  <c r="AC123" s="1"/>
  <c r="I123" i="6" s="1"/>
  <c r="AA122" i="5"/>
  <c r="AF122" s="1"/>
  <c r="L122" i="6" s="1"/>
  <c r="R122" s="1"/>
  <c r="E122" i="7" s="1"/>
  <c r="Y120" i="5"/>
  <c r="AD120" s="1"/>
  <c r="Z117"/>
  <c r="AE117" s="1"/>
  <c r="Y115"/>
  <c r="X115"/>
  <c r="AC115" s="1"/>
  <c r="I115" i="6" s="1"/>
  <c r="O115" s="1"/>
  <c r="B115" i="7" s="1"/>
  <c r="AA114" i="5"/>
  <c r="AF114" s="1"/>
  <c r="L114" i="6" s="1"/>
  <c r="R114" s="1"/>
  <c r="E114" i="7" s="1"/>
  <c r="Y112" i="5"/>
  <c r="AD112" s="1"/>
  <c r="J112" i="6" s="1"/>
  <c r="P112" s="1"/>
  <c r="C112" i="7" s="1"/>
  <c r="Z109" i="5"/>
  <c r="Y107"/>
  <c r="AD107" s="1"/>
  <c r="X107"/>
  <c r="AC107" s="1"/>
  <c r="AA106"/>
  <c r="AF106" s="1"/>
  <c r="Y104"/>
  <c r="Z101"/>
  <c r="AE101" s="1"/>
  <c r="K101" i="6" s="1"/>
  <c r="Q101" s="1"/>
  <c r="D101" i="7" s="1"/>
  <c r="Y99" i="5"/>
  <c r="X99"/>
  <c r="AC99" s="1"/>
  <c r="I99" i="6" s="1"/>
  <c r="O99" s="1"/>
  <c r="B99" i="7" s="1"/>
  <c r="AA98" i="5"/>
  <c r="Y96"/>
  <c r="AD96" s="1"/>
  <c r="J96" i="6" s="1"/>
  <c r="P96" s="1"/>
  <c r="C96" i="7" s="1"/>
  <c r="Z93" i="5"/>
  <c r="Y91"/>
  <c r="AD91" s="1"/>
  <c r="J91" i="6" s="1"/>
  <c r="P91" s="1"/>
  <c r="C91" i="7" s="1"/>
  <c r="X91" i="5"/>
  <c r="AC91" s="1"/>
  <c r="I91" i="6" s="1"/>
  <c r="AA90" i="5"/>
  <c r="AF90" s="1"/>
  <c r="L90" i="6" s="1"/>
  <c r="R90" s="1"/>
  <c r="E90" i="7" s="1"/>
  <c r="Y88" i="5"/>
  <c r="Z85"/>
  <c r="AE85" s="1"/>
  <c r="K85" i="6" s="1"/>
  <c r="Q85" s="1"/>
  <c r="D85" i="7" s="1"/>
  <c r="Y83" i="5"/>
  <c r="X83"/>
  <c r="AC83" s="1"/>
  <c r="AA82"/>
  <c r="AF82" s="1"/>
  <c r="L82" i="6" s="1"/>
  <c r="R82" s="1"/>
  <c r="E82" i="7" s="1"/>
  <c r="Y80" i="5"/>
  <c r="AD80" s="1"/>
  <c r="J80" i="6" s="1"/>
  <c r="P80" s="1"/>
  <c r="C80" i="7" s="1"/>
  <c r="Z77" i="5"/>
  <c r="Y75"/>
  <c r="AD75" s="1"/>
  <c r="X75"/>
  <c r="AC75" s="1"/>
  <c r="AA74"/>
  <c r="AF74" s="1"/>
  <c r="Y72"/>
  <c r="Z69"/>
  <c r="Y67"/>
  <c r="AD67" s="1"/>
  <c r="X67"/>
  <c r="AC67" s="1"/>
  <c r="AA66"/>
  <c r="Y64"/>
  <c r="AD64" s="1"/>
  <c r="Z61"/>
  <c r="Y59"/>
  <c r="AD59" s="1"/>
  <c r="J59" i="6" s="1"/>
  <c r="P59" s="1"/>
  <c r="C59" i="7" s="1"/>
  <c r="X59" i="5"/>
  <c r="AC59" s="1"/>
  <c r="I59" i="6" s="1"/>
  <c r="AA58" i="5"/>
  <c r="AF58" s="1"/>
  <c r="L58" i="6" s="1"/>
  <c r="R58" s="1"/>
  <c r="E58" i="7" s="1"/>
  <c r="Y56" i="5"/>
  <c r="AD56" s="1"/>
  <c r="J56" i="6" s="1"/>
  <c r="P56" s="1"/>
  <c r="C56" i="7" s="1"/>
  <c r="Z53" i="5"/>
  <c r="AE53" s="1"/>
  <c r="Y51"/>
  <c r="AD51" s="1"/>
  <c r="J51" i="6" s="1"/>
  <c r="P51" s="1"/>
  <c r="C51" i="7" s="1"/>
  <c r="X51" i="5"/>
  <c r="AC51" s="1"/>
  <c r="I51" i="6" s="1"/>
  <c r="O51" s="1"/>
  <c r="B51" i="7" s="1"/>
  <c r="AA50" i="5"/>
  <c r="AF50" s="1"/>
  <c r="Y48"/>
  <c r="AD48" s="1"/>
  <c r="Z45"/>
  <c r="Y43"/>
  <c r="AD43" s="1"/>
  <c r="X43"/>
  <c r="AC43" s="1"/>
  <c r="I43" i="6" s="1"/>
  <c r="O43" s="1"/>
  <c r="B43" i="7" s="1"/>
  <c r="AA42" i="5"/>
  <c r="AF42" s="1"/>
  <c r="L42" i="6" s="1"/>
  <c r="R42" s="1"/>
  <c r="E42" i="7" s="1"/>
  <c r="Y40" i="5"/>
  <c r="O113" i="6"/>
  <c r="B113" i="7" s="1"/>
  <c r="AA169" i="5"/>
  <c r="AB166"/>
  <c r="AG166" s="1"/>
  <c r="M166" i="6" s="1"/>
  <c r="S166" s="1"/>
  <c r="F166" i="7" s="1"/>
  <c r="Z164" i="5"/>
  <c r="AE164" s="1"/>
  <c r="AB163"/>
  <c r="AG163" s="1"/>
  <c r="AA161"/>
  <c r="AB158"/>
  <c r="AG158" s="1"/>
  <c r="M158" i="6" s="1"/>
  <c r="S158" s="1"/>
  <c r="F158" i="7" s="1"/>
  <c r="Z156" i="5"/>
  <c r="AE156" s="1"/>
  <c r="AB155"/>
  <c r="AA153"/>
  <c r="AB150"/>
  <c r="AG150" s="1"/>
  <c r="M150" i="6" s="1"/>
  <c r="S150" s="1"/>
  <c r="F150" i="7" s="1"/>
  <c r="Z148" i="5"/>
  <c r="AE148" s="1"/>
  <c r="AB147"/>
  <c r="AG147" s="1"/>
  <c r="AA145"/>
  <c r="AF145" s="1"/>
  <c r="AB142"/>
  <c r="AG142" s="1"/>
  <c r="Z140"/>
  <c r="AE140" s="1"/>
  <c r="K140" i="6" s="1"/>
  <c r="Q140" s="1"/>
  <c r="D140" i="7" s="1"/>
  <c r="AB139" i="5"/>
  <c r="AA137"/>
  <c r="AB134"/>
  <c r="AG134" s="1"/>
  <c r="M134" i="6" s="1"/>
  <c r="S134" s="1"/>
  <c r="F134" i="7" s="1"/>
  <c r="Z132" i="5"/>
  <c r="AB131"/>
  <c r="AG131" s="1"/>
  <c r="AA129"/>
  <c r="AB126"/>
  <c r="AG126" s="1"/>
  <c r="M126" i="6" s="1"/>
  <c r="S126" s="1"/>
  <c r="F126" i="7" s="1"/>
  <c r="Z124" i="5"/>
  <c r="AB123"/>
  <c r="AG123" s="1"/>
  <c r="M123" i="6" s="1"/>
  <c r="S123" s="1"/>
  <c r="F123" i="7" s="1"/>
  <c r="AA121" i="5"/>
  <c r="AB118"/>
  <c r="AG118" s="1"/>
  <c r="M118" i="6" s="1"/>
  <c r="S118" s="1"/>
  <c r="F118" i="7" s="1"/>
  <c r="Z116" i="5"/>
  <c r="AE116" s="1"/>
  <c r="K116" i="6" s="1"/>
  <c r="Q116" s="1"/>
  <c r="D116" i="7" s="1"/>
  <c r="AB115" i="5"/>
  <c r="AG115" s="1"/>
  <c r="AA113"/>
  <c r="AF113" s="1"/>
  <c r="L113" i="6" s="1"/>
  <c r="R113" s="1"/>
  <c r="E113" i="7" s="1"/>
  <c r="AB110" i="5"/>
  <c r="AG110" s="1"/>
  <c r="Z108"/>
  <c r="AB107"/>
  <c r="AG107" s="1"/>
  <c r="M107" i="6" s="1"/>
  <c r="S107" s="1"/>
  <c r="F107" i="7" s="1"/>
  <c r="AA105" i="5"/>
  <c r="AB102"/>
  <c r="AG102" s="1"/>
  <c r="M102" i="6" s="1"/>
  <c r="S102" s="1"/>
  <c r="F102" i="7" s="1"/>
  <c r="Z100" i="5"/>
  <c r="AB99"/>
  <c r="AG99" s="1"/>
  <c r="M99" i="6" s="1"/>
  <c r="S99" s="1"/>
  <c r="F99" i="7" s="1"/>
  <c r="AA97" i="5"/>
  <c r="AB94"/>
  <c r="AG94" s="1"/>
  <c r="Z92"/>
  <c r="AB91"/>
  <c r="AA89"/>
  <c r="AB86"/>
  <c r="AG86" s="1"/>
  <c r="Z84"/>
  <c r="AE84" s="1"/>
  <c r="AB83"/>
  <c r="AA81"/>
  <c r="AB78"/>
  <c r="AG78" s="1"/>
  <c r="Z76"/>
  <c r="AE76" s="1"/>
  <c r="K76" i="6" s="1"/>
  <c r="Q76" s="1"/>
  <c r="D76" i="7" s="1"/>
  <c r="AB75" i="5"/>
  <c r="AG75" s="1"/>
  <c r="AA73"/>
  <c r="AB70"/>
  <c r="AG70" s="1"/>
  <c r="M70" i="6" s="1"/>
  <c r="S70" s="1"/>
  <c r="F70" i="7" s="1"/>
  <c r="Z68" i="5"/>
  <c r="AB67"/>
  <c r="AG67" s="1"/>
  <c r="AA65"/>
  <c r="AB62"/>
  <c r="AG62" s="1"/>
  <c r="M62" i="6" s="1"/>
  <c r="S62" s="1"/>
  <c r="F62" i="7" s="1"/>
  <c r="Z60" i="5"/>
  <c r="AE60" s="1"/>
  <c r="AB59"/>
  <c r="AG59" s="1"/>
  <c r="M59" i="6" s="1"/>
  <c r="S59" s="1"/>
  <c r="F59" i="7" s="1"/>
  <c r="AA57" i="5"/>
  <c r="AB54"/>
  <c r="AG54" s="1"/>
  <c r="Z52"/>
  <c r="AE52" s="1"/>
  <c r="K52" i="6" s="1"/>
  <c r="Q52" s="1"/>
  <c r="D52" i="7" s="1"/>
  <c r="AB51" i="5"/>
  <c r="AG51" s="1"/>
  <c r="M51" i="6" s="1"/>
  <c r="S51" s="1"/>
  <c r="F51" i="7" s="1"/>
  <c r="AA49" i="5"/>
  <c r="AB46"/>
  <c r="AG46" s="1"/>
  <c r="Z44"/>
  <c r="AE44" s="1"/>
  <c r="K44" i="6" s="1"/>
  <c r="Q44" s="1"/>
  <c r="D44" i="7" s="1"/>
  <c r="AB43" i="5"/>
  <c r="AG43" s="1"/>
  <c r="M43" i="6" s="1"/>
  <c r="S43" s="1"/>
  <c r="F43" i="7" s="1"/>
  <c r="AA41" i="5"/>
  <c r="P53" i="6"/>
  <c r="C53" i="7" s="1"/>
  <c r="I21" i="6"/>
  <c r="O21" s="1"/>
  <c r="B21" i="7" s="1"/>
  <c r="O29" i="6"/>
  <c r="B29" i="7" s="1"/>
  <c r="O13" i="6"/>
  <c r="B13" i="7" s="1"/>
  <c r="AJ37" i="5"/>
  <c r="K39" i="6"/>
  <c r="Q39" s="1"/>
  <c r="D39" i="7" s="1"/>
  <c r="H399" i="6"/>
  <c r="O47"/>
  <c r="B47" i="7" s="1"/>
  <c r="H360" i="6"/>
  <c r="H483"/>
  <c r="R143"/>
  <c r="E143" i="7" s="1"/>
  <c r="O53" i="6"/>
  <c r="B53" i="7" s="1"/>
  <c r="H489" i="6"/>
  <c r="H499"/>
  <c r="H417"/>
  <c r="H377"/>
  <c r="H392"/>
  <c r="H398"/>
  <c r="H352"/>
  <c r="H342"/>
  <c r="H459"/>
  <c r="H348"/>
  <c r="H485"/>
  <c r="H343"/>
  <c r="H359"/>
  <c r="R147"/>
  <c r="E147" i="7" s="1"/>
  <c r="O119" i="6"/>
  <c r="B119" i="7" s="1"/>
  <c r="O104" i="6"/>
  <c r="B104" i="7" s="1"/>
  <c r="R11" i="6"/>
  <c r="E11" i="7" s="1"/>
  <c r="H471" i="6"/>
  <c r="H364"/>
  <c r="H439"/>
  <c r="H465"/>
  <c r="H468"/>
  <c r="H466"/>
  <c r="H503"/>
  <c r="H477"/>
  <c r="H442"/>
  <c r="H395"/>
  <c r="H464"/>
  <c r="H478"/>
  <c r="H418"/>
  <c r="H409"/>
  <c r="H344"/>
  <c r="H486"/>
  <c r="H432"/>
  <c r="H494"/>
  <c r="H358"/>
  <c r="H349"/>
  <c r="H434"/>
  <c r="H388"/>
  <c r="H421"/>
  <c r="H454"/>
  <c r="H487"/>
  <c r="H397"/>
  <c r="H350"/>
  <c r="H386"/>
  <c r="H438"/>
  <c r="H415"/>
  <c r="H425"/>
  <c r="H404"/>
  <c r="H492"/>
  <c r="H490"/>
  <c r="H407"/>
  <c r="H423"/>
  <c r="H433"/>
  <c r="H435"/>
  <c r="H396"/>
  <c r="H387"/>
  <c r="H411"/>
  <c r="H376"/>
  <c r="H509"/>
  <c r="H365"/>
  <c r="H430"/>
  <c r="H378"/>
  <c r="H426"/>
  <c r="H373"/>
  <c r="H508"/>
  <c r="O87"/>
  <c r="B87" i="7" s="1"/>
  <c r="P153" i="6"/>
  <c r="C153" i="7" s="1"/>
  <c r="Q29" i="6"/>
  <c r="D29" i="7" s="1"/>
  <c r="S27" i="6"/>
  <c r="F27" i="7" s="1"/>
  <c r="O27" i="6"/>
  <c r="B27" i="7" s="1"/>
  <c r="S20" i="6"/>
  <c r="F20" i="7" s="1"/>
  <c r="O11" i="6"/>
  <c r="B11" i="7" s="1"/>
  <c r="R10" i="6"/>
  <c r="E10" i="7" s="1"/>
  <c r="S4" i="6"/>
  <c r="F4" i="7" s="1"/>
  <c r="O108" i="6"/>
  <c r="B108" i="7" s="1"/>
  <c r="R60" i="6"/>
  <c r="E60" i="7" s="1"/>
  <c r="O55" i="6"/>
  <c r="B55" i="7" s="1"/>
  <c r="O9" i="6"/>
  <c r="B9" i="7" s="1"/>
  <c r="R4" i="6"/>
  <c r="E4" i="7" s="1"/>
  <c r="O35" i="6"/>
  <c r="B35" i="7" s="1"/>
  <c r="O30" i="6"/>
  <c r="B30" i="7" s="1"/>
  <c r="O19" i="6"/>
  <c r="B19" i="7" s="1"/>
  <c r="O14" i="6"/>
  <c r="B14" i="7" s="1"/>
  <c r="O123" i="6"/>
  <c r="B123" i="7" s="1"/>
  <c r="O91" i="6"/>
  <c r="B91" i="7" s="1"/>
  <c r="O61" i="6"/>
  <c r="B61" i="7" s="1"/>
  <c r="O59" i="6"/>
  <c r="B59" i="7" s="1"/>
  <c r="O23" i="6"/>
  <c r="B23" i="7" s="1"/>
  <c r="P18" i="6"/>
  <c r="C18" i="7" s="1"/>
  <c r="O7" i="6"/>
  <c r="B7" i="7" s="1"/>
  <c r="O3" i="6"/>
  <c r="B3" i="7" s="1"/>
  <c r="O129" i="6"/>
  <c r="B129" i="7" s="1"/>
  <c r="Q55" i="6"/>
  <c r="D55" i="7" s="1"/>
  <c r="R52" i="6"/>
  <c r="E52" i="7" s="1"/>
  <c r="Q23" i="6"/>
  <c r="D23" i="7" s="1"/>
  <c r="S21" i="6"/>
  <c r="F21" i="7" s="1"/>
  <c r="O5" i="6"/>
  <c r="B5" i="7" s="1"/>
  <c r="S162" i="6"/>
  <c r="F162" i="7" s="1"/>
  <c r="O162" i="6"/>
  <c r="B162" i="7" s="1"/>
  <c r="O146" i="6"/>
  <c r="B146" i="7" s="1"/>
  <c r="O138" i="6"/>
  <c r="B138" i="7" s="1"/>
  <c r="O130" i="6"/>
  <c r="B130" i="7" s="1"/>
  <c r="O106" i="6"/>
  <c r="B106" i="7" s="1"/>
  <c r="O98" i="6"/>
  <c r="B98" i="7" s="1"/>
  <c r="O134" i="6"/>
  <c r="B134" i="7" s="1"/>
  <c r="O118" i="6"/>
  <c r="B118" i="7" s="1"/>
  <c r="O94" i="6"/>
  <c r="B94" i="7" s="1"/>
  <c r="O54" i="6"/>
  <c r="B54" i="7" s="1"/>
  <c r="O38" i="6"/>
  <c r="B38" i="7" s="1"/>
  <c r="S26" i="6"/>
  <c r="F26" i="7" s="1"/>
  <c r="P11" i="6"/>
  <c r="C11" i="7" s="1"/>
  <c r="O10" i="6"/>
  <c r="B10" i="7" s="1"/>
  <c r="Q112" i="6"/>
  <c r="D112" i="7" s="1"/>
  <c r="R109" i="6"/>
  <c r="E109" i="7" s="1"/>
  <c r="O6" i="6"/>
  <c r="B6" i="7" s="1"/>
  <c r="AC160" i="5"/>
  <c r="AD162"/>
  <c r="J162" i="6" s="1"/>
  <c r="P162" s="1"/>
  <c r="C162" i="7" s="1"/>
  <c r="X16" i="3"/>
  <c r="AC16" s="1"/>
  <c r="X78"/>
  <c r="AC78" s="1"/>
  <c r="X74"/>
  <c r="AC74" s="1"/>
  <c r="X73"/>
  <c r="AC73" s="1"/>
  <c r="AG28" i="5"/>
  <c r="M28" i="6" s="1"/>
  <c r="S28" s="1"/>
  <c r="F28" i="7" s="1"/>
  <c r="AE31" i="5"/>
  <c r="K31" i="6" s="1"/>
  <c r="Q31" s="1"/>
  <c r="D31" i="7" s="1"/>
  <c r="AC42" i="5"/>
  <c r="AE45"/>
  <c r="K45" i="6" s="1"/>
  <c r="Q45" s="1"/>
  <c r="D45" i="7" s="1"/>
  <c r="X142" i="3"/>
  <c r="AC142" s="1"/>
  <c r="AG12" i="5"/>
  <c r="AG13"/>
  <c r="M13" i="6" s="1"/>
  <c r="S13" s="1"/>
  <c r="F13" i="7" s="1"/>
  <c r="X127" i="3"/>
  <c r="AC127" s="1"/>
  <c r="X123"/>
  <c r="AC123" s="1"/>
  <c r="X155"/>
  <c r="AC155" s="1"/>
  <c r="X147"/>
  <c r="AC147" s="1"/>
  <c r="AG58" i="5"/>
  <c r="M58" i="6" s="1"/>
  <c r="S58" s="1"/>
  <c r="F58" i="7" s="1"/>
  <c r="AE61" i="5"/>
  <c r="K61" i="6" s="1"/>
  <c r="Q61" s="1"/>
  <c r="D61" i="7" s="1"/>
  <c r="AG81" i="5"/>
  <c r="AE88"/>
  <c r="K88" i="6" s="1"/>
  <c r="Q88" s="1"/>
  <c r="D88" i="7" s="1"/>
  <c r="AD94" i="5"/>
  <c r="AF95"/>
  <c r="L95" i="6" s="1"/>
  <c r="R95" s="1"/>
  <c r="E95" i="7" s="1"/>
  <c r="AD3" i="5"/>
  <c r="J3" i="6" s="1"/>
  <c r="P3" s="1"/>
  <c r="C3" i="7" s="1"/>
  <c r="AG3" i="5"/>
  <c r="M3" i="6" s="1"/>
  <c r="S3" s="1"/>
  <c r="F3" i="7" s="1"/>
  <c r="AE5" i="5"/>
  <c r="AC17"/>
  <c r="I17" i="6" s="1"/>
  <c r="O17" s="1"/>
  <c r="B17" i="7" s="1"/>
  <c r="AC18" i="5"/>
  <c r="AF18"/>
  <c r="AE21"/>
  <c r="K21" i="6" s="1"/>
  <c r="Q21" s="1"/>
  <c r="D21" i="7" s="1"/>
  <c r="AC34" i="5"/>
  <c r="AF34"/>
  <c r="AG34"/>
  <c r="M34" i="6" s="1"/>
  <c r="S34" s="1"/>
  <c r="F34" i="7" s="1"/>
  <c r="AD35" i="5"/>
  <c r="J35" i="6" s="1"/>
  <c r="P35" s="1"/>
  <c r="C35" i="7" s="1"/>
  <c r="AG35" i="5"/>
  <c r="AE37"/>
  <c r="AC50"/>
  <c r="I50" i="6" s="1"/>
  <c r="O50" s="1"/>
  <c r="B50" i="7" s="1"/>
  <c r="AE68" i="5"/>
  <c r="K68" i="6" s="1"/>
  <c r="Q68" s="1"/>
  <c r="D68" i="7" s="1"/>
  <c r="AG72" i="5"/>
  <c r="M72" i="6" s="1"/>
  <c r="S72" s="1"/>
  <c r="F72" i="7" s="1"/>
  <c r="AC74" i="5"/>
  <c r="I74" i="6" s="1"/>
  <c r="O74" s="1"/>
  <c r="B74" i="7" s="1"/>
  <c r="AD105" i="5"/>
  <c r="AF116"/>
  <c r="L116" i="6" s="1"/>
  <c r="R116" s="1"/>
  <c r="E116" i="7" s="1"/>
  <c r="AG121" i="5"/>
  <c r="M121" i="6" s="1"/>
  <c r="S121" s="1"/>
  <c r="F121" i="7" s="1"/>
  <c r="AE78" i="5"/>
  <c r="K78" i="6" s="1"/>
  <c r="Q78" s="1"/>
  <c r="D78" i="7" s="1"/>
  <c r="AE133" i="5"/>
  <c r="K133" i="6" s="1"/>
  <c r="Q133" s="1"/>
  <c r="D133" i="7" s="1"/>
  <c r="AG139" i="5"/>
  <c r="M139" i="6" s="1"/>
  <c r="S139" s="1"/>
  <c r="F139" i="7" s="1"/>
  <c r="AE146" i="5"/>
  <c r="K146" i="6" s="1"/>
  <c r="Q146" s="1"/>
  <c r="D146" i="7" s="1"/>
  <c r="AC151" i="5"/>
  <c r="AF151"/>
  <c r="AC155"/>
  <c r="I155" i="6" s="1"/>
  <c r="O155" s="1"/>
  <c r="B155" i="7" s="1"/>
  <c r="AF155" i="5"/>
  <c r="L155" i="6" s="1"/>
  <c r="R155" s="1"/>
  <c r="E155" i="7" s="1"/>
  <c r="AG155" i="5"/>
  <c r="AE3"/>
  <c r="K3" i="6" s="1"/>
  <c r="Q3" s="1"/>
  <c r="D3" i="7" s="1"/>
  <c r="AG8" i="5"/>
  <c r="M8" i="6" s="1"/>
  <c r="S8" s="1"/>
  <c r="F8" i="7" s="1"/>
  <c r="AE11" i="5"/>
  <c r="AF16"/>
  <c r="L16" i="6" s="1"/>
  <c r="R16" s="1"/>
  <c r="E16" i="7" s="1"/>
  <c r="AG16" i="5"/>
  <c r="M16" i="6" s="1"/>
  <c r="S16" s="1"/>
  <c r="F16" i="7" s="1"/>
  <c r="AD17" i="5"/>
  <c r="J17" i="6" s="1"/>
  <c r="P17" s="1"/>
  <c r="C17" i="7" s="1"/>
  <c r="AE19" i="5"/>
  <c r="AG24"/>
  <c r="M24" i="6" s="1"/>
  <c r="S24" s="1"/>
  <c r="F24" i="7" s="1"/>
  <c r="AD25" i="5"/>
  <c r="AG25"/>
  <c r="AE27"/>
  <c r="K27" i="6" s="1"/>
  <c r="Q27" s="1"/>
  <c r="D27" i="7" s="1"/>
  <c r="AD33" i="5"/>
  <c r="J33" i="6" s="1"/>
  <c r="P33" s="1"/>
  <c r="C33" i="7" s="1"/>
  <c r="AF40" i="5"/>
  <c r="AD41"/>
  <c r="J41" i="6" s="1"/>
  <c r="P41" s="1"/>
  <c r="C41" i="7" s="1"/>
  <c r="AE43" i="5"/>
  <c r="AF48"/>
  <c r="AD49"/>
  <c r="J49" i="6" s="1"/>
  <c r="P49" s="1"/>
  <c r="C49" i="7" s="1"/>
  <c r="AG49" i="5"/>
  <c r="AF56"/>
  <c r="L56" i="6" s="1"/>
  <c r="R56" s="1"/>
  <c r="E56" i="7" s="1"/>
  <c r="AG56" i="5"/>
  <c r="M56" i="6" s="1"/>
  <c r="S56" s="1"/>
  <c r="F56" i="7" s="1"/>
  <c r="AD57" i="5"/>
  <c r="AF64"/>
  <c r="L64" i="6" s="1"/>
  <c r="R64" s="1"/>
  <c r="E64" i="7" s="1"/>
  <c r="AG64" i="5"/>
  <c r="AG65"/>
  <c r="M65" i="6" s="1"/>
  <c r="S65" s="1"/>
  <c r="F65" i="7" s="1"/>
  <c r="AE77" i="5"/>
  <c r="K77" i="6" s="1"/>
  <c r="Q77" s="1"/>
  <c r="D77" i="7" s="1"/>
  <c r="AC78" i="5"/>
  <c r="I78" i="6" s="1"/>
  <c r="O78" s="1"/>
  <c r="B78" i="7" s="1"/>
  <c r="AG80" i="5"/>
  <c r="AD89"/>
  <c r="J89" i="6" s="1"/>
  <c r="P89" s="1"/>
  <c r="C89" i="7" s="1"/>
  <c r="AF91" i="5"/>
  <c r="L91" i="6" s="1"/>
  <c r="R91" s="1"/>
  <c r="E91" i="7" s="1"/>
  <c r="AD99" i="5"/>
  <c r="AF99"/>
  <c r="AC101"/>
  <c r="I101" i="6" s="1"/>
  <c r="O101" s="1"/>
  <c r="B101" i="7" s="1"/>
  <c r="AE105" i="5"/>
  <c r="K105" i="6" s="1"/>
  <c r="Q105" s="1"/>
  <c r="D105" i="7" s="1"/>
  <c r="AG120" i="5"/>
  <c r="M120" i="6" s="1"/>
  <c r="S120" s="1"/>
  <c r="F120" i="7" s="1"/>
  <c r="AD121" i="5"/>
  <c r="J121" i="6" s="1"/>
  <c r="P121" s="1"/>
  <c r="C121" i="7" s="1"/>
  <c r="AC128" i="5"/>
  <c r="I128" i="6" s="1"/>
  <c r="O128" s="1"/>
  <c r="B128" i="7" s="1"/>
  <c r="AF131" i="5"/>
  <c r="L131" i="6" s="1"/>
  <c r="R131" s="1"/>
  <c r="E131" i="7" s="1"/>
  <c r="AC133" i="5"/>
  <c r="I133" i="6" s="1"/>
  <c r="O133" s="1"/>
  <c r="B133" i="7" s="1"/>
  <c r="AE136" i="5"/>
  <c r="AC141"/>
  <c r="I141" i="6" s="1"/>
  <c r="O141" s="1"/>
  <c r="B141" i="7" s="1"/>
  <c r="AC145" i="5"/>
  <c r="AC154"/>
  <c r="I154" i="6" s="1"/>
  <c r="O154" s="1"/>
  <c r="B154" i="7" s="1"/>
  <c r="AC157" i="5"/>
  <c r="AG168"/>
  <c r="M168" i="6" s="1"/>
  <c r="S168" s="1"/>
  <c r="F168" i="7" s="1"/>
  <c r="AD169" i="5"/>
  <c r="AF6"/>
  <c r="L6" i="6" s="1"/>
  <c r="R6" s="1"/>
  <c r="E6" i="7" s="1"/>
  <c r="AG6" i="5"/>
  <c r="AD7"/>
  <c r="AF14"/>
  <c r="AG14"/>
  <c r="M14" i="6" s="1"/>
  <c r="S14" s="1"/>
  <c r="F14" i="7" s="1"/>
  <c r="AD15" i="5"/>
  <c r="J15" i="6" s="1"/>
  <c r="P15" s="1"/>
  <c r="C15" i="7" s="1"/>
  <c r="AF22" i="5"/>
  <c r="L22" i="6" s="1"/>
  <c r="R22" s="1"/>
  <c r="E22" i="7" s="1"/>
  <c r="AG23" i="5"/>
  <c r="AG30"/>
  <c r="AD31"/>
  <c r="J31" i="6" s="1"/>
  <c r="P31" s="1"/>
  <c r="C31" i="7" s="1"/>
  <c r="AG31" i="5"/>
  <c r="AE33"/>
  <c r="K33" i="6" s="1"/>
  <c r="Q33" s="1"/>
  <c r="D33" i="7" s="1"/>
  <c r="AF38" i="5"/>
  <c r="L38" i="6" s="1"/>
  <c r="R38" s="1"/>
  <c r="E38" i="7" s="1"/>
  <c r="AG38" i="5"/>
  <c r="AD39"/>
  <c r="AG39"/>
  <c r="AF46"/>
  <c r="AD47"/>
  <c r="J47" i="6" s="1"/>
  <c r="P47" s="1"/>
  <c r="C47" i="7" s="1"/>
  <c r="AD55" i="5"/>
  <c r="J55" i="6" s="1"/>
  <c r="P55" s="1"/>
  <c r="C55" i="7" s="1"/>
  <c r="AE57" i="5"/>
  <c r="K57" i="6" s="1"/>
  <c r="Q57" s="1"/>
  <c r="D57" i="7" s="1"/>
  <c r="AF62" i="5"/>
  <c r="L62" i="6" s="1"/>
  <c r="R62" s="1"/>
  <c r="E62" i="7" s="1"/>
  <c r="AG63" i="5"/>
  <c r="AE74"/>
  <c r="K74" i="6" s="1"/>
  <c r="Q74" s="1"/>
  <c r="D74" i="7" s="1"/>
  <c r="AG74" i="5"/>
  <c r="AF75"/>
  <c r="AE80"/>
  <c r="K80" i="6" s="1"/>
  <c r="Q80" s="1"/>
  <c r="D80" i="7" s="1"/>
  <c r="AC82" i="5"/>
  <c r="I82" i="6" s="1"/>
  <c r="O82" s="1"/>
  <c r="B82" i="7" s="1"/>
  <c r="AC86" i="5"/>
  <c r="AI87"/>
  <c r="AG91"/>
  <c r="AE104"/>
  <c r="AG111"/>
  <c r="M111" i="6" s="1"/>
  <c r="S111" s="1"/>
  <c r="F111" i="7" s="1"/>
  <c r="AF123" i="5"/>
  <c r="L123" i="6" s="1"/>
  <c r="R123" s="1"/>
  <c r="E123" i="7" s="1"/>
  <c r="AC132" i="5"/>
  <c r="AE144"/>
  <c r="K144" i="6" s="1"/>
  <c r="Q144" s="1"/>
  <c r="D144" i="7" s="1"/>
  <c r="AC148" i="5"/>
  <c r="AF148"/>
  <c r="L148" i="6" s="1"/>
  <c r="R148" s="1"/>
  <c r="E148" i="7" s="1"/>
  <c r="AD159" i="5"/>
  <c r="J159" i="6" s="1"/>
  <c r="P159" s="1"/>
  <c r="C159" i="7" s="1"/>
  <c r="AC166" i="5"/>
  <c r="AE69"/>
  <c r="K69" i="6" s="1"/>
  <c r="Q69" s="1"/>
  <c r="D69" i="7" s="1"/>
  <c r="AG76" i="5"/>
  <c r="AD79"/>
  <c r="J79" i="6" s="1"/>
  <c r="P79" s="1"/>
  <c r="C79" i="7" s="1"/>
  <c r="AC85" i="5"/>
  <c r="I85" i="6" s="1"/>
  <c r="O85" s="1"/>
  <c r="B85" i="7" s="1"/>
  <c r="AF89" i="5"/>
  <c r="L89" i="6" s="1"/>
  <c r="R89" s="1"/>
  <c r="E89" i="7" s="1"/>
  <c r="AC92" i="5"/>
  <c r="AF92"/>
  <c r="L92" i="6" s="1"/>
  <c r="R92" s="1"/>
  <c r="E92" i="7" s="1"/>
  <c r="AD104" i="5"/>
  <c r="AE109"/>
  <c r="AD4"/>
  <c r="J4" i="6" s="1"/>
  <c r="P4" s="1"/>
  <c r="C4" i="7" s="1"/>
  <c r="AD6" i="5"/>
  <c r="AD8"/>
  <c r="J8" i="6" s="1"/>
  <c r="P8" s="1"/>
  <c r="C8" i="7" s="1"/>
  <c r="AD12" i="5"/>
  <c r="J12" i="6" s="1"/>
  <c r="P12" s="1"/>
  <c r="C12" i="7" s="1"/>
  <c r="AD26" i="5"/>
  <c r="J26" i="6" s="1"/>
  <c r="P26" s="1"/>
  <c r="C26" i="7" s="1"/>
  <c r="AD30" i="5"/>
  <c r="AD32"/>
  <c r="J32" i="6" s="1"/>
  <c r="P32" s="1"/>
  <c r="C32" i="7" s="1"/>
  <c r="AD34" i="5"/>
  <c r="J34" i="6" s="1"/>
  <c r="P34" s="1"/>
  <c r="C34" i="7" s="1"/>
  <c r="AD36" i="5"/>
  <c r="J36" i="6" s="1"/>
  <c r="P36" s="1"/>
  <c r="C36" i="7" s="1"/>
  <c r="AD40" i="5"/>
  <c r="J40" i="6" s="1"/>
  <c r="P40" s="1"/>
  <c r="C40" i="7" s="1"/>
  <c r="AD50" i="5"/>
  <c r="J50" i="6" s="1"/>
  <c r="P50" s="1"/>
  <c r="C50" i="7" s="1"/>
  <c r="AD58" i="5"/>
  <c r="J58" i="6" s="1"/>
  <c r="P58" s="1"/>
  <c r="C58" i="7" s="1"/>
  <c r="AD60" i="5"/>
  <c r="J60" i="6" s="1"/>
  <c r="P60" s="1"/>
  <c r="C60" i="7" s="1"/>
  <c r="AC65" i="5"/>
  <c r="I65" i="6" s="1"/>
  <c r="O65" s="1"/>
  <c r="B65" i="7" s="1"/>
  <c r="AG68" i="5"/>
  <c r="M68" i="6" s="1"/>
  <c r="S68" s="1"/>
  <c r="F68" i="7" s="1"/>
  <c r="AE70" i="5"/>
  <c r="AC76"/>
  <c r="AF76"/>
  <c r="AD82"/>
  <c r="AD83"/>
  <c r="AF83"/>
  <c r="L83" i="6" s="1"/>
  <c r="R83" s="1"/>
  <c r="E83" i="7" s="1"/>
  <c r="AE87" i="5"/>
  <c r="AE89"/>
  <c r="AC96"/>
  <c r="AC97"/>
  <c r="I97" i="6" s="1"/>
  <c r="O97" s="1"/>
  <c r="B97" i="7" s="1"/>
  <c r="AF97" i="5"/>
  <c r="L97" i="6" s="1"/>
  <c r="R97" s="1"/>
  <c r="E97" i="7" s="1"/>
  <c r="AF98" i="5"/>
  <c r="L98" i="6" s="1"/>
  <c r="R98" s="1"/>
  <c r="E98" i="7" s="1"/>
  <c r="AC100" i="5"/>
  <c r="I100" i="6" s="1"/>
  <c r="O100" s="1"/>
  <c r="B100" i="7" s="1"/>
  <c r="AE100" i="5"/>
  <c r="K100" i="6" s="1"/>
  <c r="Q100" s="1"/>
  <c r="D100" i="7" s="1"/>
  <c r="AF100" i="5"/>
  <c r="L100" i="6" s="1"/>
  <c r="R100" s="1"/>
  <c r="E100" i="7" s="1"/>
  <c r="AC103" i="5"/>
  <c r="AG104"/>
  <c r="M104" i="6" s="1"/>
  <c r="S104" s="1"/>
  <c r="F104" i="7" s="1"/>
  <c r="AG108" i="5"/>
  <c r="M108" i="6" s="1"/>
  <c r="S108" s="1"/>
  <c r="F108" i="7" s="1"/>
  <c r="AD122" i="5"/>
  <c r="AE129"/>
  <c r="K129" i="6" s="1"/>
  <c r="Q129" s="1"/>
  <c r="D129" i="7" s="1"/>
  <c r="AF137" i="5"/>
  <c r="AF66"/>
  <c r="L66" i="6" s="1"/>
  <c r="R66" s="1"/>
  <c r="E66" i="7" s="1"/>
  <c r="AD69" i="5"/>
  <c r="AC70"/>
  <c r="I70" i="6" s="1"/>
  <c r="O70" s="1"/>
  <c r="B70" i="7" s="1"/>
  <c r="AF81" i="5"/>
  <c r="L81" i="6" s="1"/>
  <c r="R81" s="1"/>
  <c r="E81" i="7" s="1"/>
  <c r="AF86" i="5"/>
  <c r="L86" i="6" s="1"/>
  <c r="R86" s="1"/>
  <c r="E86" i="7" s="1"/>
  <c r="AC88" i="5"/>
  <c r="AF88"/>
  <c r="AE92"/>
  <c r="K92" i="6" s="1"/>
  <c r="Q92" s="1"/>
  <c r="D92" i="7" s="1"/>
  <c r="AG96" i="5"/>
  <c r="M96" i="6" s="1"/>
  <c r="S96" s="1"/>
  <c r="F96" i="7" s="1"/>
  <c r="AG97" i="5"/>
  <c r="AD102"/>
  <c r="AC110"/>
  <c r="AC114"/>
  <c r="AD66"/>
  <c r="AG84"/>
  <c r="M84" i="6" s="1"/>
  <c r="S84" s="1"/>
  <c r="F84" i="7" s="1"/>
  <c r="AD86" i="5"/>
  <c r="AD88"/>
  <c r="J88" i="6" s="1"/>
  <c r="P88" s="1"/>
  <c r="C88" i="7" s="1"/>
  <c r="AD90" i="5"/>
  <c r="J90" i="6" s="1"/>
  <c r="P90" s="1"/>
  <c r="C90" i="7" s="1"/>
  <c r="AG90" i="5"/>
  <c r="AE93"/>
  <c r="K93" i="6" s="1"/>
  <c r="Q93" s="1"/>
  <c r="D93" i="7" s="1"/>
  <c r="AF101" i="5"/>
  <c r="L101" i="6" s="1"/>
  <c r="R101" s="1"/>
  <c r="E101" i="7" s="1"/>
  <c r="AF105" i="5"/>
  <c r="L105" i="6" s="1"/>
  <c r="R105" s="1"/>
  <c r="E105" i="7" s="1"/>
  <c r="AE108" i="5"/>
  <c r="K108" i="6" s="1"/>
  <c r="Q108" s="1"/>
  <c r="D108" i="7" s="1"/>
  <c r="AG113" i="5"/>
  <c r="M113" i="6" s="1"/>
  <c r="S113" s="1"/>
  <c r="F113" i="7" s="1"/>
  <c r="AD111" i="5"/>
  <c r="J111" i="6" s="1"/>
  <c r="P111" s="1"/>
  <c r="C111" i="7" s="1"/>
  <c r="AD114" i="5"/>
  <c r="J114" i="6" s="1"/>
  <c r="P114" s="1"/>
  <c r="C114" i="7" s="1"/>
  <c r="AG114" i="5"/>
  <c r="AD115"/>
  <c r="J115" i="6" s="1"/>
  <c r="P115" s="1"/>
  <c r="C115" i="7" s="1"/>
  <c r="AE121" i="5"/>
  <c r="K121" i="6" s="1"/>
  <c r="Q121" s="1"/>
  <c r="D121" i="7" s="1"/>
  <c r="AC125" i="5"/>
  <c r="AF125"/>
  <c r="L125" i="6" s="1"/>
  <c r="R125" s="1"/>
  <c r="E125" i="7" s="1"/>
  <c r="AF129" i="5"/>
  <c r="AF130"/>
  <c r="L130" i="6" s="1"/>
  <c r="R130" s="1"/>
  <c r="E130" i="7" s="1"/>
  <c r="AE132" i="5"/>
  <c r="K132" i="6" s="1"/>
  <c r="Q132" s="1"/>
  <c r="D132" i="7" s="1"/>
  <c r="AF136" i="5"/>
  <c r="L136" i="6" s="1"/>
  <c r="R136" s="1"/>
  <c r="E136" i="7" s="1"/>
  <c r="AF140" i="5"/>
  <c r="L140" i="6" s="1"/>
  <c r="R140" s="1"/>
  <c r="E140" i="7" s="1"/>
  <c r="AG145" i="5"/>
  <c r="M145" i="6" s="1"/>
  <c r="S145" s="1"/>
  <c r="F145" i="7" s="1"/>
  <c r="AG148" i="5"/>
  <c r="AD151"/>
  <c r="AD154"/>
  <c r="J154" i="6" s="1"/>
  <c r="P154" s="1"/>
  <c r="C154" i="7" s="1"/>
  <c r="AG154" i="5"/>
  <c r="M154" i="6" s="1"/>
  <c r="S154" s="1"/>
  <c r="F154" i="7" s="1"/>
  <c r="AE159" i="5"/>
  <c r="K159" i="6" s="1"/>
  <c r="Q159" s="1"/>
  <c r="D159" i="7" s="1"/>
  <c r="AC165" i="5"/>
  <c r="I165" i="6" s="1"/>
  <c r="O165" s="1"/>
  <c r="B165" i="7" s="1"/>
  <c r="AC169" i="5"/>
  <c r="I169" i="6" s="1"/>
  <c r="O169" s="1"/>
  <c r="B169" i="7" s="1"/>
  <c r="AF169" i="5"/>
  <c r="L169" i="6" s="1"/>
  <c r="R169" s="1"/>
  <c r="E169" i="7" s="1"/>
  <c r="AC117" i="5"/>
  <c r="I117" i="6" s="1"/>
  <c r="O117" s="1"/>
  <c r="B117" i="7" s="1"/>
  <c r="AF117" i="5"/>
  <c r="AF120"/>
  <c r="L120" i="6" s="1"/>
  <c r="R120" s="1"/>
  <c r="E120" i="7" s="1"/>
  <c r="AC121" i="5"/>
  <c r="I121" i="6" s="1"/>
  <c r="O121" s="1"/>
  <c r="B121" i="7" s="1"/>
  <c r="AF121" i="5"/>
  <c r="AC124"/>
  <c r="I124" i="6" s="1"/>
  <c r="O124" s="1"/>
  <c r="B124" i="7" s="1"/>
  <c r="AE124" i="5"/>
  <c r="K124" i="6" s="1"/>
  <c r="Q124" s="1"/>
  <c r="D124" i="7" s="1"/>
  <c r="AG136" i="5"/>
  <c r="M136" i="6" s="1"/>
  <c r="S136" s="1"/>
  <c r="F136" i="7" s="1"/>
  <c r="AD137" i="5"/>
  <c r="AF139"/>
  <c r="L139" i="6" s="1"/>
  <c r="R139" s="1"/>
  <c r="E139" i="7" s="1"/>
  <c r="AG140" i="5"/>
  <c r="M140" i="6" s="1"/>
  <c r="S140" s="1"/>
  <c r="F140" i="7" s="1"/>
  <c r="AD142" i="5"/>
  <c r="J142" i="6" s="1"/>
  <c r="P142" s="1"/>
  <c r="C142" i="7" s="1"/>
  <c r="AD143" i="5"/>
  <c r="J143" i="6" s="1"/>
  <c r="P143" s="1"/>
  <c r="C143" i="7" s="1"/>
  <c r="AG146" i="5"/>
  <c r="AD147"/>
  <c r="AE153"/>
  <c r="AF157"/>
  <c r="L157" i="6" s="1"/>
  <c r="R157" s="1"/>
  <c r="E157" i="7" s="1"/>
  <c r="AF160" i="5"/>
  <c r="L160" i="6" s="1"/>
  <c r="R160" s="1"/>
  <c r="E160" i="7" s="1"/>
  <c r="AF161" i="5"/>
  <c r="AF162"/>
  <c r="L162" i="6" s="1"/>
  <c r="R162" s="1"/>
  <c r="E162" i="7" s="1"/>
  <c r="AF164" i="5"/>
  <c r="L164" i="6" s="1"/>
  <c r="R164" s="1"/>
  <c r="E164" i="7" s="1"/>
  <c r="AG165" i="5"/>
  <c r="M165" i="6" s="1"/>
  <c r="S165" s="1"/>
  <c r="F165" i="7" s="1"/>
  <c r="AG169" i="5"/>
  <c r="M169" i="6" s="1"/>
  <c r="S169" s="1"/>
  <c r="F169" i="7" s="1"/>
  <c r="AC127" i="5"/>
  <c r="AG128"/>
  <c r="M128" i="6" s="1"/>
  <c r="S128" s="1"/>
  <c r="F128" i="7" s="1"/>
  <c r="AG129" i="5"/>
  <c r="M129" i="6" s="1"/>
  <c r="S129" s="1"/>
  <c r="F129" i="7" s="1"/>
  <c r="AD135" i="5"/>
  <c r="AD136"/>
  <c r="J136" i="6" s="1"/>
  <c r="P136" s="1"/>
  <c r="C136" i="7" s="1"/>
  <c r="AE141" i="5"/>
  <c r="K141" i="6" s="1"/>
  <c r="Q141" s="1"/>
  <c r="D141" i="7" s="1"/>
  <c r="AE143" i="5"/>
  <c r="K143" i="6" s="1"/>
  <c r="Q143" s="1"/>
  <c r="D143" i="7" s="1"/>
  <c r="AF152" i="5"/>
  <c r="AF153"/>
  <c r="L153" i="6" s="1"/>
  <c r="R153" s="1"/>
  <c r="E153" i="7" s="1"/>
  <c r="AC156" i="5"/>
  <c r="AG159"/>
  <c r="AG160"/>
  <c r="AG161"/>
  <c r="AD166"/>
  <c r="J166" i="6" s="1"/>
  <c r="P166" s="1"/>
  <c r="C166" i="7" s="1"/>
  <c r="AC4" i="5"/>
  <c r="AF5"/>
  <c r="L5" i="6" s="1"/>
  <c r="R5" s="1"/>
  <c r="E5" i="7" s="1"/>
  <c r="AC8" i="5"/>
  <c r="I8" i="6" s="1"/>
  <c r="O8" s="1"/>
  <c r="B8" i="7" s="1"/>
  <c r="AF13" i="5"/>
  <c r="L13" i="6" s="1"/>
  <c r="R13" s="1"/>
  <c r="E13" i="7" s="1"/>
  <c r="AF19" i="5"/>
  <c r="L19" i="6" s="1"/>
  <c r="R19" s="1"/>
  <c r="E19" i="7" s="1"/>
  <c r="AC20" i="5"/>
  <c r="AF23"/>
  <c r="AC24"/>
  <c r="I24" i="6" s="1"/>
  <c r="O24" s="1"/>
  <c r="B24" i="7" s="1"/>
  <c r="AF27" i="5"/>
  <c r="L27" i="6" s="1"/>
  <c r="R27" s="1"/>
  <c r="E27" i="7" s="1"/>
  <c r="AC28" i="5"/>
  <c r="I28" i="6" s="1"/>
  <c r="O28" s="1"/>
  <c r="B28" i="7" s="1"/>
  <c r="AC32" i="5"/>
  <c r="AC36"/>
  <c r="AF37"/>
  <c r="AC40"/>
  <c r="AF41"/>
  <c r="AF43"/>
  <c r="L43" i="6" s="1"/>
  <c r="R43" s="1"/>
  <c r="E43" i="7" s="1"/>
  <c r="AF45" i="5"/>
  <c r="L45" i="6" s="1"/>
  <c r="R45" s="1"/>
  <c r="E45" i="7" s="1"/>
  <c r="AF47" i="5"/>
  <c r="AF49"/>
  <c r="L49" i="6" s="1"/>
  <c r="R49" s="1"/>
  <c r="E49" i="7" s="1"/>
  <c r="AF51" i="5"/>
  <c r="L51" i="6" s="1"/>
  <c r="R51" s="1"/>
  <c r="E51" i="7" s="1"/>
  <c r="AC52" i="5"/>
  <c r="AF53"/>
  <c r="AF55"/>
  <c r="L55" i="6" s="1"/>
  <c r="R55" s="1"/>
  <c r="E55" i="7" s="1"/>
  <c r="AF57" i="5"/>
  <c r="AF59"/>
  <c r="L59" i="6" s="1"/>
  <c r="R59" s="1"/>
  <c r="E59" i="7" s="1"/>
  <c r="AC60" i="5"/>
  <c r="I60" i="6" s="1"/>
  <c r="O60" s="1"/>
  <c r="B60" i="7" s="1"/>
  <c r="AF61" i="5"/>
  <c r="L61" i="6" s="1"/>
  <c r="R61" s="1"/>
  <c r="E61" i="7" s="1"/>
  <c r="AC64" i="5"/>
  <c r="AF65"/>
  <c r="L65" i="6" s="1"/>
  <c r="R65" s="1"/>
  <c r="E65" i="7" s="1"/>
  <c r="AF67" i="5"/>
  <c r="L67" i="6" s="1"/>
  <c r="R67" s="1"/>
  <c r="E67" i="7" s="1"/>
  <c r="AC68" i="5"/>
  <c r="AG71"/>
  <c r="M71" i="6" s="1"/>
  <c r="S71" s="1"/>
  <c r="F71" i="7" s="1"/>
  <c r="AF73" i="5"/>
  <c r="L73" i="6" s="1"/>
  <c r="R73" s="1"/>
  <c r="E73" i="7" s="1"/>
  <c r="AG77" i="5"/>
  <c r="AG83"/>
  <c r="M83" i="6" s="1"/>
  <c r="S83" s="1"/>
  <c r="F83" i="7" s="1"/>
  <c r="AE8" i="5"/>
  <c r="K8" i="6" s="1"/>
  <c r="Q8" s="1"/>
  <c r="D8" i="7" s="1"/>
  <c r="AE10" i="5"/>
  <c r="K10" i="6" s="1"/>
  <c r="Q10" s="1"/>
  <c r="D10" i="7" s="1"/>
  <c r="AE12" i="5"/>
  <c r="K12" i="6" s="1"/>
  <c r="Q12" s="1"/>
  <c r="D12" i="7" s="1"/>
  <c r="AE14" i="5"/>
  <c r="K14" i="6" s="1"/>
  <c r="Q14" s="1"/>
  <c r="D14" i="7" s="1"/>
  <c r="AE16" i="5"/>
  <c r="K16" i="6" s="1"/>
  <c r="Q16" s="1"/>
  <c r="D16" i="7" s="1"/>
  <c r="AE24" i="5"/>
  <c r="K24" i="6" s="1"/>
  <c r="Q24" s="1"/>
  <c r="D24" i="7" s="1"/>
  <c r="AE32" i="5"/>
  <c r="K32" i="6" s="1"/>
  <c r="Q32" s="1"/>
  <c r="D32" i="7" s="1"/>
  <c r="AE40" i="5"/>
  <c r="K40" i="6" s="1"/>
  <c r="Q40" s="1"/>
  <c r="D40" i="7" s="1"/>
  <c r="AE42" i="5"/>
  <c r="K42" i="6" s="1"/>
  <c r="Q42" s="1"/>
  <c r="D42" i="7" s="1"/>
  <c r="AE48" i="5"/>
  <c r="AE58"/>
  <c r="K58" i="6" s="1"/>
  <c r="Q58" s="1"/>
  <c r="D58" i="7" s="1"/>
  <c r="AE66" i="5"/>
  <c r="K66" i="6" s="1"/>
  <c r="Q66" s="1"/>
  <c r="D66" i="7" s="1"/>
  <c r="AD73" i="5"/>
  <c r="J73" i="6" s="1"/>
  <c r="P73" s="1"/>
  <c r="C73" i="7" s="1"/>
  <c r="AF118" i="5"/>
  <c r="L118" i="6" s="1"/>
  <c r="R118" s="1"/>
  <c r="E118" i="7" s="1"/>
  <c r="AF134" i="5"/>
  <c r="AF150"/>
  <c r="L150" i="6" s="1"/>
  <c r="R150" s="1"/>
  <c r="E150" i="7" s="1"/>
  <c r="AF158" i="5"/>
  <c r="L158" i="6" s="1"/>
  <c r="R158" s="1"/>
  <c r="E158" i="7" s="1"/>
  <c r="AE166" i="5"/>
  <c r="AC69"/>
  <c r="I69" i="6" s="1"/>
  <c r="O69" s="1"/>
  <c r="B69" i="7" s="1"/>
  <c r="AC77" i="5"/>
  <c r="I77" i="6" s="1"/>
  <c r="O77" s="1"/>
  <c r="B77" i="7" s="1"/>
  <c r="AE79" i="5"/>
  <c r="AD84"/>
  <c r="J84" i="6" s="1"/>
  <c r="P84" s="1"/>
  <c r="C84" i="7" s="1"/>
  <c r="AE86" i="5"/>
  <c r="K86" i="6" s="1"/>
  <c r="Q86" s="1"/>
  <c r="D86" i="7" s="1"/>
  <c r="AE91" i="5"/>
  <c r="AG93"/>
  <c r="M93" i="6" s="1"/>
  <c r="S93" s="1"/>
  <c r="F93" i="7" s="1"/>
  <c r="AE94" i="5"/>
  <c r="K94" i="6" s="1"/>
  <c r="Q94" s="1"/>
  <c r="D94" i="7" s="1"/>
  <c r="AE99" i="5"/>
  <c r="AG101"/>
  <c r="M101" i="6" s="1"/>
  <c r="S101" s="1"/>
  <c r="F101" i="7" s="1"/>
  <c r="AG109" i="5"/>
  <c r="M109" i="6" s="1"/>
  <c r="S109" s="1"/>
  <c r="F109" i="7" s="1"/>
  <c r="AE115" i="5"/>
  <c r="AE118"/>
  <c r="K118" i="6" s="1"/>
  <c r="Q118" s="1"/>
  <c r="D118" i="7" s="1"/>
  <c r="AD124" i="5"/>
  <c r="AG125"/>
  <c r="M125" i="6" s="1"/>
  <c r="S125" s="1"/>
  <c r="F125" i="7" s="1"/>
  <c r="AE131" i="5"/>
  <c r="AE139"/>
  <c r="AD140"/>
  <c r="J140" i="6" s="1"/>
  <c r="P140" s="1"/>
  <c r="C140" i="7" s="1"/>
  <c r="AG141" i="5"/>
  <c r="M141" i="6" s="1"/>
  <c r="S141" s="1"/>
  <c r="F141" i="7" s="1"/>
  <c r="AE142" i="5"/>
  <c r="K142" i="6" s="1"/>
  <c r="Q142" s="1"/>
  <c r="D142" i="7" s="1"/>
  <c r="AG149" i="5"/>
  <c r="M149" i="6" s="1"/>
  <c r="S149" s="1"/>
  <c r="F149" i="7" s="1"/>
  <c r="AE150" i="5"/>
  <c r="K150" i="6" s="1"/>
  <c r="Q150" s="1"/>
  <c r="D150" i="7" s="1"/>
  <c r="AE155" i="5"/>
  <c r="AD164"/>
  <c r="AD72"/>
  <c r="J72" i="6" s="1"/>
  <c r="P72" s="1"/>
  <c r="C72" i="7" s="1"/>
  <c r="AC73" i="5"/>
  <c r="AC84"/>
  <c r="I84" i="6" s="1"/>
  <c r="O84" s="1"/>
  <c r="B84" i="7" s="1"/>
  <c r="AE90" i="5"/>
  <c r="K90" i="6" s="1"/>
  <c r="Q90" s="1"/>
  <c r="D90" i="7" s="1"/>
  <c r="AE122" i="5"/>
  <c r="AE154"/>
  <c r="K154" i="6" s="1"/>
  <c r="Q154" s="1"/>
  <c r="D154" i="7" s="1"/>
  <c r="AE162" i="5"/>
  <c r="AE167"/>
  <c r="AD168"/>
  <c r="J168" i="6" s="1"/>
  <c r="P168" s="1"/>
  <c r="C168" i="7" s="1"/>
  <c r="X81" i="3"/>
  <c r="AC81" s="1"/>
  <c r="X75"/>
  <c r="AC75" s="1"/>
  <c r="X57"/>
  <c r="AC57" s="1"/>
  <c r="AI57" i="5" s="1"/>
  <c r="X53" i="3"/>
  <c r="AC53" s="1"/>
  <c r="X49"/>
  <c r="AC49" s="1"/>
  <c r="X45"/>
  <c r="AC45" s="1"/>
  <c r="X41"/>
  <c r="AC41" s="1"/>
  <c r="X37"/>
  <c r="AC37" s="1"/>
  <c r="X21"/>
  <c r="AC21" s="1"/>
  <c r="AA72"/>
  <c r="AF72" s="1"/>
  <c r="AB139"/>
  <c r="AG139" s="1"/>
  <c r="X144"/>
  <c r="AC144" s="1"/>
  <c r="AA140"/>
  <c r="AF140" s="1"/>
  <c r="X44"/>
  <c r="AC44" s="1"/>
  <c r="X36"/>
  <c r="AC36" s="1"/>
  <c r="X32"/>
  <c r="AC32" s="1"/>
  <c r="X24"/>
  <c r="AC24" s="1"/>
  <c r="X70"/>
  <c r="AC70" s="1"/>
  <c r="X66"/>
  <c r="AC66" s="1"/>
  <c r="X116"/>
  <c r="AC116" s="1"/>
  <c r="X104"/>
  <c r="AC104" s="1"/>
  <c r="AA78"/>
  <c r="AF78" s="1"/>
  <c r="X72"/>
  <c r="AC72" s="1"/>
  <c r="X167"/>
  <c r="AC167" s="1"/>
  <c r="Y155"/>
  <c r="AD155" s="1"/>
  <c r="AB154"/>
  <c r="AG154" s="1"/>
  <c r="AB148"/>
  <c r="AG148" s="1"/>
  <c r="X143"/>
  <c r="AC143" s="1"/>
  <c r="AA79"/>
  <c r="AF79" s="1"/>
  <c r="Y63"/>
  <c r="AD63" s="1"/>
  <c r="Z59"/>
  <c r="AE59" s="1"/>
  <c r="Z54"/>
  <c r="AE54" s="1"/>
  <c r="Z51"/>
  <c r="AE51" s="1"/>
  <c r="Z43"/>
  <c r="AE43" s="1"/>
  <c r="X27"/>
  <c r="AC27" s="1"/>
  <c r="X18"/>
  <c r="AC18" s="1"/>
  <c r="X13"/>
  <c r="AC13" s="1"/>
  <c r="Y114"/>
  <c r="AD114" s="1"/>
  <c r="Y110"/>
  <c r="AD110" s="1"/>
  <c r="X110"/>
  <c r="AC110" s="1"/>
  <c r="AB109"/>
  <c r="AG109" s="1"/>
  <c r="X106"/>
  <c r="AC106" s="1"/>
  <c r="Z105"/>
  <c r="AE105" s="1"/>
  <c r="AA100"/>
  <c r="AF100" s="1"/>
  <c r="X97"/>
  <c r="AC97" s="1"/>
  <c r="X77"/>
  <c r="AC77" s="1"/>
  <c r="X71"/>
  <c r="AC71" s="1"/>
  <c r="Z141"/>
  <c r="AE141" s="1"/>
  <c r="X118"/>
  <c r="AC118" s="1"/>
  <c r="X166"/>
  <c r="AC166" s="1"/>
  <c r="X146"/>
  <c r="AC146" s="1"/>
  <c r="Z46"/>
  <c r="AE46" s="1"/>
  <c r="AA42"/>
  <c r="AF42" s="1"/>
  <c r="X34"/>
  <c r="AC34" s="1"/>
  <c r="X12"/>
  <c r="AC12" s="1"/>
  <c r="X68"/>
  <c r="AC68" s="1"/>
  <c r="X80"/>
  <c r="AC80" s="1"/>
  <c r="Z75"/>
  <c r="AE75" s="1"/>
  <c r="X141"/>
  <c r="AC141" s="1"/>
  <c r="X145"/>
  <c r="AC145" s="1"/>
  <c r="AA58"/>
  <c r="AF58" s="1"/>
  <c r="Z55"/>
  <c r="AE55" s="1"/>
  <c r="AA50"/>
  <c r="AF50" s="1"/>
  <c r="AA88"/>
  <c r="AF88" s="1"/>
  <c r="AB87"/>
  <c r="AG87" s="1"/>
  <c r="Y86"/>
  <c r="AD86" s="1"/>
  <c r="Y80"/>
  <c r="AD80" s="1"/>
  <c r="Y77"/>
  <c r="AD77" s="1"/>
  <c r="Z121"/>
  <c r="AE121" s="1"/>
  <c r="Z166"/>
  <c r="AE166" s="1"/>
  <c r="X151"/>
  <c r="AC151" s="1"/>
  <c r="AB142"/>
  <c r="AG142" s="1"/>
  <c r="Z7"/>
  <c r="AE7" s="1"/>
  <c r="X7"/>
  <c r="AC7" s="1"/>
  <c r="AA46"/>
  <c r="AF46" s="1"/>
  <c r="Y46"/>
  <c r="AD46" s="1"/>
  <c r="AB45"/>
  <c r="AG45" s="1"/>
  <c r="AA45"/>
  <c r="AF45" s="1"/>
  <c r="AA38"/>
  <c r="AF38" s="1"/>
  <c r="Z38"/>
  <c r="AE38" s="1"/>
  <c r="Y36"/>
  <c r="AD36" s="1"/>
  <c r="Z26"/>
  <c r="AE26" s="1"/>
  <c r="Y11"/>
  <c r="AD11" s="1"/>
  <c r="Y68"/>
  <c r="AD68" s="1"/>
  <c r="AA104"/>
  <c r="AF104" s="1"/>
  <c r="X100"/>
  <c r="AC100" s="1"/>
  <c r="X92"/>
  <c r="AC92" s="1"/>
  <c r="Z89"/>
  <c r="AE89" s="1"/>
  <c r="X82"/>
  <c r="AC82" s="1"/>
  <c r="X131"/>
  <c r="AC131" s="1"/>
  <c r="AA120"/>
  <c r="AF120" s="1"/>
  <c r="AA165"/>
  <c r="AF165" s="1"/>
  <c r="AB164"/>
  <c r="AG164" s="1"/>
  <c r="Y163"/>
  <c r="AD163" s="1"/>
  <c r="Z162"/>
  <c r="AE162" s="1"/>
  <c r="AB152"/>
  <c r="AG152" s="1"/>
  <c r="Z150"/>
  <c r="AE150" s="1"/>
  <c r="X2"/>
  <c r="AC2" s="1"/>
  <c r="X8"/>
  <c r="AC8" s="1"/>
  <c r="Y6"/>
  <c r="AD6" s="1"/>
  <c r="Z30"/>
  <c r="AE30" s="1"/>
  <c r="Z22"/>
  <c r="AE22" s="1"/>
  <c r="AA18"/>
  <c r="AF18" s="1"/>
  <c r="X115"/>
  <c r="AC115" s="1"/>
  <c r="Y90"/>
  <c r="AD90" s="1"/>
  <c r="X88"/>
  <c r="AC88" s="1"/>
  <c r="AB86"/>
  <c r="AG86" s="1"/>
  <c r="Z86"/>
  <c r="AE86" s="1"/>
  <c r="X84"/>
  <c r="AC84" s="1"/>
  <c r="AB77"/>
  <c r="AG77" s="1"/>
  <c r="X128"/>
  <c r="AC128" s="1"/>
  <c r="AB119"/>
  <c r="AG119" s="1"/>
  <c r="AA142"/>
  <c r="AF142" s="1"/>
  <c r="X5"/>
  <c r="AC5" s="1"/>
  <c r="Y52"/>
  <c r="AD52" s="1"/>
  <c r="X52"/>
  <c r="AC52" s="1"/>
  <c r="X29"/>
  <c r="AC29" s="1"/>
  <c r="X25"/>
  <c r="AC25" s="1"/>
  <c r="X20"/>
  <c r="AC20" s="1"/>
  <c r="AB103"/>
  <c r="AG103" s="1"/>
  <c r="Z74"/>
  <c r="AE74" s="1"/>
  <c r="AB71"/>
  <c r="AG71" s="1"/>
  <c r="AA71"/>
  <c r="AF71" s="1"/>
  <c r="Y71"/>
  <c r="AD71" s="1"/>
  <c r="X137"/>
  <c r="AC137" s="1"/>
  <c r="Z133"/>
  <c r="AE133" s="1"/>
  <c r="X133"/>
  <c r="AC133" s="1"/>
  <c r="Y130"/>
  <c r="AD130" s="1"/>
  <c r="Z125"/>
  <c r="AE125" s="1"/>
  <c r="X168"/>
  <c r="AC168" s="1"/>
  <c r="X160"/>
  <c r="AC160" s="1"/>
  <c r="AA149"/>
  <c r="AF149" s="1"/>
  <c r="X149"/>
  <c r="AC149" s="1"/>
  <c r="Z58"/>
  <c r="AE58" s="1"/>
  <c r="AA26"/>
  <c r="AF26" s="1"/>
  <c r="Z109"/>
  <c r="AE109" s="1"/>
  <c r="Y2"/>
  <c r="AD2" s="1"/>
  <c r="Y9"/>
  <c r="AD9" s="1"/>
  <c r="X9"/>
  <c r="AC9" s="1"/>
  <c r="AA4"/>
  <c r="AF4" s="1"/>
  <c r="X60"/>
  <c r="AC60" s="1"/>
  <c r="AA54"/>
  <c r="AF54" s="1"/>
  <c r="AB53"/>
  <c r="AG53" s="1"/>
  <c r="AA53"/>
  <c r="AF53" s="1"/>
  <c r="Z42"/>
  <c r="AE42" s="1"/>
  <c r="X38"/>
  <c r="AC38" s="1"/>
  <c r="X33"/>
  <c r="AC33" s="1"/>
  <c r="AB32"/>
  <c r="AG32" s="1"/>
  <c r="Y32"/>
  <c r="AD32" s="1"/>
  <c r="AB29"/>
  <c r="AG29" s="1"/>
  <c r="AA29"/>
  <c r="AF29" s="1"/>
  <c r="X23"/>
  <c r="AC23" s="1"/>
  <c r="AA22"/>
  <c r="AF22" s="1"/>
  <c r="Y20"/>
  <c r="AD20" s="1"/>
  <c r="X17"/>
  <c r="AC17" s="1"/>
  <c r="Z15"/>
  <c r="AE15" s="1"/>
  <c r="Y15"/>
  <c r="AD15" s="1"/>
  <c r="AB70"/>
  <c r="AG70" s="1"/>
  <c r="AA108"/>
  <c r="AF108" s="1"/>
  <c r="AB99"/>
  <c r="AG99" s="1"/>
  <c r="Z85"/>
  <c r="AE85" s="1"/>
  <c r="AB75"/>
  <c r="AG75" s="1"/>
  <c r="Y75"/>
  <c r="AD75" s="1"/>
  <c r="Z129"/>
  <c r="AE129" s="1"/>
  <c r="AA124"/>
  <c r="AF124" s="1"/>
  <c r="X124"/>
  <c r="AC124" s="1"/>
  <c r="X122"/>
  <c r="AC122" s="1"/>
  <c r="X121"/>
  <c r="AC121" s="1"/>
  <c r="X119"/>
  <c r="AC119" s="1"/>
  <c r="Y118"/>
  <c r="AD118" s="1"/>
  <c r="X164"/>
  <c r="AC164" s="1"/>
  <c r="AA161"/>
  <c r="AF161" s="1"/>
  <c r="Z161"/>
  <c r="AE161" s="1"/>
  <c r="Y161"/>
  <c r="AD161" s="1"/>
  <c r="X161"/>
  <c r="AC161" s="1"/>
  <c r="Y159"/>
  <c r="AD159" s="1"/>
  <c r="X159"/>
  <c r="AC159" s="1"/>
  <c r="Z158"/>
  <c r="AE158" s="1"/>
  <c r="X156"/>
  <c r="AC156" s="1"/>
  <c r="X154"/>
  <c r="AC154" s="1"/>
  <c r="Z146"/>
  <c r="AE146" s="1"/>
  <c r="Y146"/>
  <c r="AD146" s="1"/>
  <c r="Z142"/>
  <c r="AE142" s="1"/>
  <c r="AB74"/>
  <c r="AG74" s="1"/>
  <c r="AB2"/>
  <c r="AG2" s="1"/>
  <c r="Y44"/>
  <c r="AD44" s="1"/>
  <c r="Z35"/>
  <c r="AE35" s="1"/>
  <c r="Y35"/>
  <c r="AD35" s="1"/>
  <c r="AB28"/>
  <c r="AG28" s="1"/>
  <c r="Y28"/>
  <c r="AD28" s="1"/>
  <c r="AB25"/>
  <c r="AG25" s="1"/>
  <c r="AA25"/>
  <c r="AF25" s="1"/>
  <c r="Y19"/>
  <c r="AD19" s="1"/>
  <c r="AB69"/>
  <c r="AG69" s="1"/>
  <c r="Z69"/>
  <c r="AE69" s="1"/>
  <c r="Y69"/>
  <c r="AD69" s="1"/>
  <c r="Y65"/>
  <c r="AD65" s="1"/>
  <c r="Z116"/>
  <c r="AE116" s="1"/>
  <c r="Y116"/>
  <c r="AD116" s="1"/>
  <c r="X114"/>
  <c r="AC114" s="1"/>
  <c r="Z111"/>
  <c r="AE111" s="1"/>
  <c r="AB107"/>
  <c r="AG107" s="1"/>
  <c r="AB102"/>
  <c r="AG102" s="1"/>
  <c r="Y102"/>
  <c r="AD102" s="1"/>
  <c r="X99"/>
  <c r="AC99" s="1"/>
  <c r="Z92"/>
  <c r="AE92" s="1"/>
  <c r="AA84"/>
  <c r="AF84" s="1"/>
  <c r="AB81"/>
  <c r="AG81" s="1"/>
  <c r="AA80"/>
  <c r="AF80" s="1"/>
  <c r="AB78"/>
  <c r="AG78" s="1"/>
  <c r="Y76"/>
  <c r="AD76" s="1"/>
  <c r="AB72"/>
  <c r="AG72" s="1"/>
  <c r="Z72"/>
  <c r="AE72" s="1"/>
  <c r="X139"/>
  <c r="AC139" s="1"/>
  <c r="Y138"/>
  <c r="AD138" s="1"/>
  <c r="X135"/>
  <c r="AC135" s="1"/>
  <c r="AA128"/>
  <c r="AF128" s="1"/>
  <c r="AB123"/>
  <c r="AG123" s="1"/>
  <c r="AB160"/>
  <c r="AG160" s="1"/>
  <c r="AA160"/>
  <c r="AF160" s="1"/>
  <c r="Z160"/>
  <c r="AE160" s="1"/>
  <c r="AB158"/>
  <c r="AG158" s="1"/>
  <c r="Y158"/>
  <c r="AD158" s="1"/>
  <c r="X158"/>
  <c r="AC158" s="1"/>
  <c r="Z145"/>
  <c r="AE145" s="1"/>
  <c r="AB7"/>
  <c r="AG7" s="1"/>
  <c r="Z11"/>
  <c r="AE11" s="1"/>
  <c r="Z8"/>
  <c r="AE8" s="1"/>
  <c r="Y8"/>
  <c r="AD8" s="1"/>
  <c r="X6"/>
  <c r="AC6" s="1"/>
  <c r="AB5"/>
  <c r="AG5" s="1"/>
  <c r="AB62"/>
  <c r="AG62" s="1"/>
  <c r="AA62"/>
  <c r="AF62" s="1"/>
  <c r="Z62"/>
  <c r="AE62" s="1"/>
  <c r="X62"/>
  <c r="AC62" s="1"/>
  <c r="AB61"/>
  <c r="AG61" s="1"/>
  <c r="AA61"/>
  <c r="AF61" s="1"/>
  <c r="Y61"/>
  <c r="AD61" s="1"/>
  <c r="Z50"/>
  <c r="AE50" s="1"/>
  <c r="Z47"/>
  <c r="AE47" s="1"/>
  <c r="Z39"/>
  <c r="AE39" s="1"/>
  <c r="Y39"/>
  <c r="AD39" s="1"/>
  <c r="AA34"/>
  <c r="AF34" s="1"/>
  <c r="Z34"/>
  <c r="AE34" s="1"/>
  <c r="X31"/>
  <c r="AC31" s="1"/>
  <c r="AA30"/>
  <c r="AF30" s="1"/>
  <c r="X28"/>
  <c r="AC28" s="1"/>
  <c r="AB24"/>
  <c r="AG24" s="1"/>
  <c r="Y24"/>
  <c r="AD24" s="1"/>
  <c r="AB21"/>
  <c r="AG21" s="1"/>
  <c r="AA21"/>
  <c r="AF21" s="1"/>
  <c r="AA14"/>
  <c r="AF14" s="1"/>
  <c r="X14"/>
  <c r="AC14" s="1"/>
  <c r="X69"/>
  <c r="AC69" s="1"/>
  <c r="Z115"/>
  <c r="AE115" s="1"/>
  <c r="Y113"/>
  <c r="AD113" s="1"/>
  <c r="X113"/>
  <c r="AC113" s="1"/>
  <c r="AB110"/>
  <c r="AG110" s="1"/>
  <c r="X108"/>
  <c r="AC108" s="1"/>
  <c r="X107"/>
  <c r="AC107" s="1"/>
  <c r="Z101"/>
  <c r="AE101" s="1"/>
  <c r="X98"/>
  <c r="AC98" s="1"/>
  <c r="Z97"/>
  <c r="AE97" s="1"/>
  <c r="AA94"/>
  <c r="AF94" s="1"/>
  <c r="X94"/>
  <c r="AC94" s="1"/>
  <c r="Z93"/>
  <c r="AE93" s="1"/>
  <c r="AA91"/>
  <c r="AF91" s="1"/>
  <c r="Y91"/>
  <c r="AD91" s="1"/>
  <c r="Y88"/>
  <c r="AD88" s="1"/>
  <c r="AB83"/>
  <c r="AG83" s="1"/>
  <c r="AB79"/>
  <c r="AG79" s="1"/>
  <c r="AA76"/>
  <c r="AF76" s="1"/>
  <c r="Z76"/>
  <c r="AE76" s="1"/>
  <c r="X76"/>
  <c r="AC76" s="1"/>
  <c r="X138"/>
  <c r="AC138" s="1"/>
  <c r="Y134"/>
  <c r="AD134" s="1"/>
  <c r="X134"/>
  <c r="AC134" s="1"/>
  <c r="AB127"/>
  <c r="AG127" s="1"/>
  <c r="Y122"/>
  <c r="AD122" s="1"/>
  <c r="AA169"/>
  <c r="AF169" s="1"/>
  <c r="X163"/>
  <c r="AC163" s="1"/>
  <c r="AB155"/>
  <c r="AG155" s="1"/>
  <c r="X152"/>
  <c r="AC152" s="1"/>
  <c r="X148"/>
  <c r="AC148" s="1"/>
  <c r="AB145"/>
  <c r="AG145" s="1"/>
  <c r="Z63"/>
  <c r="AE63" s="1"/>
  <c r="Y145"/>
  <c r="AD145" s="1"/>
  <c r="Z147"/>
  <c r="AE147" s="1"/>
  <c r="Y147"/>
  <c r="AD147" s="1"/>
  <c r="AB8"/>
  <c r="AG8" s="1"/>
  <c r="AB116"/>
  <c r="AG116" s="1"/>
  <c r="AA112"/>
  <c r="AF112" s="1"/>
  <c r="AA98"/>
  <c r="AF98" s="1"/>
  <c r="AB95"/>
  <c r="AG95" s="1"/>
  <c r="Z87"/>
  <c r="AE87" s="1"/>
  <c r="AA135"/>
  <c r="AF135" s="1"/>
  <c r="Y123"/>
  <c r="AD123" s="1"/>
  <c r="Y121"/>
  <c r="AD121" s="1"/>
  <c r="Y120"/>
  <c r="AD120" s="1"/>
  <c r="AB156"/>
  <c r="AG156" s="1"/>
  <c r="Y151"/>
  <c r="AD151" s="1"/>
  <c r="AA146"/>
  <c r="AF146" s="1"/>
  <c r="Y10"/>
  <c r="AD10" s="1"/>
  <c r="X10"/>
  <c r="AC10" s="1"/>
  <c r="Z9"/>
  <c r="AE9" s="1"/>
  <c r="AA7"/>
  <c r="AF7" s="1"/>
  <c r="Y7"/>
  <c r="AD7" s="1"/>
  <c r="AB6"/>
  <c r="AG6" s="1"/>
  <c r="Z6"/>
  <c r="AE6" s="1"/>
  <c r="X3"/>
  <c r="AC3" s="1"/>
  <c r="AB64"/>
  <c r="AG64" s="1"/>
  <c r="X64"/>
  <c r="AC64" s="1"/>
  <c r="Y56"/>
  <c r="AD56" s="1"/>
  <c r="X56"/>
  <c r="AC56" s="1"/>
  <c r="Y50"/>
  <c r="AD50" s="1"/>
  <c r="AB49"/>
  <c r="AG49" s="1"/>
  <c r="AA49"/>
  <c r="AF49" s="1"/>
  <c r="AA69"/>
  <c r="AF69" s="1"/>
  <c r="Z68"/>
  <c r="AE68" s="1"/>
  <c r="AB66"/>
  <c r="AG66" s="1"/>
  <c r="AA65"/>
  <c r="AF65" s="1"/>
  <c r="X65"/>
  <c r="AC65" s="1"/>
  <c r="Z117"/>
  <c r="AE117" s="1"/>
  <c r="AA115"/>
  <c r="AF115" s="1"/>
  <c r="Y115"/>
  <c r="AD115" s="1"/>
  <c r="AB114"/>
  <c r="AG114" s="1"/>
  <c r="Z114"/>
  <c r="AE114" s="1"/>
  <c r="X111"/>
  <c r="AC111" s="1"/>
  <c r="AB105"/>
  <c r="AG105" s="1"/>
  <c r="AB104"/>
  <c r="AG104" s="1"/>
  <c r="Z104"/>
  <c r="AE104" s="1"/>
  <c r="AA103"/>
  <c r="AF103" s="1"/>
  <c r="Y103"/>
  <c r="AD103" s="1"/>
  <c r="Y100"/>
  <c r="AD100" s="1"/>
  <c r="AA97"/>
  <c r="AF97" s="1"/>
  <c r="Y97"/>
  <c r="AD97" s="1"/>
  <c r="AA93"/>
  <c r="AF93" s="1"/>
  <c r="Y93"/>
  <c r="AD93" s="1"/>
  <c r="X93"/>
  <c r="AC93" s="1"/>
  <c r="AA81"/>
  <c r="AF81" s="1"/>
  <c r="Y81"/>
  <c r="AD81" s="1"/>
  <c r="AA75"/>
  <c r="AF75" s="1"/>
  <c r="AA74"/>
  <c r="AF74" s="1"/>
  <c r="Y74"/>
  <c r="AD74" s="1"/>
  <c r="Z137"/>
  <c r="AE137" s="1"/>
  <c r="AB135"/>
  <c r="AG135" s="1"/>
  <c r="AA134"/>
  <c r="AF134" s="1"/>
  <c r="AB131"/>
  <c r="AG131" s="1"/>
  <c r="Y127"/>
  <c r="AD127" s="1"/>
  <c r="AB126"/>
  <c r="AG126" s="1"/>
  <c r="Z119"/>
  <c r="AE119" s="1"/>
  <c r="AB161"/>
  <c r="AG161" s="1"/>
  <c r="AA158"/>
  <c r="AF158" s="1"/>
  <c r="AA153"/>
  <c r="AF153" s="1"/>
  <c r="AA147"/>
  <c r="AF147" s="1"/>
  <c r="AB146"/>
  <c r="AG146" s="1"/>
  <c r="Y144"/>
  <c r="AD144" s="1"/>
  <c r="Y143"/>
  <c r="AD143" s="1"/>
  <c r="AB115"/>
  <c r="AG115" s="1"/>
  <c r="Z138"/>
  <c r="AE138" s="1"/>
  <c r="AB128"/>
  <c r="AG128" s="1"/>
  <c r="Z2"/>
  <c r="AE2" s="1"/>
  <c r="AA9"/>
  <c r="AF9" s="1"/>
  <c r="Z5"/>
  <c r="AE5" s="1"/>
  <c r="AB3"/>
  <c r="AG3" s="1"/>
  <c r="Y54"/>
  <c r="AD54" s="1"/>
  <c r="Y30"/>
  <c r="AD30" s="1"/>
  <c r="Y26"/>
  <c r="AD26" s="1"/>
  <c r="Y22"/>
  <c r="AD22" s="1"/>
  <c r="AB20"/>
  <c r="AG20" s="1"/>
  <c r="AA68"/>
  <c r="AF68" s="1"/>
  <c r="AA117"/>
  <c r="AF117" s="1"/>
  <c r="Y117"/>
  <c r="AD117" s="1"/>
  <c r="X117"/>
  <c r="AC117" s="1"/>
  <c r="AB113"/>
  <c r="AG113" s="1"/>
  <c r="Z113"/>
  <c r="AE113" s="1"/>
  <c r="AB111"/>
  <c r="AG111" s="1"/>
  <c r="AA110"/>
  <c r="AF110" s="1"/>
  <c r="Y106"/>
  <c r="AD106" s="1"/>
  <c r="Y104"/>
  <c r="AD104" s="1"/>
  <c r="Z103"/>
  <c r="AE103" s="1"/>
  <c r="Z102"/>
  <c r="AE102" s="1"/>
  <c r="Z99"/>
  <c r="AE99" s="1"/>
  <c r="AA96"/>
  <c r="AF96" s="1"/>
  <c r="AB93"/>
  <c r="AG93" s="1"/>
  <c r="AA92"/>
  <c r="AF92" s="1"/>
  <c r="AB80"/>
  <c r="AG80" s="1"/>
  <c r="Z79"/>
  <c r="AE79" s="1"/>
  <c r="Z78"/>
  <c r="AE78" s="1"/>
  <c r="AA77"/>
  <c r="AF77" s="1"/>
  <c r="Z73"/>
  <c r="AE73" s="1"/>
  <c r="Y141"/>
  <c r="AD141" s="1"/>
  <c r="Y140"/>
  <c r="AD140" s="1"/>
  <c r="Z136"/>
  <c r="AE136" s="1"/>
  <c r="AA133"/>
  <c r="AF133" s="1"/>
  <c r="AB130"/>
  <c r="AG130" s="1"/>
  <c r="AB125"/>
  <c r="AG125" s="1"/>
  <c r="Z118"/>
  <c r="AE118" s="1"/>
  <c r="AB168"/>
  <c r="AG168" s="1"/>
  <c r="Y160"/>
  <c r="AD160" s="1"/>
  <c r="AA157"/>
  <c r="AF157" s="1"/>
  <c r="Z155"/>
  <c r="AE155" s="1"/>
  <c r="AB147"/>
  <c r="AG147" s="1"/>
  <c r="AA2"/>
  <c r="AF2" s="1"/>
  <c r="AA8"/>
  <c r="AF8" s="1"/>
  <c r="AA5"/>
  <c r="AF5" s="1"/>
  <c r="Y5"/>
  <c r="AD5" s="1"/>
  <c r="AA63"/>
  <c r="AF63" s="1"/>
  <c r="Y58"/>
  <c r="AD58" s="1"/>
  <c r="AB57"/>
  <c r="AG57" s="1"/>
  <c r="AA57"/>
  <c r="AF57" s="1"/>
  <c r="Y48"/>
  <c r="AD48" s="1"/>
  <c r="X48"/>
  <c r="AC48" s="1"/>
  <c r="Y42"/>
  <c r="AD42" s="1"/>
  <c r="AB41"/>
  <c r="AG41" s="1"/>
  <c r="AA41"/>
  <c r="AF41" s="1"/>
  <c r="Z31"/>
  <c r="AE31" s="1"/>
  <c r="Z27"/>
  <c r="AE27" s="1"/>
  <c r="Z23"/>
  <c r="AE23" s="1"/>
  <c r="Z18"/>
  <c r="AE18" s="1"/>
  <c r="Y16"/>
  <c r="AD16" s="1"/>
  <c r="Z14"/>
  <c r="AE14" s="1"/>
  <c r="Y12"/>
  <c r="AD12" s="1"/>
  <c r="Z70"/>
  <c r="AE70" s="1"/>
  <c r="AA67"/>
  <c r="AF67" s="1"/>
  <c r="AA116"/>
  <c r="AF116" s="1"/>
  <c r="AA113"/>
  <c r="AF113" s="1"/>
  <c r="Z110"/>
  <c r="AE110" s="1"/>
  <c r="Z107"/>
  <c r="AE107" s="1"/>
  <c r="AB98"/>
  <c r="AG98" s="1"/>
  <c r="Z98"/>
  <c r="AE98" s="1"/>
  <c r="Y98"/>
  <c r="AD98" s="1"/>
  <c r="X95"/>
  <c r="AC95" s="1"/>
  <c r="Y94"/>
  <c r="AD94" s="1"/>
  <c r="AB92"/>
  <c r="AG92" s="1"/>
  <c r="AB91"/>
  <c r="AG91" s="1"/>
  <c r="AB89"/>
  <c r="AG89" s="1"/>
  <c r="AB88"/>
  <c r="AG88" s="1"/>
  <c r="Z88"/>
  <c r="AE88" s="1"/>
  <c r="AA87"/>
  <c r="AF87" s="1"/>
  <c r="Y87"/>
  <c r="AD87" s="1"/>
  <c r="Y84"/>
  <c r="AD84" s="1"/>
  <c r="Y82"/>
  <c r="AD82" s="1"/>
  <c r="Z80"/>
  <c r="AE80" s="1"/>
  <c r="Y79"/>
  <c r="AD79" s="1"/>
  <c r="Y78"/>
  <c r="AD78" s="1"/>
  <c r="Z77"/>
  <c r="AE77" s="1"/>
  <c r="AB76"/>
  <c r="AG76" s="1"/>
  <c r="Y73"/>
  <c r="AD73" s="1"/>
  <c r="Y72"/>
  <c r="AD72" s="1"/>
  <c r="Z71"/>
  <c r="AE71" s="1"/>
  <c r="Z139"/>
  <c r="AE139" s="1"/>
  <c r="AA136"/>
  <c r="AF136" s="1"/>
  <c r="AA132"/>
  <c r="AF132" s="1"/>
  <c r="AB129"/>
  <c r="AG129" s="1"/>
  <c r="AB124"/>
  <c r="AG124" s="1"/>
  <c r="Y167"/>
  <c r="AD167" s="1"/>
  <c r="Z154"/>
  <c r="AE154" s="1"/>
  <c r="AA145"/>
  <c r="AF145" s="1"/>
  <c r="Y142"/>
  <c r="AD142" s="1"/>
  <c r="Z140"/>
  <c r="AE140" s="1"/>
  <c r="AA139"/>
  <c r="AF139" s="1"/>
  <c r="AA137"/>
  <c r="AF137" s="1"/>
  <c r="AB133"/>
  <c r="AG133" s="1"/>
  <c r="AB132"/>
  <c r="AG132" s="1"/>
  <c r="X132"/>
  <c r="AC132" s="1"/>
  <c r="Y131"/>
  <c r="AD131" s="1"/>
  <c r="Y129"/>
  <c r="AD129" s="1"/>
  <c r="Y128"/>
  <c r="AD128" s="1"/>
  <c r="Z127"/>
  <c r="AE127" s="1"/>
  <c r="Y124"/>
  <c r="AD124" s="1"/>
  <c r="Z122"/>
  <c r="AE122" s="1"/>
  <c r="AA119"/>
  <c r="AF119" s="1"/>
  <c r="AA167"/>
  <c r="AF167" s="1"/>
  <c r="Z167"/>
  <c r="AE167" s="1"/>
  <c r="AB166"/>
  <c r="AG166" s="1"/>
  <c r="AB157"/>
  <c r="AG157" s="1"/>
  <c r="Z157"/>
  <c r="AE157" s="1"/>
  <c r="Y157"/>
  <c r="AD157" s="1"/>
  <c r="AA156"/>
  <c r="AF156" s="1"/>
  <c r="Y156"/>
  <c r="AD156" s="1"/>
  <c r="AA154"/>
  <c r="AF154" s="1"/>
  <c r="AA151"/>
  <c r="AF151" s="1"/>
  <c r="Z151"/>
  <c r="AE151" s="1"/>
  <c r="AB144"/>
  <c r="AG144" s="1"/>
  <c r="AA144"/>
  <c r="AF144" s="1"/>
  <c r="Z144"/>
  <c r="AE144" s="1"/>
  <c r="AB4"/>
  <c r="AG4" s="1"/>
  <c r="Z4"/>
  <c r="AE4" s="1"/>
  <c r="Y4"/>
  <c r="AD4" s="1"/>
  <c r="X4"/>
  <c r="AC4" s="1"/>
  <c r="AA3"/>
  <c r="AF3" s="1"/>
  <c r="Z3"/>
  <c r="AE3" s="1"/>
  <c r="Y3"/>
  <c r="AD3" s="1"/>
  <c r="X63"/>
  <c r="AC63" s="1"/>
  <c r="X61"/>
  <c r="AC61" s="1"/>
  <c r="AB60"/>
  <c r="AG60" s="1"/>
  <c r="Y60"/>
  <c r="AD60" s="1"/>
  <c r="Y59"/>
  <c r="AD59" s="1"/>
  <c r="X58"/>
  <c r="AC58" s="1"/>
  <c r="Y55"/>
  <c r="AD55" s="1"/>
  <c r="X54"/>
  <c r="AC54" s="1"/>
  <c r="Y51"/>
  <c r="AD51" s="1"/>
  <c r="X50"/>
  <c r="AC50" s="1"/>
  <c r="Y47"/>
  <c r="AD47" s="1"/>
  <c r="X46"/>
  <c r="AC46" s="1"/>
  <c r="Y43"/>
  <c r="AD43" s="1"/>
  <c r="X42"/>
  <c r="AC42" s="1"/>
  <c r="AB40"/>
  <c r="AG40" s="1"/>
  <c r="X39"/>
  <c r="AC39" s="1"/>
  <c r="AB36"/>
  <c r="AG36" s="1"/>
  <c r="X35"/>
  <c r="AC35" s="1"/>
  <c r="X19"/>
  <c r="AC19" s="1"/>
  <c r="AB16"/>
  <c r="AG16" s="1"/>
  <c r="X15"/>
  <c r="AC15" s="1"/>
  <c r="AB12"/>
  <c r="AG12" s="1"/>
  <c r="X11"/>
  <c r="AC11" s="1"/>
  <c r="AB68"/>
  <c r="AG68" s="1"/>
  <c r="AB67"/>
  <c r="AG67" s="1"/>
  <c r="Z67"/>
  <c r="AE67" s="1"/>
  <c r="X67"/>
  <c r="AC67" s="1"/>
  <c r="AA66"/>
  <c r="AF66" s="1"/>
  <c r="Y66"/>
  <c r="AD66" s="1"/>
  <c r="AB112"/>
  <c r="AG112" s="1"/>
  <c r="Z112"/>
  <c r="AE112" s="1"/>
  <c r="Y112"/>
  <c r="AD112" s="1"/>
  <c r="X112"/>
  <c r="AC112" s="1"/>
  <c r="AA111"/>
  <c r="AF111" s="1"/>
  <c r="Y111"/>
  <c r="AD111" s="1"/>
  <c r="AA109"/>
  <c r="AF109" s="1"/>
  <c r="Y109"/>
  <c r="AD109" s="1"/>
  <c r="X109"/>
  <c r="AC109" s="1"/>
  <c r="AB106"/>
  <c r="AG106" s="1"/>
  <c r="Z106"/>
  <c r="AE106" s="1"/>
  <c r="AA102"/>
  <c r="AF102" s="1"/>
  <c r="X102"/>
  <c r="AC102" s="1"/>
  <c r="AA101"/>
  <c r="AF101" s="1"/>
  <c r="Y101"/>
  <c r="AD101" s="1"/>
  <c r="X101"/>
  <c r="AC101" s="1"/>
  <c r="AB97"/>
  <c r="AG97" s="1"/>
  <c r="AB96"/>
  <c r="AG96" s="1"/>
  <c r="Z96"/>
  <c r="AE96" s="1"/>
  <c r="X96"/>
  <c r="AC96" s="1"/>
  <c r="AA95"/>
  <c r="AF95" s="1"/>
  <c r="Y95"/>
  <c r="AD95" s="1"/>
  <c r="Y92"/>
  <c r="AD92" s="1"/>
  <c r="Z91"/>
  <c r="AE91" s="1"/>
  <c r="AB90"/>
  <c r="AG90" s="1"/>
  <c r="Z90"/>
  <c r="AE90" s="1"/>
  <c r="AA86"/>
  <c r="AF86" s="1"/>
  <c r="X86"/>
  <c r="AC86" s="1"/>
  <c r="AA85"/>
  <c r="AF85" s="1"/>
  <c r="Y85"/>
  <c r="AD85" s="1"/>
  <c r="X85"/>
  <c r="AC85" s="1"/>
  <c r="Z83"/>
  <c r="AE83" s="1"/>
  <c r="AB82"/>
  <c r="AG82" s="1"/>
  <c r="AA82"/>
  <c r="AF82" s="1"/>
  <c r="Z82"/>
  <c r="AE82" s="1"/>
  <c r="Z81"/>
  <c r="AE81" s="1"/>
  <c r="AB73"/>
  <c r="AG73" s="1"/>
  <c r="AA73"/>
  <c r="AF73" s="1"/>
  <c r="AA141"/>
  <c r="AF141" s="1"/>
  <c r="AB138"/>
  <c r="AG138" s="1"/>
  <c r="AB137"/>
  <c r="AG137" s="1"/>
  <c r="AB136"/>
  <c r="AG136" s="1"/>
  <c r="X136"/>
  <c r="AC136" s="1"/>
  <c r="Y135"/>
  <c r="AD135" s="1"/>
  <c r="Y133"/>
  <c r="AD133" s="1"/>
  <c r="Y132"/>
  <c r="AD132" s="1"/>
  <c r="Z131"/>
  <c r="AE131" s="1"/>
  <c r="Z130"/>
  <c r="AE130" s="1"/>
  <c r="Z128"/>
  <c r="AE128" s="1"/>
  <c r="AA127"/>
  <c r="AF127" s="1"/>
  <c r="Z126"/>
  <c r="AE126" s="1"/>
  <c r="Y126"/>
  <c r="AD126" s="1"/>
  <c r="Z124"/>
  <c r="AE124" s="1"/>
  <c r="AA123"/>
  <c r="AF123" s="1"/>
  <c r="AA122"/>
  <c r="AF122" s="1"/>
  <c r="AA121"/>
  <c r="AF121" s="1"/>
  <c r="AB118"/>
  <c r="AG118" s="1"/>
  <c r="AB169"/>
  <c r="AG169" s="1"/>
  <c r="Z169"/>
  <c r="AE169" s="1"/>
  <c r="Y169"/>
  <c r="AD169" s="1"/>
  <c r="X169"/>
  <c r="AC169" s="1"/>
  <c r="AA168"/>
  <c r="AF168" s="1"/>
  <c r="Z168"/>
  <c r="AE168" s="1"/>
  <c r="Y168"/>
  <c r="AD168" s="1"/>
  <c r="AA166"/>
  <c r="AF166" s="1"/>
  <c r="Y166"/>
  <c r="AD166" s="1"/>
  <c r="AB163"/>
  <c r="AG163" s="1"/>
  <c r="AA163"/>
  <c r="AF163" s="1"/>
  <c r="Z163"/>
  <c r="AE163" s="1"/>
  <c r="AB162"/>
  <c r="AG162" s="1"/>
  <c r="AB153"/>
  <c r="AG153" s="1"/>
  <c r="Z153"/>
  <c r="AE153" s="1"/>
  <c r="Y153"/>
  <c r="AD153" s="1"/>
  <c r="X153"/>
  <c r="AC153" s="1"/>
  <c r="AA152"/>
  <c r="AF152" s="1"/>
  <c r="Z152"/>
  <c r="AE152" s="1"/>
  <c r="Y152"/>
  <c r="AD152" s="1"/>
  <c r="AB150"/>
  <c r="AG150" s="1"/>
  <c r="AA150"/>
  <c r="AF150" s="1"/>
  <c r="Y150"/>
  <c r="AD150" s="1"/>
  <c r="X150"/>
  <c r="AC150" s="1"/>
  <c r="AB143"/>
  <c r="AG143" s="1"/>
  <c r="AA143"/>
  <c r="AF143" s="1"/>
  <c r="Z143"/>
  <c r="AE143" s="1"/>
  <c r="AA138"/>
  <c r="AF138" s="1"/>
  <c r="AB134"/>
  <c r="AG134" s="1"/>
  <c r="Y125"/>
  <c r="AD125" s="1"/>
  <c r="Z123"/>
  <c r="AE123" s="1"/>
  <c r="Z120"/>
  <c r="AE120" s="1"/>
  <c r="AA118"/>
  <c r="AF118" s="1"/>
  <c r="AB167"/>
  <c r="AG167" s="1"/>
  <c r="X157"/>
  <c r="AC157" s="1"/>
  <c r="Z156"/>
  <c r="AE156" s="1"/>
  <c r="Y154"/>
  <c r="AD154" s="1"/>
  <c r="AB151"/>
  <c r="AG151" s="1"/>
  <c r="AB10"/>
  <c r="AG10" s="1"/>
  <c r="AA10"/>
  <c r="AF10" s="1"/>
  <c r="Z10"/>
  <c r="AE10" s="1"/>
  <c r="AB9"/>
  <c r="AG9" s="1"/>
  <c r="AA6"/>
  <c r="AF6" s="1"/>
  <c r="Z60"/>
  <c r="AE60" s="1"/>
  <c r="X59"/>
  <c r="AC59" s="1"/>
  <c r="AB56"/>
  <c r="AG56" s="1"/>
  <c r="X55"/>
  <c r="AC55" s="1"/>
  <c r="AI55" i="5" s="1"/>
  <c r="AB52" i="3"/>
  <c r="AG52" s="1"/>
  <c r="X51"/>
  <c r="AC51" s="1"/>
  <c r="AB48"/>
  <c r="AG48" s="1"/>
  <c r="X47"/>
  <c r="AC47" s="1"/>
  <c r="AB44"/>
  <c r="AG44" s="1"/>
  <c r="X43"/>
  <c r="AC43" s="1"/>
  <c r="Y40"/>
  <c r="AD40" s="1"/>
  <c r="X40"/>
  <c r="AC40" s="1"/>
  <c r="Y38"/>
  <c r="AD38" s="1"/>
  <c r="AB37"/>
  <c r="AG37" s="1"/>
  <c r="AA37"/>
  <c r="AF37" s="1"/>
  <c r="Y34"/>
  <c r="AD34" s="1"/>
  <c r="AB33"/>
  <c r="AG33" s="1"/>
  <c r="AA33"/>
  <c r="AF33" s="1"/>
  <c r="Y31"/>
  <c r="AD31" s="1"/>
  <c r="X30"/>
  <c r="AC30" s="1"/>
  <c r="Y27"/>
  <c r="AD27" s="1"/>
  <c r="X26"/>
  <c r="AC26" s="1"/>
  <c r="Y23"/>
  <c r="AD23" s="1"/>
  <c r="X22"/>
  <c r="AC22" s="1"/>
  <c r="Z19"/>
  <c r="AE19" s="1"/>
  <c r="Y18"/>
  <c r="AD18" s="1"/>
  <c r="AB17"/>
  <c r="AG17" s="1"/>
  <c r="AA17"/>
  <c r="AF17" s="1"/>
  <c r="Y14"/>
  <c r="AD14" s="1"/>
  <c r="AB13"/>
  <c r="AG13" s="1"/>
  <c r="AA13"/>
  <c r="AF13" s="1"/>
  <c r="AA70"/>
  <c r="AF70" s="1"/>
  <c r="Y70"/>
  <c r="AD70" s="1"/>
  <c r="Y67"/>
  <c r="AD67" s="1"/>
  <c r="Z66"/>
  <c r="AE66" s="1"/>
  <c r="AB65"/>
  <c r="AG65" s="1"/>
  <c r="Z65"/>
  <c r="AE65" s="1"/>
  <c r="AB117"/>
  <c r="AG117" s="1"/>
  <c r="AA114"/>
  <c r="AF114" s="1"/>
  <c r="AB108"/>
  <c r="AG108" s="1"/>
  <c r="Z108"/>
  <c r="AE108" s="1"/>
  <c r="Y108"/>
  <c r="AD108" s="1"/>
  <c r="AA107"/>
  <c r="AF107" s="1"/>
  <c r="Y107"/>
  <c r="AD107" s="1"/>
  <c r="AA106"/>
  <c r="AF106" s="1"/>
  <c r="AA105"/>
  <c r="AF105" s="1"/>
  <c r="Y105"/>
  <c r="AD105" s="1"/>
  <c r="X105"/>
  <c r="AC105" s="1"/>
  <c r="AB101"/>
  <c r="AG101" s="1"/>
  <c r="AB100"/>
  <c r="AG100" s="1"/>
  <c r="Z100"/>
  <c r="AE100" s="1"/>
  <c r="AA99"/>
  <c r="AF99" s="1"/>
  <c r="Y99"/>
  <c r="AD99" s="1"/>
  <c r="Y96"/>
  <c r="AD96" s="1"/>
  <c r="Z95"/>
  <c r="AE95" s="1"/>
  <c r="AB94"/>
  <c r="AG94" s="1"/>
  <c r="Z94"/>
  <c r="AE94" s="1"/>
  <c r="AA90"/>
  <c r="AF90" s="1"/>
  <c r="X90"/>
  <c r="AC90" s="1"/>
  <c r="AA89"/>
  <c r="AF89" s="1"/>
  <c r="Y89"/>
  <c r="AD89" s="1"/>
  <c r="X89"/>
  <c r="AC89" s="1"/>
  <c r="AB85"/>
  <c r="AG85" s="1"/>
  <c r="AB84"/>
  <c r="AG84" s="1"/>
  <c r="Z84"/>
  <c r="AE84" s="1"/>
  <c r="AA83"/>
  <c r="AF83" s="1"/>
  <c r="Y83"/>
  <c r="AD83" s="1"/>
  <c r="AB141"/>
  <c r="AG141" s="1"/>
  <c r="AB140"/>
  <c r="AG140" s="1"/>
  <c r="X140"/>
  <c r="AC140" s="1"/>
  <c r="Y139"/>
  <c r="AD139" s="1"/>
  <c r="Y137"/>
  <c r="AD137" s="1"/>
  <c r="Y136"/>
  <c r="AD136" s="1"/>
  <c r="Z135"/>
  <c r="AE135" s="1"/>
  <c r="Z134"/>
  <c r="AE134" s="1"/>
  <c r="Z132"/>
  <c r="AE132" s="1"/>
  <c r="AA131"/>
  <c r="AF131" s="1"/>
  <c r="AA130"/>
  <c r="AF130" s="1"/>
  <c r="X130"/>
  <c r="AC130" s="1"/>
  <c r="AA129"/>
  <c r="AF129" s="1"/>
  <c r="X129"/>
  <c r="AC129" s="1"/>
  <c r="AA126"/>
  <c r="AF126" s="1"/>
  <c r="X126"/>
  <c r="AC126" s="1"/>
  <c r="AA125"/>
  <c r="AF125" s="1"/>
  <c r="X125"/>
  <c r="AC125" s="1"/>
  <c r="AB122"/>
  <c r="AG122" s="1"/>
  <c r="AB121"/>
  <c r="AG121" s="1"/>
  <c r="AB120"/>
  <c r="AG120" s="1"/>
  <c r="X120"/>
  <c r="AC120" s="1"/>
  <c r="Y119"/>
  <c r="AD119" s="1"/>
  <c r="AB165"/>
  <c r="AG165" s="1"/>
  <c r="Z165"/>
  <c r="AE165" s="1"/>
  <c r="Y165"/>
  <c r="AD165" s="1"/>
  <c r="X165"/>
  <c r="AC165" s="1"/>
  <c r="AA164"/>
  <c r="AF164" s="1"/>
  <c r="Z164"/>
  <c r="AE164" s="1"/>
  <c r="Y164"/>
  <c r="AD164" s="1"/>
  <c r="AA162"/>
  <c r="AF162" s="1"/>
  <c r="Y162"/>
  <c r="AD162" s="1"/>
  <c r="X162"/>
  <c r="AC162" s="1"/>
  <c r="AB159"/>
  <c r="AG159" s="1"/>
  <c r="AA159"/>
  <c r="AF159" s="1"/>
  <c r="Z159"/>
  <c r="AE159" s="1"/>
  <c r="AA155"/>
  <c r="AF155" s="1"/>
  <c r="AB149"/>
  <c r="AG149" s="1"/>
  <c r="Z149"/>
  <c r="AE149" s="1"/>
  <c r="Y149"/>
  <c r="AD149" s="1"/>
  <c r="AA148"/>
  <c r="AF148" s="1"/>
  <c r="Z148"/>
  <c r="AE148" s="1"/>
  <c r="Y148"/>
  <c r="AD148" s="1"/>
  <c r="Z64"/>
  <c r="AE64" s="1"/>
  <c r="Y64"/>
  <c r="AD64" s="1"/>
  <c r="AA64"/>
  <c r="AF64" s="1"/>
  <c r="Z61"/>
  <c r="AE61" s="1"/>
  <c r="Y57"/>
  <c r="AD57" s="1"/>
  <c r="Z56"/>
  <c r="AE56" s="1"/>
  <c r="Y53"/>
  <c r="AD53" s="1"/>
  <c r="Z52"/>
  <c r="AE52" s="1"/>
  <c r="Y49"/>
  <c r="AD49" s="1"/>
  <c r="Z48"/>
  <c r="AE48" s="1"/>
  <c r="Y45"/>
  <c r="AD45" s="1"/>
  <c r="Z44"/>
  <c r="AE44" s="1"/>
  <c r="Y41"/>
  <c r="AD41" s="1"/>
  <c r="Z40"/>
  <c r="AE40" s="1"/>
  <c r="Y37"/>
  <c r="AD37" s="1"/>
  <c r="Z36"/>
  <c r="AE36" s="1"/>
  <c r="Y33"/>
  <c r="AD33" s="1"/>
  <c r="Z32"/>
  <c r="AE32" s="1"/>
  <c r="Y29"/>
  <c r="AD29" s="1"/>
  <c r="Z28"/>
  <c r="AE28" s="1"/>
  <c r="Y25"/>
  <c r="AD25" s="1"/>
  <c r="Z24"/>
  <c r="AE24" s="1"/>
  <c r="Y21"/>
  <c r="AD21" s="1"/>
  <c r="Z20"/>
  <c r="AE20" s="1"/>
  <c r="Y17"/>
  <c r="AD17" s="1"/>
  <c r="Z16"/>
  <c r="AE16" s="1"/>
  <c r="Y13"/>
  <c r="AD13" s="1"/>
  <c r="Z12"/>
  <c r="AE12" s="1"/>
  <c r="AA59"/>
  <c r="AF59" s="1"/>
  <c r="Z57"/>
  <c r="AE57" s="1"/>
  <c r="AA56"/>
  <c r="AF56" s="1"/>
  <c r="AA55"/>
  <c r="AF55" s="1"/>
  <c r="Z53"/>
  <c r="AE53" s="1"/>
  <c r="AA52"/>
  <c r="AF52" s="1"/>
  <c r="AL52" i="5" s="1"/>
  <c r="AA51" i="3"/>
  <c r="AF51" s="1"/>
  <c r="Z49"/>
  <c r="AE49" s="1"/>
  <c r="AA48"/>
  <c r="AF48" s="1"/>
  <c r="AA47"/>
  <c r="AF47" s="1"/>
  <c r="Z45"/>
  <c r="AE45" s="1"/>
  <c r="AA44"/>
  <c r="AF44" s="1"/>
  <c r="AA43"/>
  <c r="AF43" s="1"/>
  <c r="Z41"/>
  <c r="AE41" s="1"/>
  <c r="AA40"/>
  <c r="AF40" s="1"/>
  <c r="AA39"/>
  <c r="AF39" s="1"/>
  <c r="Z37"/>
  <c r="AE37" s="1"/>
  <c r="AA36"/>
  <c r="AF36" s="1"/>
  <c r="AA35"/>
  <c r="AF35" s="1"/>
  <c r="Z33"/>
  <c r="AE33" s="1"/>
  <c r="AA32"/>
  <c r="AF32" s="1"/>
  <c r="AA31"/>
  <c r="AF31" s="1"/>
  <c r="Z29"/>
  <c r="AE29" s="1"/>
  <c r="AA28"/>
  <c r="AF28" s="1"/>
  <c r="AA27"/>
  <c r="AF27" s="1"/>
  <c r="Z25"/>
  <c r="AE25" s="1"/>
  <c r="AA24"/>
  <c r="AF24" s="1"/>
  <c r="AA23"/>
  <c r="AF23" s="1"/>
  <c r="Z21"/>
  <c r="AE21" s="1"/>
  <c r="AA20"/>
  <c r="AF20" s="1"/>
  <c r="AA19"/>
  <c r="AF19" s="1"/>
  <c r="Z17"/>
  <c r="AE17" s="1"/>
  <c r="AA16"/>
  <c r="AF16" s="1"/>
  <c r="AA15"/>
  <c r="AF15" s="1"/>
  <c r="Z13"/>
  <c r="AE13" s="1"/>
  <c r="AA12"/>
  <c r="AF12" s="1"/>
  <c r="AA11"/>
  <c r="AF11" s="1"/>
  <c r="AL11" i="5" s="1"/>
  <c r="Y62" i="3"/>
  <c r="AD62" s="1"/>
  <c r="AA60"/>
  <c r="AF60" s="1"/>
  <c r="AB59"/>
  <c r="AG59" s="1"/>
  <c r="AB55"/>
  <c r="AG55" s="1"/>
  <c r="AB51"/>
  <c r="AG51" s="1"/>
  <c r="AB47"/>
  <c r="AG47" s="1"/>
  <c r="AB43"/>
  <c r="AG43" s="1"/>
  <c r="AB39"/>
  <c r="AG39" s="1"/>
  <c r="AB35"/>
  <c r="AG35" s="1"/>
  <c r="AB31"/>
  <c r="AG31" s="1"/>
  <c r="AB27"/>
  <c r="AG27" s="1"/>
  <c r="AB23"/>
  <c r="AG23" s="1"/>
  <c r="AB19"/>
  <c r="AG19" s="1"/>
  <c r="AB15"/>
  <c r="AG15" s="1"/>
  <c r="AB11"/>
  <c r="AG11" s="1"/>
  <c r="AB63"/>
  <c r="AG63" s="1"/>
  <c r="AB58"/>
  <c r="AG58" s="1"/>
  <c r="AB54"/>
  <c r="AG54" s="1"/>
  <c r="AB50"/>
  <c r="AG50" s="1"/>
  <c r="AB46"/>
  <c r="AG46" s="1"/>
  <c r="AB42"/>
  <c r="AG42" s="1"/>
  <c r="AB38"/>
  <c r="AG38" s="1"/>
  <c r="AB34"/>
  <c r="AG34" s="1"/>
  <c r="AB30"/>
  <c r="AG30" s="1"/>
  <c r="AB26"/>
  <c r="AG26" s="1"/>
  <c r="AB22"/>
  <c r="AG22" s="1"/>
  <c r="AB18"/>
  <c r="AG18" s="1"/>
  <c r="AB14"/>
  <c r="AG14" s="1"/>
  <c r="AI46" i="5" l="1"/>
  <c r="AK39"/>
  <c r="AJ5"/>
  <c r="AI142"/>
  <c r="B16" i="4"/>
  <c r="N16" s="1"/>
  <c r="H16" i="7"/>
  <c r="F22" i="4"/>
  <c r="R22" s="1"/>
  <c r="L22" i="7"/>
  <c r="F15" i="4"/>
  <c r="R15" s="1"/>
  <c r="L15" i="7"/>
  <c r="E60" i="4"/>
  <c r="Q60" s="1"/>
  <c r="K60" i="7"/>
  <c r="D13" i="4"/>
  <c r="P13" s="1"/>
  <c r="J13" i="7"/>
  <c r="D29" i="4"/>
  <c r="P29" s="1"/>
  <c r="J29" i="7"/>
  <c r="D45" i="4"/>
  <c r="P45" s="1"/>
  <c r="J45" i="7"/>
  <c r="E56" i="4"/>
  <c r="Q56" s="1"/>
  <c r="K56" i="7"/>
  <c r="C21" i="4"/>
  <c r="O21" s="1"/>
  <c r="I21" i="7"/>
  <c r="C45" i="4"/>
  <c r="O45" s="1"/>
  <c r="I45" i="7"/>
  <c r="D148" i="4"/>
  <c r="P148" s="1"/>
  <c r="J148" i="7"/>
  <c r="F149" i="4"/>
  <c r="R149" s="1"/>
  <c r="L149" i="7"/>
  <c r="C165" i="4"/>
  <c r="O165" s="1"/>
  <c r="I165" i="7"/>
  <c r="B129" i="4"/>
  <c r="N129" s="1"/>
  <c r="H129" i="7"/>
  <c r="E131" i="4"/>
  <c r="Q131" s="1"/>
  <c r="K131" i="7"/>
  <c r="D84" i="4"/>
  <c r="P84" s="1"/>
  <c r="J84" i="7"/>
  <c r="C99" i="4"/>
  <c r="O99" s="1"/>
  <c r="I99" i="7"/>
  <c r="F101" i="4"/>
  <c r="R101" s="1"/>
  <c r="L101" i="7"/>
  <c r="D65" i="4"/>
  <c r="P65" s="1"/>
  <c r="J65" i="7"/>
  <c r="D19" i="4"/>
  <c r="P19" s="1"/>
  <c r="J19" i="7"/>
  <c r="C38" i="4"/>
  <c r="O38" s="1"/>
  <c r="I38" i="7"/>
  <c r="F44" i="4"/>
  <c r="R44" s="1"/>
  <c r="L44" i="7"/>
  <c r="D60" i="4"/>
  <c r="P60" s="1"/>
  <c r="J60" i="7"/>
  <c r="E10" i="4"/>
  <c r="Q10" s="1"/>
  <c r="K10" i="7"/>
  <c r="E138" i="4"/>
  <c r="Q138" s="1"/>
  <c r="K138" i="7"/>
  <c r="B150" i="4"/>
  <c r="N150" s="1"/>
  <c r="H150" i="7"/>
  <c r="C153" i="4"/>
  <c r="O153" s="1"/>
  <c r="I153" i="7"/>
  <c r="E166" i="4"/>
  <c r="Q166" s="1"/>
  <c r="K166" i="7"/>
  <c r="B169" i="4"/>
  <c r="N169" s="1"/>
  <c r="H169" i="7"/>
  <c r="D124" i="4"/>
  <c r="P124" s="1"/>
  <c r="J124" i="7"/>
  <c r="C133" i="4"/>
  <c r="O133" s="1"/>
  <c r="I133" i="7"/>
  <c r="F137" i="4"/>
  <c r="R137" s="1"/>
  <c r="L137" i="7"/>
  <c r="F82" i="4"/>
  <c r="R82" s="1"/>
  <c r="L82" i="7"/>
  <c r="F90" i="4"/>
  <c r="R90" s="1"/>
  <c r="L90" i="7"/>
  <c r="E95" i="4"/>
  <c r="Q95" s="1"/>
  <c r="K95" i="7"/>
  <c r="B102" i="4"/>
  <c r="N102" s="1"/>
  <c r="H102" i="7"/>
  <c r="B109" i="4"/>
  <c r="N109" s="1"/>
  <c r="H109" i="7"/>
  <c r="F112" i="4"/>
  <c r="R112" s="1"/>
  <c r="L112" i="7"/>
  <c r="F12" i="4"/>
  <c r="R12" s="1"/>
  <c r="L12" i="7"/>
  <c r="B42" i="4"/>
  <c r="N42" s="1"/>
  <c r="H42" i="7"/>
  <c r="B50" i="4"/>
  <c r="N50" s="1"/>
  <c r="H50" i="7"/>
  <c r="B61" i="4"/>
  <c r="N61" s="1"/>
  <c r="H61" i="7"/>
  <c r="E3" i="4"/>
  <c r="Q3" s="1"/>
  <c r="K3" i="7"/>
  <c r="D151" i="4"/>
  <c r="P151" s="1"/>
  <c r="J151" i="7"/>
  <c r="F166" i="4"/>
  <c r="R166" s="1"/>
  <c r="L166" i="7"/>
  <c r="D122" i="4"/>
  <c r="P122" s="1"/>
  <c r="J122" i="7"/>
  <c r="F133" i="4"/>
  <c r="R133" s="1"/>
  <c r="L133" i="7"/>
  <c r="F124" i="4"/>
  <c r="R124" s="1"/>
  <c r="L124" i="7"/>
  <c r="D139" i="4"/>
  <c r="P139" s="1"/>
  <c r="J139" i="7"/>
  <c r="D80" i="4"/>
  <c r="P80" s="1"/>
  <c r="J80" i="7"/>
  <c r="E87" i="4"/>
  <c r="Q87" s="1"/>
  <c r="K87" i="7"/>
  <c r="C98" i="4"/>
  <c r="O98" s="1"/>
  <c r="I98" i="7"/>
  <c r="D70" i="4"/>
  <c r="P70" s="1"/>
  <c r="J70" i="7"/>
  <c r="E41" i="4"/>
  <c r="Q41" s="1"/>
  <c r="K41" i="7"/>
  <c r="E63" i="4"/>
  <c r="Q63" s="1"/>
  <c r="K63" i="7"/>
  <c r="E2" i="4"/>
  <c r="Q2" s="1"/>
  <c r="K2" i="7"/>
  <c r="F130" i="4"/>
  <c r="R130" s="1"/>
  <c r="L130" i="7"/>
  <c r="C141" i="4"/>
  <c r="O141" s="1"/>
  <c r="I141" i="7"/>
  <c r="D79" i="4"/>
  <c r="P79" s="1"/>
  <c r="J79" i="7"/>
  <c r="E96" i="4"/>
  <c r="Q96" s="1"/>
  <c r="K96" i="7"/>
  <c r="C104" i="4"/>
  <c r="O104" s="1"/>
  <c r="I104" i="7"/>
  <c r="E117" i="4"/>
  <c r="Q117" s="1"/>
  <c r="K117" i="7"/>
  <c r="C26" i="4"/>
  <c r="O26" s="1"/>
  <c r="I26" i="7"/>
  <c r="D5" i="4"/>
  <c r="P5" s="1"/>
  <c r="J5" i="7"/>
  <c r="D138" i="4"/>
  <c r="P138" s="1"/>
  <c r="J138" i="7"/>
  <c r="F146" i="4"/>
  <c r="R146" s="1"/>
  <c r="L146" i="7"/>
  <c r="F161" i="4"/>
  <c r="R161" s="1"/>
  <c r="L161" i="7"/>
  <c r="F131" i="4"/>
  <c r="R131" s="1"/>
  <c r="L131" i="7"/>
  <c r="C74" i="4"/>
  <c r="O74" s="1"/>
  <c r="I74" i="7"/>
  <c r="E81" i="4"/>
  <c r="Q81" s="1"/>
  <c r="K81" i="7"/>
  <c r="C97" i="4"/>
  <c r="O97" s="1"/>
  <c r="I97" i="7"/>
  <c r="E103" i="4"/>
  <c r="Q103" s="1"/>
  <c r="K103" i="7"/>
  <c r="B111" i="4"/>
  <c r="N111" s="1"/>
  <c r="H111" i="7"/>
  <c r="E115" i="4"/>
  <c r="Q115" s="1"/>
  <c r="K115" i="7"/>
  <c r="F66" i="4"/>
  <c r="R66" s="1"/>
  <c r="L66" i="7"/>
  <c r="F49" i="4"/>
  <c r="R49" s="1"/>
  <c r="L49" i="7"/>
  <c r="B64" i="4"/>
  <c r="N64" s="1"/>
  <c r="H64" i="7"/>
  <c r="F6" i="4"/>
  <c r="R6" s="1"/>
  <c r="L6" i="7"/>
  <c r="B10" i="4"/>
  <c r="N10" s="1"/>
  <c r="H10" i="7"/>
  <c r="F156" i="4"/>
  <c r="R156" s="1"/>
  <c r="L156" i="7"/>
  <c r="E135" i="4"/>
  <c r="Q135" s="1"/>
  <c r="K135" i="7"/>
  <c r="E112" i="4"/>
  <c r="Q112" s="1"/>
  <c r="K112" i="7"/>
  <c r="D147" i="4"/>
  <c r="P147" s="1"/>
  <c r="J147" i="7"/>
  <c r="B148" i="4"/>
  <c r="N148" s="1"/>
  <c r="H148" i="7"/>
  <c r="E169" i="4"/>
  <c r="Q169" s="1"/>
  <c r="K169" i="7"/>
  <c r="C134" i="4"/>
  <c r="O134" s="1"/>
  <c r="I134" i="7"/>
  <c r="E76" i="4"/>
  <c r="Q76" s="1"/>
  <c r="K76" i="7"/>
  <c r="C91" i="4"/>
  <c r="O91" s="1"/>
  <c r="I91" i="7"/>
  <c r="E94" i="4"/>
  <c r="Q94" s="1"/>
  <c r="K94" i="7"/>
  <c r="B107" i="4"/>
  <c r="N107" s="1"/>
  <c r="H107" i="7"/>
  <c r="C113" i="4"/>
  <c r="O113" s="1"/>
  <c r="I113" i="7"/>
  <c r="E14" i="4"/>
  <c r="Q14" s="1"/>
  <c r="K14" i="7"/>
  <c r="F24" i="4"/>
  <c r="R24" s="1"/>
  <c r="L24" i="7"/>
  <c r="D34" i="4"/>
  <c r="P34" s="1"/>
  <c r="J34" i="7"/>
  <c r="D47" i="4"/>
  <c r="P47" s="1"/>
  <c r="J47" i="7"/>
  <c r="F61" i="4"/>
  <c r="R61" s="1"/>
  <c r="L61" i="7"/>
  <c r="F62" i="4"/>
  <c r="R62" s="1"/>
  <c r="L62" i="7"/>
  <c r="D8" i="4"/>
  <c r="P8" s="1"/>
  <c r="J8" i="7"/>
  <c r="B158" i="4"/>
  <c r="N158" s="1"/>
  <c r="H158" i="7"/>
  <c r="E160" i="4"/>
  <c r="Q160" s="1"/>
  <c r="K160" i="7"/>
  <c r="B135" i="4"/>
  <c r="N135" s="1"/>
  <c r="H135" i="7"/>
  <c r="F72" i="4"/>
  <c r="R72" s="1"/>
  <c r="L72" i="7"/>
  <c r="F81" i="4"/>
  <c r="R81" s="1"/>
  <c r="L81" i="7"/>
  <c r="C102" i="4"/>
  <c r="O102" s="1"/>
  <c r="I102" i="7"/>
  <c r="B114" i="4"/>
  <c r="N114" s="1"/>
  <c r="H114" i="7"/>
  <c r="C69" i="4"/>
  <c r="O69" s="1"/>
  <c r="I69" i="7"/>
  <c r="E25" i="4"/>
  <c r="Q25" s="1"/>
  <c r="K25" i="7"/>
  <c r="C35" i="4"/>
  <c r="O35" s="1"/>
  <c r="I35" i="7"/>
  <c r="F74" i="4"/>
  <c r="R74" s="1"/>
  <c r="L74" i="7"/>
  <c r="B154" i="4"/>
  <c r="N154" s="1"/>
  <c r="H154" i="7"/>
  <c r="C159" i="4"/>
  <c r="O159" s="1"/>
  <c r="I159" i="7"/>
  <c r="E161" i="4"/>
  <c r="Q161" s="1"/>
  <c r="K161" i="7"/>
  <c r="B121" i="4"/>
  <c r="N121" s="1"/>
  <c r="H121" i="7"/>
  <c r="D129" i="4"/>
  <c r="P129" s="1"/>
  <c r="J129" i="7"/>
  <c r="F99" i="4"/>
  <c r="R99" s="1"/>
  <c r="L99" i="7"/>
  <c r="D15" i="4"/>
  <c r="P15" s="1"/>
  <c r="J15" i="7"/>
  <c r="B23" i="4"/>
  <c r="N23" s="1"/>
  <c r="H23" i="7"/>
  <c r="F32" i="4"/>
  <c r="R32" s="1"/>
  <c r="L32" i="7"/>
  <c r="E53" i="4"/>
  <c r="Q53" s="1"/>
  <c r="K53" i="7"/>
  <c r="E4" i="4"/>
  <c r="Q4" s="1"/>
  <c r="K4" i="7"/>
  <c r="D109" i="4"/>
  <c r="P109" s="1"/>
  <c r="J109" i="7"/>
  <c r="E149" i="4"/>
  <c r="Q149" s="1"/>
  <c r="K149" i="7"/>
  <c r="C130" i="4"/>
  <c r="O130" s="1"/>
  <c r="I130" i="7"/>
  <c r="C71" i="4"/>
  <c r="O71" s="1"/>
  <c r="I71" i="7"/>
  <c r="F103" i="4"/>
  <c r="R103" s="1"/>
  <c r="L103" i="7"/>
  <c r="B52" i="4"/>
  <c r="N52" s="1"/>
  <c r="H52" i="7"/>
  <c r="F119" i="4"/>
  <c r="R119" s="1"/>
  <c r="L119" i="7"/>
  <c r="D86" i="4"/>
  <c r="P86" s="1"/>
  <c r="J86" i="7"/>
  <c r="B115" i="4"/>
  <c r="N115" s="1"/>
  <c r="H115" i="7"/>
  <c r="C6" i="4"/>
  <c r="O6" s="1"/>
  <c r="I6" i="7"/>
  <c r="F152" i="4"/>
  <c r="R152" s="1"/>
  <c r="L152" i="7"/>
  <c r="E165" i="4"/>
  <c r="Q165" s="1"/>
  <c r="K165" i="7"/>
  <c r="D89" i="4"/>
  <c r="P89" s="1"/>
  <c r="J89" i="7"/>
  <c r="C68" i="4"/>
  <c r="O68" s="1"/>
  <c r="I68" i="7"/>
  <c r="D38" i="4"/>
  <c r="P38" s="1"/>
  <c r="J38" i="7"/>
  <c r="C46" i="4"/>
  <c r="O46" s="1"/>
  <c r="I46" i="7"/>
  <c r="F142" i="4"/>
  <c r="R142" s="1"/>
  <c r="L142" i="7"/>
  <c r="C77" i="4"/>
  <c r="O77" s="1"/>
  <c r="I77" i="7"/>
  <c r="E88" i="4"/>
  <c r="Q88" s="1"/>
  <c r="K88" i="7"/>
  <c r="B145" i="4"/>
  <c r="N145" s="1"/>
  <c r="H145" i="7"/>
  <c r="B68" i="4"/>
  <c r="N68" s="1"/>
  <c r="H68" i="7"/>
  <c r="D46" i="4"/>
  <c r="P46" s="1"/>
  <c r="J46" i="7"/>
  <c r="D141" i="4"/>
  <c r="P141" s="1"/>
  <c r="J141" i="7"/>
  <c r="E100" i="4"/>
  <c r="Q100" s="1"/>
  <c r="K100" i="7"/>
  <c r="B110" i="4"/>
  <c r="N110" s="1"/>
  <c r="H110" i="7"/>
  <c r="B18" i="4"/>
  <c r="N18" s="1"/>
  <c r="H18" i="7"/>
  <c r="D54" i="4"/>
  <c r="P54" s="1"/>
  <c r="J54" i="7"/>
  <c r="B143" i="4"/>
  <c r="N143" s="1"/>
  <c r="H143" i="7"/>
  <c r="N143" s="1"/>
  <c r="B167" i="4"/>
  <c r="N167" s="1"/>
  <c r="H167" i="7"/>
  <c r="B116" i="4"/>
  <c r="N116" s="1"/>
  <c r="H116" i="7"/>
  <c r="B32" i="4"/>
  <c r="N32" s="1"/>
  <c r="H32" i="7"/>
  <c r="B144" i="4"/>
  <c r="N144" s="1"/>
  <c r="H144" i="7"/>
  <c r="B37" i="4"/>
  <c r="N37" s="1"/>
  <c r="H37" i="7"/>
  <c r="B53" i="4"/>
  <c r="N53" s="1"/>
  <c r="H53" i="7"/>
  <c r="I37" i="6"/>
  <c r="O37" s="1"/>
  <c r="B37" i="7" s="1"/>
  <c r="N37" s="1"/>
  <c r="AI37" i="5"/>
  <c r="Q131" i="7"/>
  <c r="O141"/>
  <c r="O81"/>
  <c r="P138"/>
  <c r="N79"/>
  <c r="Q160"/>
  <c r="P62"/>
  <c r="Q149"/>
  <c r="P34"/>
  <c r="O97"/>
  <c r="R137"/>
  <c r="Q115"/>
  <c r="P20"/>
  <c r="AI39" i="5"/>
  <c r="I39" i="6"/>
  <c r="O39" s="1"/>
  <c r="B39" i="7" s="1"/>
  <c r="F54" i="4"/>
  <c r="R54" s="1"/>
  <c r="L54" i="7"/>
  <c r="F47" i="4"/>
  <c r="R47" s="1"/>
  <c r="L47" i="7"/>
  <c r="E24" i="4"/>
  <c r="Q24" s="1"/>
  <c r="K24" i="7"/>
  <c r="Q24" s="1"/>
  <c r="E40" i="4"/>
  <c r="Q40" s="1"/>
  <c r="K40" i="7"/>
  <c r="C13" i="4"/>
  <c r="O13" s="1"/>
  <c r="I13" i="7"/>
  <c r="C37" i="4"/>
  <c r="O37" s="1"/>
  <c r="I37" i="7"/>
  <c r="E64" i="4"/>
  <c r="Q64" s="1"/>
  <c r="K64" i="7"/>
  <c r="F159" i="4"/>
  <c r="R159" s="1"/>
  <c r="L159" i="7"/>
  <c r="B125" i="4"/>
  <c r="N125" s="1"/>
  <c r="H125" i="7"/>
  <c r="C136" i="4"/>
  <c r="O136" s="1"/>
  <c r="I136" i="7"/>
  <c r="D94" i="4"/>
  <c r="P94" s="1"/>
  <c r="J94" i="7"/>
  <c r="P94" s="1"/>
  <c r="D108" i="4"/>
  <c r="P108" s="1"/>
  <c r="J108" i="7"/>
  <c r="C70" i="4"/>
  <c r="O70" s="1"/>
  <c r="I70" i="7"/>
  <c r="C27" i="4"/>
  <c r="O27" s="1"/>
  <c r="I27" i="7"/>
  <c r="F52" i="4"/>
  <c r="R52" s="1"/>
  <c r="L52" i="7"/>
  <c r="R52" s="1"/>
  <c r="D120" i="4"/>
  <c r="P120" s="1"/>
  <c r="J120" i="7"/>
  <c r="C152" i="4"/>
  <c r="O152" s="1"/>
  <c r="I152" i="7"/>
  <c r="D163" i="4"/>
  <c r="P163" s="1"/>
  <c r="J163" i="7"/>
  <c r="F118" i="4"/>
  <c r="R118" s="1"/>
  <c r="L118" i="7"/>
  <c r="R118" s="1"/>
  <c r="D128" i="4"/>
  <c r="P128" s="1"/>
  <c r="J128" i="7"/>
  <c r="P128" s="1"/>
  <c r="F73" i="4"/>
  <c r="R73" s="1"/>
  <c r="L73" i="7"/>
  <c r="E85" i="4"/>
  <c r="Q85" s="1"/>
  <c r="K85" i="7"/>
  <c r="F97" i="4"/>
  <c r="R97" s="1"/>
  <c r="L97" i="7"/>
  <c r="E111" i="4"/>
  <c r="Q111" s="1"/>
  <c r="K111" i="7"/>
  <c r="D67" i="4"/>
  <c r="P67" s="1"/>
  <c r="J67" i="7"/>
  <c r="P67" s="1"/>
  <c r="B35" i="4"/>
  <c r="N35" s="1"/>
  <c r="H35" i="7"/>
  <c r="B58" i="4"/>
  <c r="N58" s="1"/>
  <c r="H58" i="7"/>
  <c r="F4" i="4"/>
  <c r="R4" s="1"/>
  <c r="L4" i="7"/>
  <c r="E156" i="4"/>
  <c r="Q156" s="1"/>
  <c r="K156" i="7"/>
  <c r="Q156" s="1"/>
  <c r="C129" i="4"/>
  <c r="O129" s="1"/>
  <c r="I129" i="7"/>
  <c r="O129" s="1"/>
  <c r="C142" i="4"/>
  <c r="O142" s="1"/>
  <c r="I142" i="7"/>
  <c r="F76" i="4"/>
  <c r="R76" s="1"/>
  <c r="L76" i="7"/>
  <c r="F91" i="4"/>
  <c r="R91" s="1"/>
  <c r="L91" i="7"/>
  <c r="D110" i="4"/>
  <c r="P110" s="1"/>
  <c r="J110" i="7"/>
  <c r="D18" i="4"/>
  <c r="P18" s="1"/>
  <c r="J18" i="7"/>
  <c r="C48" i="4"/>
  <c r="O48" s="1"/>
  <c r="I48" i="7"/>
  <c r="C160" i="4"/>
  <c r="O160" s="1"/>
  <c r="I160" i="7"/>
  <c r="D113" i="4"/>
  <c r="P113" s="1"/>
  <c r="J113" i="7"/>
  <c r="P113" s="1"/>
  <c r="F18" i="4"/>
  <c r="R18" s="1"/>
  <c r="L18" i="7"/>
  <c r="R18" s="1"/>
  <c r="F34" i="4"/>
  <c r="R34" s="1"/>
  <c r="L34" i="7"/>
  <c r="R34" s="1"/>
  <c r="F50" i="4"/>
  <c r="R50" s="1"/>
  <c r="L50" i="7"/>
  <c r="R50" s="1"/>
  <c r="F11" i="4"/>
  <c r="R11" s="1"/>
  <c r="L11" i="7"/>
  <c r="F27" i="4"/>
  <c r="R27" s="1"/>
  <c r="L27" i="7"/>
  <c r="R27" s="1"/>
  <c r="F43" i="4"/>
  <c r="R43" s="1"/>
  <c r="L43" i="7"/>
  <c r="F59" i="4"/>
  <c r="R59" s="1"/>
  <c r="L59" i="7"/>
  <c r="E12" i="4"/>
  <c r="Q12" s="1"/>
  <c r="K12" i="7"/>
  <c r="Q12" s="1"/>
  <c r="D17" i="4"/>
  <c r="P17" s="1"/>
  <c r="J17" i="7"/>
  <c r="E23" i="4"/>
  <c r="Q23" s="1"/>
  <c r="K23" i="7"/>
  <c r="E28" i="4"/>
  <c r="Q28" s="1"/>
  <c r="K28" i="7"/>
  <c r="Q28" s="1"/>
  <c r="D33" i="4"/>
  <c r="P33" s="1"/>
  <c r="J33" i="7"/>
  <c r="E39" i="4"/>
  <c r="Q39" s="1"/>
  <c r="K39" i="7"/>
  <c r="E44" i="4"/>
  <c r="Q44" s="1"/>
  <c r="K44" i="7"/>
  <c r="Q44" s="1"/>
  <c r="D49" i="4"/>
  <c r="P49" s="1"/>
  <c r="J49" i="7"/>
  <c r="P49" s="1"/>
  <c r="E55" i="4"/>
  <c r="Q55" s="1"/>
  <c r="K55" i="7"/>
  <c r="D12" i="4"/>
  <c r="P12" s="1"/>
  <c r="J12" i="7"/>
  <c r="D20" i="4"/>
  <c r="P20" s="1"/>
  <c r="J20" i="7"/>
  <c r="D28" i="4"/>
  <c r="P28" s="1"/>
  <c r="J28" i="7"/>
  <c r="P28" s="1"/>
  <c r="D36" i="4"/>
  <c r="P36" s="1"/>
  <c r="J36" i="7"/>
  <c r="D44" i="4"/>
  <c r="P44" s="1"/>
  <c r="J44" i="7"/>
  <c r="P44" s="1"/>
  <c r="D52" i="4"/>
  <c r="P52" s="1"/>
  <c r="J52" i="7"/>
  <c r="D61" i="4"/>
  <c r="P61" s="1"/>
  <c r="J61" i="7"/>
  <c r="P61" s="1"/>
  <c r="C148" i="4"/>
  <c r="O148" s="1"/>
  <c r="I148" i="7"/>
  <c r="D149" i="4"/>
  <c r="P149" s="1"/>
  <c r="J149" i="7"/>
  <c r="P149" s="1"/>
  <c r="E159" i="4"/>
  <c r="Q159" s="1"/>
  <c r="K159" i="7"/>
  <c r="E162" i="4"/>
  <c r="Q162" s="1"/>
  <c r="K162" i="7"/>
  <c r="Q162" s="1"/>
  <c r="B165" i="4"/>
  <c r="N165" s="1"/>
  <c r="H165" i="7"/>
  <c r="C119" i="4"/>
  <c r="O119" s="1"/>
  <c r="I119" i="7"/>
  <c r="F122" i="4"/>
  <c r="R122" s="1"/>
  <c r="L122" i="7"/>
  <c r="E126" i="4"/>
  <c r="Q126" s="1"/>
  <c r="K126" i="7"/>
  <c r="Q126" s="1"/>
  <c r="E130" i="4"/>
  <c r="Q130" s="1"/>
  <c r="K130" i="7"/>
  <c r="D135" i="4"/>
  <c r="P135" s="1"/>
  <c r="J135" i="7"/>
  <c r="P135" s="1"/>
  <c r="B140" i="4"/>
  <c r="N140" s="1"/>
  <c r="H140" i="7"/>
  <c r="E83" i="4"/>
  <c r="Q83" s="1"/>
  <c r="K83" i="7"/>
  <c r="B89" i="4"/>
  <c r="N89" s="1"/>
  <c r="H89" i="7"/>
  <c r="E90" i="4"/>
  <c r="Q90" s="1"/>
  <c r="K90" i="7"/>
  <c r="Q90" s="1"/>
  <c r="C96" i="4"/>
  <c r="O96" s="1"/>
  <c r="I96" i="7"/>
  <c r="F100" i="4"/>
  <c r="R100" s="1"/>
  <c r="L100" i="7"/>
  <c r="R100" s="1"/>
  <c r="E105" i="4"/>
  <c r="Q105" s="1"/>
  <c r="K105" i="7"/>
  <c r="Q105" s="1"/>
  <c r="C108" i="4"/>
  <c r="O108" s="1"/>
  <c r="I108" i="7"/>
  <c r="O108" s="1"/>
  <c r="F117" i="4"/>
  <c r="R117" s="1"/>
  <c r="L117" i="7"/>
  <c r="C67" i="4"/>
  <c r="O67" s="1"/>
  <c r="I67" i="7"/>
  <c r="F13" i="4"/>
  <c r="R13" s="1"/>
  <c r="L13" i="7"/>
  <c r="C18" i="4"/>
  <c r="O18" s="1"/>
  <c r="I18" i="7"/>
  <c r="O18" s="1"/>
  <c r="B26" i="4"/>
  <c r="N26" s="1"/>
  <c r="H26" i="7"/>
  <c r="E33" i="4"/>
  <c r="Q33" s="1"/>
  <c r="K33" i="7"/>
  <c r="F37" i="4"/>
  <c r="R37" s="1"/>
  <c r="L37" i="7"/>
  <c r="B43" i="4"/>
  <c r="N43" s="1"/>
  <c r="H43" i="7"/>
  <c r="N43" s="1"/>
  <c r="B51" i="4"/>
  <c r="N51" s="1"/>
  <c r="H51" i="7"/>
  <c r="B59" i="4"/>
  <c r="N59" s="1"/>
  <c r="H59" i="7"/>
  <c r="N59" s="1"/>
  <c r="D10" i="4"/>
  <c r="P10" s="1"/>
  <c r="J10" i="7"/>
  <c r="C154" i="4"/>
  <c r="O154" s="1"/>
  <c r="I154" i="7"/>
  <c r="O154" s="1"/>
  <c r="E118" i="4"/>
  <c r="Q118" s="1"/>
  <c r="K118" i="7"/>
  <c r="F134" i="4"/>
  <c r="R134" s="1"/>
  <c r="L134" i="7"/>
  <c r="R134" s="1"/>
  <c r="F143" i="4"/>
  <c r="R143" s="1"/>
  <c r="L143" i="7"/>
  <c r="F150" i="4"/>
  <c r="R150" s="1"/>
  <c r="L150" i="7"/>
  <c r="B153" i="4"/>
  <c r="N153" s="1"/>
  <c r="H153" i="7"/>
  <c r="F162" i="4"/>
  <c r="R162" s="1"/>
  <c r="L162" i="7"/>
  <c r="R162" s="1"/>
  <c r="C166" i="4"/>
  <c r="O166" s="1"/>
  <c r="I166" i="7"/>
  <c r="E168" i="4"/>
  <c r="Q168" s="1"/>
  <c r="K168" i="7"/>
  <c r="Q168" s="1"/>
  <c r="F169" i="4"/>
  <c r="R169" s="1"/>
  <c r="L169" i="7"/>
  <c r="E123" i="4"/>
  <c r="Q123" s="1"/>
  <c r="K123" i="7"/>
  <c r="Q123" s="1"/>
  <c r="E127" i="4"/>
  <c r="Q127" s="1"/>
  <c r="K127" i="7"/>
  <c r="C132" i="4"/>
  <c r="O132" s="1"/>
  <c r="I132" i="7"/>
  <c r="O132" s="1"/>
  <c r="F136" i="4"/>
  <c r="R136" s="1"/>
  <c r="L136" i="7"/>
  <c r="E73" i="4"/>
  <c r="Q73" s="1"/>
  <c r="K73" i="7"/>
  <c r="E82" i="4"/>
  <c r="Q82" s="1"/>
  <c r="K82" i="7"/>
  <c r="C85" i="4"/>
  <c r="O85" s="1"/>
  <c r="I85" i="7"/>
  <c r="O85" s="1"/>
  <c r="D90" i="4"/>
  <c r="P90" s="1"/>
  <c r="J90" i="7"/>
  <c r="C95" i="4"/>
  <c r="O95" s="1"/>
  <c r="I95" i="7"/>
  <c r="O95" s="1"/>
  <c r="F96" i="4"/>
  <c r="R96" s="1"/>
  <c r="L96" i="7"/>
  <c r="R96" s="1"/>
  <c r="E101" i="4"/>
  <c r="Q101" s="1"/>
  <c r="K101" i="7"/>
  <c r="Q101" s="1"/>
  <c r="F106" i="4"/>
  <c r="R106" s="1"/>
  <c r="L106" i="7"/>
  <c r="C111" i="4"/>
  <c r="O111" s="1"/>
  <c r="I111" i="7"/>
  <c r="O111" s="1"/>
  <c r="D112" i="4"/>
  <c r="P112" s="1"/>
  <c r="J112" i="7"/>
  <c r="B67" i="4"/>
  <c r="N67" s="1"/>
  <c r="H67" i="7"/>
  <c r="B11" i="4"/>
  <c r="N11" s="1"/>
  <c r="H11" i="7"/>
  <c r="B19" i="4"/>
  <c r="N19" s="1"/>
  <c r="H19" i="7"/>
  <c r="N19" s="1"/>
  <c r="F40" i="4"/>
  <c r="R40" s="1"/>
  <c r="L40" i="7"/>
  <c r="C47" i="4"/>
  <c r="O47" s="1"/>
  <c r="I47" i="7"/>
  <c r="O47" s="1"/>
  <c r="C55" i="4"/>
  <c r="O55" s="1"/>
  <c r="I55" i="7"/>
  <c r="F60" i="4"/>
  <c r="R60" s="1"/>
  <c r="L60" i="7"/>
  <c r="R60" s="1"/>
  <c r="D3" i="4"/>
  <c r="P3" s="1"/>
  <c r="J3" i="7"/>
  <c r="D4" i="4"/>
  <c r="P4" s="1"/>
  <c r="J4" i="7"/>
  <c r="P4" s="1"/>
  <c r="F144" i="4"/>
  <c r="R144" s="1"/>
  <c r="L144" i="7"/>
  <c r="C156" i="4"/>
  <c r="O156" s="1"/>
  <c r="I156" i="7"/>
  <c r="O156" s="1"/>
  <c r="F157" i="4"/>
  <c r="R157" s="1"/>
  <c r="L157" i="7"/>
  <c r="E119" i="4"/>
  <c r="Q119" s="1"/>
  <c r="K119" i="7"/>
  <c r="C128" i="4"/>
  <c r="O128" s="1"/>
  <c r="I128" i="7"/>
  <c r="F132" i="4"/>
  <c r="R132" s="1"/>
  <c r="L132" i="7"/>
  <c r="R132" s="1"/>
  <c r="D140" i="4"/>
  <c r="P140" s="1"/>
  <c r="J140" i="7"/>
  <c r="C167" i="4"/>
  <c r="O167" s="1"/>
  <c r="I167" i="7"/>
  <c r="O167" s="1"/>
  <c r="E136" i="4"/>
  <c r="Q136" s="1"/>
  <c r="K136" i="7"/>
  <c r="C73" i="4"/>
  <c r="O73" s="1"/>
  <c r="I73" i="7"/>
  <c r="O73" s="1"/>
  <c r="C79" i="4"/>
  <c r="O79" s="1"/>
  <c r="I79" i="7"/>
  <c r="B155" i="4"/>
  <c r="N155" s="1"/>
  <c r="H155" i="7"/>
  <c r="N155" s="1"/>
  <c r="Q118"/>
  <c r="P8"/>
  <c r="R88"/>
  <c r="R157"/>
  <c r="N121"/>
  <c r="Q136"/>
  <c r="N150"/>
  <c r="AI79" i="5"/>
  <c r="R72" i="7"/>
  <c r="N61"/>
  <c r="Q4"/>
  <c r="O21"/>
  <c r="N111"/>
  <c r="R152"/>
  <c r="B91" i="4"/>
  <c r="N91" s="1"/>
  <c r="H91" i="7"/>
  <c r="AI91" i="5"/>
  <c r="F38" i="4"/>
  <c r="R38" s="1"/>
  <c r="L38" i="7"/>
  <c r="F31" i="4"/>
  <c r="R31" s="1"/>
  <c r="L31" i="7"/>
  <c r="E19" i="4"/>
  <c r="Q19" s="1"/>
  <c r="K19" i="7"/>
  <c r="Q19" s="1"/>
  <c r="E35" i="4"/>
  <c r="Q35" s="1"/>
  <c r="K35" i="7"/>
  <c r="E51" i="4"/>
  <c r="Q51" s="1"/>
  <c r="K51" i="7"/>
  <c r="Q51" s="1"/>
  <c r="C29" i="4"/>
  <c r="O29" s="1"/>
  <c r="I29" i="7"/>
  <c r="C53" i="4"/>
  <c r="O53" s="1"/>
  <c r="I53" i="7"/>
  <c r="O53" s="1"/>
  <c r="C164" i="4"/>
  <c r="O164" s="1"/>
  <c r="I164" i="7"/>
  <c r="B120" i="4"/>
  <c r="N120" s="1"/>
  <c r="H120" i="7"/>
  <c r="F140" i="4"/>
  <c r="R140" s="1"/>
  <c r="L140" i="7"/>
  <c r="C89" i="4"/>
  <c r="O89" s="1"/>
  <c r="I89" i="7"/>
  <c r="O89" s="1"/>
  <c r="E106" i="4"/>
  <c r="Q106" s="1"/>
  <c r="K106" i="7"/>
  <c r="C14" i="4"/>
  <c r="O14" s="1"/>
  <c r="I14" i="7"/>
  <c r="F33" i="4"/>
  <c r="R33" s="1"/>
  <c r="L33" i="7"/>
  <c r="D156" i="4"/>
  <c r="P156" s="1"/>
  <c r="J156" i="7"/>
  <c r="F14" i="4"/>
  <c r="R14" s="1"/>
  <c r="L14" i="7"/>
  <c r="F30" i="4"/>
  <c r="R30" s="1"/>
  <c r="L30" i="7"/>
  <c r="F46" i="4"/>
  <c r="R46" s="1"/>
  <c r="L46" i="7"/>
  <c r="F63" i="4"/>
  <c r="R63" s="1"/>
  <c r="L63" i="7"/>
  <c r="F23" i="4"/>
  <c r="R23" s="1"/>
  <c r="L23" i="7"/>
  <c r="F39" i="4"/>
  <c r="R39" s="1"/>
  <c r="L39" i="7"/>
  <c r="F55" i="4"/>
  <c r="R55" s="1"/>
  <c r="L55" i="7"/>
  <c r="E11" i="4"/>
  <c r="Q11" s="1"/>
  <c r="K11" i="7"/>
  <c r="Q11" s="1"/>
  <c r="E16" i="4"/>
  <c r="Q16" s="1"/>
  <c r="K16" i="7"/>
  <c r="Q16" s="1"/>
  <c r="D21" i="4"/>
  <c r="P21" s="1"/>
  <c r="J21" i="7"/>
  <c r="P21" s="1"/>
  <c r="E27" i="4"/>
  <c r="Q27" s="1"/>
  <c r="K27" i="7"/>
  <c r="E32" i="4"/>
  <c r="Q32" s="1"/>
  <c r="K32" i="7"/>
  <c r="Q32" s="1"/>
  <c r="D37" i="4"/>
  <c r="P37" s="1"/>
  <c r="J37" i="7"/>
  <c r="E43" i="4"/>
  <c r="Q43" s="1"/>
  <c r="K43" i="7"/>
  <c r="Q43" s="1"/>
  <c r="E48" i="4"/>
  <c r="Q48" s="1"/>
  <c r="K48" i="7"/>
  <c r="D53" i="4"/>
  <c r="P53" s="1"/>
  <c r="J53" i="7"/>
  <c r="E59" i="4"/>
  <c r="Q59" s="1"/>
  <c r="K59" i="7"/>
  <c r="C17" i="4"/>
  <c r="O17" s="1"/>
  <c r="I17" i="7"/>
  <c r="O17" s="1"/>
  <c r="C25" i="4"/>
  <c r="O25" s="1"/>
  <c r="I25" i="7"/>
  <c r="C33" i="4"/>
  <c r="O33" s="1"/>
  <c r="I33" i="7"/>
  <c r="O33" s="1"/>
  <c r="C41" i="4"/>
  <c r="O41" s="1"/>
  <c r="I41" i="7"/>
  <c r="O41" s="1"/>
  <c r="C49" i="4"/>
  <c r="O49" s="1"/>
  <c r="I49" i="7"/>
  <c r="O49" s="1"/>
  <c r="C57" i="4"/>
  <c r="O57" s="1"/>
  <c r="I57" i="7"/>
  <c r="D64" i="4"/>
  <c r="P64" s="1"/>
  <c r="J64" i="7"/>
  <c r="P64" s="1"/>
  <c r="C149" i="4"/>
  <c r="O149" s="1"/>
  <c r="I149" i="7"/>
  <c r="D159" i="4"/>
  <c r="P159" s="1"/>
  <c r="J159" i="7"/>
  <c r="P159" s="1"/>
  <c r="C162" i="4"/>
  <c r="O162" s="1"/>
  <c r="I162" i="7"/>
  <c r="O162" s="1"/>
  <c r="E164" i="4"/>
  <c r="Q164" s="1"/>
  <c r="K164" i="7"/>
  <c r="F165" i="4"/>
  <c r="R165" s="1"/>
  <c r="L165" i="7"/>
  <c r="R165" s="1"/>
  <c r="F121" i="4"/>
  <c r="R121" s="1"/>
  <c r="L121" i="7"/>
  <c r="R121" s="1"/>
  <c r="B126" i="4"/>
  <c r="N126" s="1"/>
  <c r="H126" i="7"/>
  <c r="B130" i="4"/>
  <c r="N130" s="1"/>
  <c r="H130" i="7"/>
  <c r="N130" s="1"/>
  <c r="D134" i="4"/>
  <c r="P134" s="1"/>
  <c r="J134" i="7"/>
  <c r="C139" i="4"/>
  <c r="O139" s="1"/>
  <c r="I139" i="7"/>
  <c r="O139" s="1"/>
  <c r="C83" i="4"/>
  <c r="O83" s="1"/>
  <c r="I83" i="7"/>
  <c r="F85" i="4"/>
  <c r="R85" s="1"/>
  <c r="L85" i="7"/>
  <c r="B90" i="4"/>
  <c r="N90" s="1"/>
  <c r="H90" i="7"/>
  <c r="D95" i="4"/>
  <c r="P95" s="1"/>
  <c r="J95" i="7"/>
  <c r="D100" i="4"/>
  <c r="P100" s="1"/>
  <c r="J100" i="7"/>
  <c r="C105" i="4"/>
  <c r="O105" s="1"/>
  <c r="I105" i="7"/>
  <c r="E107" i="4"/>
  <c r="Q107" s="1"/>
  <c r="K107" i="7"/>
  <c r="E114" i="4"/>
  <c r="Q114" s="1"/>
  <c r="K114" i="7"/>
  <c r="Q114" s="1"/>
  <c r="D66" i="4"/>
  <c r="P66" s="1"/>
  <c r="J66" i="7"/>
  <c r="E13" i="4"/>
  <c r="Q13" s="1"/>
  <c r="K13" i="7"/>
  <c r="Q13" s="1"/>
  <c r="F17" i="4"/>
  <c r="R17" s="1"/>
  <c r="L17" i="7"/>
  <c r="C23" i="4"/>
  <c r="O23" s="1"/>
  <c r="I23" i="7"/>
  <c r="C31" i="4"/>
  <c r="O31" s="1"/>
  <c r="I31" i="7"/>
  <c r="O15"/>
  <c r="P47"/>
  <c r="O130"/>
  <c r="Q61"/>
  <c r="Q55"/>
  <c r="N169"/>
  <c r="O26"/>
  <c r="O8"/>
  <c r="N90"/>
  <c r="P80"/>
  <c r="O74"/>
  <c r="O23"/>
  <c r="N10"/>
  <c r="O27"/>
  <c r="R82"/>
  <c r="P13"/>
  <c r="R62"/>
  <c r="R150"/>
  <c r="R166"/>
  <c r="O91"/>
  <c r="N163"/>
  <c r="N109"/>
  <c r="O68"/>
  <c r="Q127"/>
  <c r="O134"/>
  <c r="Q94"/>
  <c r="N116"/>
  <c r="C87" i="4"/>
  <c r="O87" s="1"/>
  <c r="I87" i="7"/>
  <c r="F89" i="4"/>
  <c r="R89" s="1"/>
  <c r="L89" i="7"/>
  <c r="B95" i="4"/>
  <c r="N95" s="1"/>
  <c r="H95" i="7"/>
  <c r="D107" i="4"/>
  <c r="P107" s="1"/>
  <c r="J107" i="7"/>
  <c r="E67" i="4"/>
  <c r="Q67" s="1"/>
  <c r="K67" i="7"/>
  <c r="C16" i="4"/>
  <c r="O16" s="1"/>
  <c r="I16" i="7"/>
  <c r="O16" s="1"/>
  <c r="D31" i="4"/>
  <c r="P31" s="1"/>
  <c r="J31" i="7"/>
  <c r="B48" i="4"/>
  <c r="N48" s="1"/>
  <c r="H48" i="7"/>
  <c r="N48" s="1"/>
  <c r="C58" i="4"/>
  <c r="O58" s="1"/>
  <c r="I58" i="7"/>
  <c r="E8" i="4"/>
  <c r="Q8" s="1"/>
  <c r="K8" i="7"/>
  <c r="Q8" s="1"/>
  <c r="E157" i="4"/>
  <c r="Q157" s="1"/>
  <c r="K157" i="7"/>
  <c r="F125" i="4"/>
  <c r="R125" s="1"/>
  <c r="L125" i="7"/>
  <c r="R125" s="1"/>
  <c r="C140" i="4"/>
  <c r="O140" s="1"/>
  <c r="I140" i="7"/>
  <c r="D78" i="4"/>
  <c r="P78" s="1"/>
  <c r="J78" i="7"/>
  <c r="F93" i="4"/>
  <c r="R93" s="1"/>
  <c r="L93" i="7"/>
  <c r="D103" i="4"/>
  <c r="P103" s="1"/>
  <c r="J103" i="7"/>
  <c r="F111" i="4"/>
  <c r="R111" s="1"/>
  <c r="L111" i="7"/>
  <c r="C117" i="4"/>
  <c r="O117" s="1"/>
  <c r="I117" i="7"/>
  <c r="O117" s="1"/>
  <c r="C22" i="4"/>
  <c r="O22" s="1"/>
  <c r="I22" i="7"/>
  <c r="O22" s="1"/>
  <c r="F3" i="4"/>
  <c r="R3" s="1"/>
  <c r="L3" i="7"/>
  <c r="F128" i="4"/>
  <c r="R128" s="1"/>
  <c r="L128" i="7"/>
  <c r="C144" i="4"/>
  <c r="O144" s="1"/>
  <c r="I144" i="7"/>
  <c r="O144" s="1"/>
  <c r="E158" i="4"/>
  <c r="Q158" s="1"/>
  <c r="K158" i="7"/>
  <c r="Q158" s="1"/>
  <c r="C127" i="4"/>
  <c r="O127" s="1"/>
  <c r="I127" i="7"/>
  <c r="D137" i="4"/>
  <c r="P137" s="1"/>
  <c r="J137" i="7"/>
  <c r="C81" i="4"/>
  <c r="O81" s="1"/>
  <c r="I81" i="7"/>
  <c r="E93" i="4"/>
  <c r="Q93" s="1"/>
  <c r="K93" i="7"/>
  <c r="C103" i="4"/>
  <c r="O103" s="1"/>
  <c r="I103" i="7"/>
  <c r="O103" s="1"/>
  <c r="F105" i="4"/>
  <c r="R105" s="1"/>
  <c r="L105" i="7"/>
  <c r="C115" i="4"/>
  <c r="O115" s="1"/>
  <c r="I115" i="7"/>
  <c r="E65" i="4"/>
  <c r="Q65" s="1"/>
  <c r="K65" i="7"/>
  <c r="E49" i="4"/>
  <c r="Q49" s="1"/>
  <c r="K49" i="7"/>
  <c r="Q49" s="1"/>
  <c r="C56" i="4"/>
  <c r="O56" s="1"/>
  <c r="I56" i="7"/>
  <c r="D6" i="4"/>
  <c r="P6" s="1"/>
  <c r="J6" i="7"/>
  <c r="P6" s="1"/>
  <c r="D9" i="4"/>
  <c r="P9" s="1"/>
  <c r="J9" i="7"/>
  <c r="P9" s="1"/>
  <c r="C151" i="4"/>
  <c r="O151" s="1"/>
  <c r="I151" i="7"/>
  <c r="C123" i="4"/>
  <c r="O123" s="1"/>
  <c r="I123" i="7"/>
  <c r="O123" s="1"/>
  <c r="E98" i="4"/>
  <c r="Q98" s="1"/>
  <c r="K98" i="7"/>
  <c r="Q98" s="1"/>
  <c r="C147" i="4"/>
  <c r="O147" s="1"/>
  <c r="I147" i="7"/>
  <c r="F145" i="4"/>
  <c r="R145" s="1"/>
  <c r="L145" i="7"/>
  <c r="B163" i="4"/>
  <c r="N163" s="1"/>
  <c r="H163" i="7"/>
  <c r="B134" i="4"/>
  <c r="N134" s="1"/>
  <c r="H134" i="7"/>
  <c r="D76" i="4"/>
  <c r="P76" s="1"/>
  <c r="J76" i="7"/>
  <c r="C88" i="4"/>
  <c r="O88" s="1"/>
  <c r="I88" i="7"/>
  <c r="O88" s="1"/>
  <c r="B94" i="4"/>
  <c r="N94" s="1"/>
  <c r="H94" i="7"/>
  <c r="N94" s="1"/>
  <c r="D101" i="4"/>
  <c r="P101" s="1"/>
  <c r="J101" i="7"/>
  <c r="B113" i="4"/>
  <c r="N113" s="1"/>
  <c r="H113" i="7"/>
  <c r="B14" i="4"/>
  <c r="N14" s="1"/>
  <c r="H14" i="7"/>
  <c r="N14" s="1"/>
  <c r="C24" i="4"/>
  <c r="O24" s="1"/>
  <c r="I24" i="7"/>
  <c r="O24" s="1"/>
  <c r="B31" i="4"/>
  <c r="N31" s="1"/>
  <c r="H31" i="7"/>
  <c r="N31" s="1"/>
  <c r="D39" i="4"/>
  <c r="P39" s="1"/>
  <c r="J39" i="7"/>
  <c r="P39" s="1"/>
  <c r="E61" i="4"/>
  <c r="Q61" s="1"/>
  <c r="K61" i="7"/>
  <c r="E62" i="4"/>
  <c r="Q62" s="1"/>
  <c r="K62" i="7"/>
  <c r="C8" i="4"/>
  <c r="O8" s="1"/>
  <c r="I8" i="7"/>
  <c r="D145" i="4"/>
  <c r="P145" s="1"/>
  <c r="J145" i="7"/>
  <c r="D160" i="4"/>
  <c r="P160" s="1"/>
  <c r="J160" i="7"/>
  <c r="E128" i="4"/>
  <c r="Q128" s="1"/>
  <c r="K128" i="7"/>
  <c r="D72" i="4"/>
  <c r="P72" s="1"/>
  <c r="J72" i="7"/>
  <c r="E80" i="4"/>
  <c r="Q80" s="1"/>
  <c r="K80" i="7"/>
  <c r="B99" i="4"/>
  <c r="N99" s="1"/>
  <c r="H99" i="7"/>
  <c r="N99" s="1"/>
  <c r="D111" i="4"/>
  <c r="P111" s="1"/>
  <c r="J111" i="7"/>
  <c r="P111" s="1"/>
  <c r="C65" i="4"/>
  <c r="O65" s="1"/>
  <c r="I65" i="7"/>
  <c r="O65" s="1"/>
  <c r="C19" i="4"/>
  <c r="O19" s="1"/>
  <c r="I19" i="7"/>
  <c r="O19" s="1"/>
  <c r="F28" i="4"/>
  <c r="R28" s="1"/>
  <c r="L28" i="7"/>
  <c r="R28" s="1"/>
  <c r="F2" i="4"/>
  <c r="R2" s="1"/>
  <c r="L2" i="7"/>
  <c r="R2" s="1"/>
  <c r="D146" i="4"/>
  <c r="P146" s="1"/>
  <c r="J146" i="7"/>
  <c r="B159" i="4"/>
  <c r="N159" s="1"/>
  <c r="H159" i="7"/>
  <c r="D161" i="4"/>
  <c r="P161" s="1"/>
  <c r="J161" i="7"/>
  <c r="B119" i="4"/>
  <c r="N119" s="1"/>
  <c r="H119" i="7"/>
  <c r="E124" i="4"/>
  <c r="Q124" s="1"/>
  <c r="K124" i="7"/>
  <c r="Q124" s="1"/>
  <c r="D85" i="4"/>
  <c r="P85" s="1"/>
  <c r="J85" i="7"/>
  <c r="P85" s="1"/>
  <c r="C15" i="4"/>
  <c r="O15" s="1"/>
  <c r="I15" i="7"/>
  <c r="E22" i="4"/>
  <c r="Q22" s="1"/>
  <c r="K22" i="7"/>
  <c r="C32" i="4"/>
  <c r="O32" s="1"/>
  <c r="I32" i="7"/>
  <c r="D42" i="4"/>
  <c r="P42" s="1"/>
  <c r="J42" i="7"/>
  <c r="B60" i="4"/>
  <c r="N60" s="1"/>
  <c r="H60" i="7"/>
  <c r="C2" i="4"/>
  <c r="O2" s="1"/>
  <c r="I2" i="7"/>
  <c r="B149" i="4"/>
  <c r="N149" s="1"/>
  <c r="H149" i="7"/>
  <c r="N149" s="1"/>
  <c r="D125" i="4"/>
  <c r="P125" s="1"/>
  <c r="J125" i="7"/>
  <c r="B137" i="4"/>
  <c r="N137" s="1"/>
  <c r="H137" i="7"/>
  <c r="N137" s="1"/>
  <c r="D74" i="4"/>
  <c r="P74" s="1"/>
  <c r="J74" i="7"/>
  <c r="B29" i="4"/>
  <c r="N29" s="1"/>
  <c r="H29" i="7"/>
  <c r="E142" i="4"/>
  <c r="Q142" s="1"/>
  <c r="K142" i="7"/>
  <c r="B84" i="4"/>
  <c r="N84" s="1"/>
  <c r="H84" i="7"/>
  <c r="C90" i="4"/>
  <c r="O90" s="1"/>
  <c r="I90" i="7"/>
  <c r="D30" i="4"/>
  <c r="P30" s="1"/>
  <c r="J30" i="7"/>
  <c r="D150" i="4"/>
  <c r="P150" s="1"/>
  <c r="J150" i="7"/>
  <c r="F164" i="4"/>
  <c r="R164" s="1"/>
  <c r="L164" i="7"/>
  <c r="R164" s="1"/>
  <c r="B82" i="4"/>
  <c r="N82" s="1"/>
  <c r="H82" i="7"/>
  <c r="E104" i="4"/>
  <c r="Q104" s="1"/>
  <c r="K104" i="7"/>
  <c r="C36" i="4"/>
  <c r="O36" s="1"/>
  <c r="I36" i="7"/>
  <c r="O36" s="1"/>
  <c r="F45" i="4"/>
  <c r="R45" s="1"/>
  <c r="L45" i="7"/>
  <c r="D7" i="4"/>
  <c r="P7" s="1"/>
  <c r="J7" i="7"/>
  <c r="D121" i="4"/>
  <c r="P121" s="1"/>
  <c r="J121" i="7"/>
  <c r="F87" i="4"/>
  <c r="R87" s="1"/>
  <c r="L87" i="7"/>
  <c r="E58" i="4"/>
  <c r="Q58" s="1"/>
  <c r="K58" i="7"/>
  <c r="B80" i="4"/>
  <c r="N80" s="1"/>
  <c r="H80" i="7"/>
  <c r="N80" s="1"/>
  <c r="E42" i="4"/>
  <c r="Q42" s="1"/>
  <c r="K42" i="7"/>
  <c r="Q42" s="1"/>
  <c r="B118" i="4"/>
  <c r="N118" s="1"/>
  <c r="H118" i="7"/>
  <c r="B97" i="4"/>
  <c r="N97" s="1"/>
  <c r="H97" i="7"/>
  <c r="F109" i="4"/>
  <c r="R109" s="1"/>
  <c r="L109" i="7"/>
  <c r="B13" i="4"/>
  <c r="N13" s="1"/>
  <c r="H13" i="7"/>
  <c r="N13" s="1"/>
  <c r="D51" i="4"/>
  <c r="P51" s="1"/>
  <c r="J51" i="7"/>
  <c r="E79" i="4"/>
  <c r="Q79" s="1"/>
  <c r="K79" i="7"/>
  <c r="Q79" s="1"/>
  <c r="C155" i="4"/>
  <c r="O155" s="1"/>
  <c r="I155" i="7"/>
  <c r="O155" s="1"/>
  <c r="B104" i="4"/>
  <c r="N104" s="1"/>
  <c r="H104" i="7"/>
  <c r="B24" i="4"/>
  <c r="N24" s="1"/>
  <c r="H24" i="7"/>
  <c r="N24" s="1"/>
  <c r="E140" i="4"/>
  <c r="Q140" s="1"/>
  <c r="K140" i="7"/>
  <c r="B21" i="4"/>
  <c r="N21" s="1"/>
  <c r="H21" i="7"/>
  <c r="B49" i="4"/>
  <c r="N49" s="1"/>
  <c r="H49" i="7"/>
  <c r="N49" s="1"/>
  <c r="B81" i="4"/>
  <c r="N81" s="1"/>
  <c r="H81" i="7"/>
  <c r="B147" i="4"/>
  <c r="N147" s="1"/>
  <c r="H147" i="7"/>
  <c r="B78" i="4"/>
  <c r="N78" s="1"/>
  <c r="H78" i="7"/>
  <c r="N78" s="1"/>
  <c r="B87" i="4"/>
  <c r="N87" s="1"/>
  <c r="H87" i="7"/>
  <c r="N87" s="1"/>
  <c r="N84"/>
  <c r="O148"/>
  <c r="O140"/>
  <c r="R109"/>
  <c r="P86"/>
  <c r="P66"/>
  <c r="P42"/>
  <c r="P18"/>
  <c r="P10"/>
  <c r="O166"/>
  <c r="P141"/>
  <c r="R128"/>
  <c r="R140"/>
  <c r="Q135"/>
  <c r="Q169"/>
  <c r="R145"/>
  <c r="Q128"/>
  <c r="O90"/>
  <c r="R99"/>
  <c r="Q144"/>
  <c r="N82"/>
  <c r="P74"/>
  <c r="Q62"/>
  <c r="O31"/>
  <c r="N154"/>
  <c r="P146"/>
  <c r="N50"/>
  <c r="O35"/>
  <c r="R3"/>
  <c r="R89"/>
  <c r="R13"/>
  <c r="P7"/>
  <c r="N35"/>
  <c r="Q60"/>
  <c r="N11"/>
  <c r="O153"/>
  <c r="Q56"/>
  <c r="N53"/>
  <c r="AI21" i="5"/>
  <c r="P52" i="7"/>
  <c r="P76"/>
  <c r="P140"/>
  <c r="P65"/>
  <c r="R156"/>
  <c r="Q159"/>
  <c r="O45"/>
  <c r="R106"/>
  <c r="N126"/>
  <c r="R144"/>
  <c r="N26"/>
  <c r="Q36"/>
  <c r="N102"/>
  <c r="O149"/>
  <c r="P15"/>
  <c r="Q35"/>
  <c r="P72"/>
  <c r="P107"/>
  <c r="R122"/>
  <c r="R133"/>
  <c r="O87"/>
  <c r="O113"/>
  <c r="P160"/>
  <c r="O20"/>
  <c r="R33"/>
  <c r="AM11" i="5"/>
  <c r="Q107" i="7"/>
  <c r="E37" i="4"/>
  <c r="Q37" s="1"/>
  <c r="K37" i="7"/>
  <c r="F56" i="4"/>
  <c r="R56" s="1"/>
  <c r="L56" i="7"/>
  <c r="R56" s="1"/>
  <c r="C125" i="4"/>
  <c r="O125" s="1"/>
  <c r="I125" i="7"/>
  <c r="O125" s="1"/>
  <c r="E152" i="4"/>
  <c r="Q152" s="1"/>
  <c r="K152" i="7"/>
  <c r="D168" i="4"/>
  <c r="P168" s="1"/>
  <c r="J168" i="7"/>
  <c r="P168" s="1"/>
  <c r="D126" i="4"/>
  <c r="P126" s="1"/>
  <c r="J126" i="7"/>
  <c r="P126" s="1"/>
  <c r="B136" i="4"/>
  <c r="N136" s="1"/>
  <c r="H136" i="7"/>
  <c r="B85" i="4"/>
  <c r="N85" s="1"/>
  <c r="H85" i="7"/>
  <c r="N85" s="1"/>
  <c r="D96" i="4"/>
  <c r="P96" s="1"/>
  <c r="J96" i="7"/>
  <c r="P96" s="1"/>
  <c r="E109" i="4"/>
  <c r="Q109" s="1"/>
  <c r="K109" i="7"/>
  <c r="Q109" s="1"/>
  <c r="F68" i="4"/>
  <c r="R68" s="1"/>
  <c r="L68" i="7"/>
  <c r="R68" s="1"/>
  <c r="B39" i="4"/>
  <c r="N39" s="1"/>
  <c r="H39" i="7"/>
  <c r="B54" i="4"/>
  <c r="N54" s="1"/>
  <c r="H54" i="7"/>
  <c r="N54" s="1"/>
  <c r="C4" i="4"/>
  <c r="O4" s="1"/>
  <c r="I4" i="7"/>
  <c r="O4" s="1"/>
  <c r="E154" i="4"/>
  <c r="Q154" s="1"/>
  <c r="K154" i="7"/>
  <c r="Q154" s="1"/>
  <c r="D127" i="4"/>
  <c r="P127" s="1"/>
  <c r="J127" i="7"/>
  <c r="P127" s="1"/>
  <c r="D154" i="4"/>
  <c r="P154" s="1"/>
  <c r="J154" i="7"/>
  <c r="P154" s="1"/>
  <c r="C78" i="4"/>
  <c r="O78" s="1"/>
  <c r="I78" i="7"/>
  <c r="O78" s="1"/>
  <c r="C94" i="4"/>
  <c r="O94" s="1"/>
  <c r="I94" i="7"/>
  <c r="D14" i="4"/>
  <c r="P14" s="1"/>
  <c r="J14" i="7"/>
  <c r="P14" s="1"/>
  <c r="F57" i="4"/>
  <c r="R57" s="1"/>
  <c r="L57" i="7"/>
  <c r="D118" i="4"/>
  <c r="P118" s="1"/>
  <c r="J118" i="7"/>
  <c r="P118" s="1"/>
  <c r="E92" i="4"/>
  <c r="Q92" s="1"/>
  <c r="K92" i="7"/>
  <c r="B117" i="4"/>
  <c r="N117" s="1"/>
  <c r="H117" i="7"/>
  <c r="N117" s="1"/>
  <c r="C54" i="4"/>
  <c r="O54" s="1"/>
  <c r="I54" i="7"/>
  <c r="D2" i="4"/>
  <c r="P2" s="1"/>
  <c r="J2" i="7"/>
  <c r="P2" s="1"/>
  <c r="C143" i="4"/>
  <c r="O143" s="1"/>
  <c r="I143" i="7"/>
  <c r="E153" i="4"/>
  <c r="Q153" s="1"/>
  <c r="K153" i="7"/>
  <c r="Q153" s="1"/>
  <c r="F126" i="4"/>
  <c r="R126" s="1"/>
  <c r="L126" i="7"/>
  <c r="R126" s="1"/>
  <c r="E75" i="4"/>
  <c r="Q75" s="1"/>
  <c r="K75" i="7"/>
  <c r="C93" i="4"/>
  <c r="O93" s="1"/>
  <c r="I93" i="7"/>
  <c r="O93" s="1"/>
  <c r="C100" i="4"/>
  <c r="O100" s="1"/>
  <c r="I100" i="7"/>
  <c r="O100" s="1"/>
  <c r="F104" i="4"/>
  <c r="R104" s="1"/>
  <c r="L104" i="7"/>
  <c r="R104" s="1"/>
  <c r="F114" i="4"/>
  <c r="R114" s="1"/>
  <c r="L114" i="7"/>
  <c r="B65" i="4"/>
  <c r="N65" s="1"/>
  <c r="H65" i="7"/>
  <c r="N65" s="1"/>
  <c r="E69" i="4"/>
  <c r="Q69" s="1"/>
  <c r="K69" i="7"/>
  <c r="Q69" s="1"/>
  <c r="B56" i="4"/>
  <c r="N56" s="1"/>
  <c r="H56" i="7"/>
  <c r="N56" s="1"/>
  <c r="B3" i="4"/>
  <c r="N3" s="1"/>
  <c r="H3" i="7"/>
  <c r="N3" s="1"/>
  <c r="E7" i="4"/>
  <c r="Q7" s="1"/>
  <c r="K7" i="7"/>
  <c r="Q7" s="1"/>
  <c r="E146" i="4"/>
  <c r="Q146" s="1"/>
  <c r="K146" i="7"/>
  <c r="C121" i="4"/>
  <c r="O121" s="1"/>
  <c r="I121" i="7"/>
  <c r="F95" i="4"/>
  <c r="R95" s="1"/>
  <c r="L95" i="7"/>
  <c r="R95" s="1"/>
  <c r="F8" i="4"/>
  <c r="R8" s="1"/>
  <c r="L8" i="7"/>
  <c r="R8" s="1"/>
  <c r="D63" i="4"/>
  <c r="P63" s="1"/>
  <c r="J63" i="7"/>
  <c r="F155" i="4"/>
  <c r="R155" s="1"/>
  <c r="L155" i="7"/>
  <c r="F127" i="4"/>
  <c r="R127" s="1"/>
  <c r="L127" i="7"/>
  <c r="B76" i="4"/>
  <c r="N76" s="1"/>
  <c r="H76" i="7"/>
  <c r="F83" i="4"/>
  <c r="R83" s="1"/>
  <c r="L83" i="7"/>
  <c r="R83" s="1"/>
  <c r="D93" i="4"/>
  <c r="P93" s="1"/>
  <c r="J93" i="7"/>
  <c r="P93" s="1"/>
  <c r="B98" i="4"/>
  <c r="N98" s="1"/>
  <c r="H98" i="7"/>
  <c r="N98" s="1"/>
  <c r="F110" i="4"/>
  <c r="R110" s="1"/>
  <c r="L110" i="7"/>
  <c r="B69" i="4"/>
  <c r="N69" s="1"/>
  <c r="H69" i="7"/>
  <c r="N69" s="1"/>
  <c r="F21" i="4"/>
  <c r="R21" s="1"/>
  <c r="L21" i="7"/>
  <c r="R21" s="1"/>
  <c r="E30" i="4"/>
  <c r="Q30" s="1"/>
  <c r="K30" i="7"/>
  <c r="C39" i="4"/>
  <c r="O39" s="1"/>
  <c r="I39" i="7"/>
  <c r="C61" i="4"/>
  <c r="O61" s="1"/>
  <c r="I61" i="7"/>
  <c r="O61" s="1"/>
  <c r="D62" i="4"/>
  <c r="P62" s="1"/>
  <c r="J62" i="7"/>
  <c r="B6" i="4"/>
  <c r="N6" s="1"/>
  <c r="H6" i="7"/>
  <c r="N6" s="1"/>
  <c r="F7" i="4"/>
  <c r="R7" s="1"/>
  <c r="L7" i="7"/>
  <c r="R7" s="1"/>
  <c r="F158" i="4"/>
  <c r="R158" s="1"/>
  <c r="L158" i="7"/>
  <c r="R158" s="1"/>
  <c r="F123" i="4"/>
  <c r="R123" s="1"/>
  <c r="L123" i="7"/>
  <c r="B139" i="4"/>
  <c r="N139" s="1"/>
  <c r="H139" i="7"/>
  <c r="F78" i="4"/>
  <c r="R78" s="1"/>
  <c r="L78" i="7"/>
  <c r="D92" i="4"/>
  <c r="P92" s="1"/>
  <c r="J92" i="7"/>
  <c r="P92" s="1"/>
  <c r="F107" i="4"/>
  <c r="R107" s="1"/>
  <c r="L107" i="7"/>
  <c r="R107" s="1"/>
  <c r="D116" i="4"/>
  <c r="P116" s="1"/>
  <c r="J116" i="7"/>
  <c r="P116" s="1"/>
  <c r="F69" i="4"/>
  <c r="R69" s="1"/>
  <c r="L69" i="7"/>
  <c r="C28" i="4"/>
  <c r="O28" s="1"/>
  <c r="I28" i="7"/>
  <c r="O28" s="1"/>
  <c r="C44" i="4"/>
  <c r="O44" s="1"/>
  <c r="I44" i="7"/>
  <c r="O44" s="1"/>
  <c r="C146" i="4"/>
  <c r="O146" s="1"/>
  <c r="I146" i="7"/>
  <c r="O146" s="1"/>
  <c r="D158" i="4"/>
  <c r="P158" s="1"/>
  <c r="J158" i="7"/>
  <c r="P158" s="1"/>
  <c r="C161" i="4"/>
  <c r="O161" s="1"/>
  <c r="I161" i="7"/>
  <c r="C118" i="4"/>
  <c r="O118" s="1"/>
  <c r="I118" i="7"/>
  <c r="O118" s="1"/>
  <c r="B124" i="4"/>
  <c r="N124" s="1"/>
  <c r="H124" i="7"/>
  <c r="N124" s="1"/>
  <c r="F75" i="4"/>
  <c r="R75" s="1"/>
  <c r="L75" i="7"/>
  <c r="F70" i="4"/>
  <c r="R70" s="1"/>
  <c r="L70" i="7"/>
  <c r="R70" s="1"/>
  <c r="C20" i="4"/>
  <c r="O20" s="1"/>
  <c r="I20" i="7"/>
  <c r="F29" i="4"/>
  <c r="R29" s="1"/>
  <c r="L29" i="7"/>
  <c r="R29" s="1"/>
  <c r="B38" i="4"/>
  <c r="N38" s="1"/>
  <c r="H38" i="7"/>
  <c r="E54" i="4"/>
  <c r="Q54" s="1"/>
  <c r="K54" i="7"/>
  <c r="Q54" s="1"/>
  <c r="C9" i="4"/>
  <c r="O9" s="1"/>
  <c r="I9" i="7"/>
  <c r="O9" s="1"/>
  <c r="D58" i="4"/>
  <c r="P58" s="1"/>
  <c r="J58" i="7"/>
  <c r="P58" s="1"/>
  <c r="B168" i="4"/>
  <c r="N168" s="1"/>
  <c r="H168" i="7"/>
  <c r="D133" i="4"/>
  <c r="P133" s="1"/>
  <c r="J133" i="7"/>
  <c r="P133" s="1"/>
  <c r="F71" i="4"/>
  <c r="R71" s="1"/>
  <c r="L71" i="7"/>
  <c r="B25" i="4"/>
  <c r="N25" s="1"/>
  <c r="H25" i="7"/>
  <c r="N25" s="1"/>
  <c r="B5" i="4"/>
  <c r="N5" s="1"/>
  <c r="H5" i="7"/>
  <c r="F77" i="4"/>
  <c r="R77" s="1"/>
  <c r="L77" i="7"/>
  <c r="B88" i="4"/>
  <c r="N88" s="1"/>
  <c r="H88" i="7"/>
  <c r="D22" i="4"/>
  <c r="P22" s="1"/>
  <c r="J22" i="7"/>
  <c r="B2" i="4"/>
  <c r="N2" s="1"/>
  <c r="H2" i="7"/>
  <c r="C163" i="4"/>
  <c r="O163" s="1"/>
  <c r="I163" i="7"/>
  <c r="O163" s="1"/>
  <c r="B131" i="4"/>
  <c r="N131" s="1"/>
  <c r="H131" i="7"/>
  <c r="B100" i="4"/>
  <c r="N100" s="1"/>
  <c r="H100" i="7"/>
  <c r="N100" s="1"/>
  <c r="D26" i="4"/>
  <c r="P26" s="1"/>
  <c r="J26" i="7"/>
  <c r="P26" s="1"/>
  <c r="E45" i="4"/>
  <c r="Q45" s="1"/>
  <c r="K45" i="7"/>
  <c r="Q45" s="1"/>
  <c r="B7" i="4"/>
  <c r="N7" s="1"/>
  <c r="H7" i="7"/>
  <c r="N7" s="1"/>
  <c r="D166" i="4"/>
  <c r="P166" s="1"/>
  <c r="J166" i="7"/>
  <c r="C86" i="4"/>
  <c r="O86" s="1"/>
  <c r="I86" i="7"/>
  <c r="D55" i="4"/>
  <c r="P55" s="1"/>
  <c r="J55" i="7"/>
  <c r="P55" s="1"/>
  <c r="D75" i="4"/>
  <c r="P75" s="1"/>
  <c r="J75" i="7"/>
  <c r="B34" i="4"/>
  <c r="N34" s="1"/>
  <c r="H34" i="7"/>
  <c r="B166" i="4"/>
  <c r="N166" s="1"/>
  <c r="H166" i="7"/>
  <c r="B77" i="4"/>
  <c r="N77" s="1"/>
  <c r="H77" i="7"/>
  <c r="N77" s="1"/>
  <c r="B106" i="4"/>
  <c r="N106" s="1"/>
  <c r="H106" i="7"/>
  <c r="N106" s="1"/>
  <c r="C114" i="4"/>
  <c r="O114" s="1"/>
  <c r="I114" i="7"/>
  <c r="O114" s="1"/>
  <c r="D43" i="4"/>
  <c r="P43" s="1"/>
  <c r="J43" i="7"/>
  <c r="C63" i="4"/>
  <c r="O63" s="1"/>
  <c r="I63" i="7"/>
  <c r="O63" s="1"/>
  <c r="F154" i="4"/>
  <c r="R154" s="1"/>
  <c r="L154" i="7"/>
  <c r="E78" i="4"/>
  <c r="Q78" s="1"/>
  <c r="K78" i="7"/>
  <c r="Q78" s="1"/>
  <c r="B70" i="4"/>
  <c r="N70" s="1"/>
  <c r="H70" i="7"/>
  <c r="N70" s="1"/>
  <c r="B44" i="4"/>
  <c r="N44" s="1"/>
  <c r="H44" i="7"/>
  <c r="N44" s="1"/>
  <c r="E72" i="4"/>
  <c r="Q72" s="1"/>
  <c r="K72" i="7"/>
  <c r="B45" i="4"/>
  <c r="N45" s="1"/>
  <c r="H45" i="7"/>
  <c r="B75" i="4"/>
  <c r="N75" s="1"/>
  <c r="H75" i="7"/>
  <c r="B127" i="4"/>
  <c r="N127" s="1"/>
  <c r="H127" i="7"/>
  <c r="B74" i="4"/>
  <c r="N74" s="1"/>
  <c r="H74" i="7"/>
  <c r="N74" s="1"/>
  <c r="B83" i="4"/>
  <c r="N83" s="1"/>
  <c r="H83" i="7"/>
  <c r="R149"/>
  <c r="P110"/>
  <c r="R101"/>
  <c r="P36"/>
  <c r="P12"/>
  <c r="R71"/>
  <c r="Q65"/>
  <c r="Q59"/>
  <c r="Q33"/>
  <c r="Q27"/>
  <c r="O142"/>
  <c r="R136"/>
  <c r="N165"/>
  <c r="R154"/>
  <c r="P121"/>
  <c r="P108"/>
  <c r="P129"/>
  <c r="R105"/>
  <c r="P100"/>
  <c r="N97"/>
  <c r="O58"/>
  <c r="O32"/>
  <c r="O79"/>
  <c r="O159"/>
  <c r="R111"/>
  <c r="P17"/>
  <c r="O98"/>
  <c r="R57"/>
  <c r="P51"/>
  <c r="R24"/>
  <c r="P78"/>
  <c r="P45"/>
  <c r="P112"/>
  <c r="N134"/>
  <c r="R37"/>
  <c r="N91"/>
  <c r="Q10"/>
  <c r="N119"/>
  <c r="R45"/>
  <c r="N21"/>
  <c r="R43"/>
  <c r="R59"/>
  <c r="R123"/>
  <c r="N113"/>
  <c r="N51"/>
  <c r="Q58"/>
  <c r="O96"/>
  <c r="P101"/>
  <c r="N115"/>
  <c r="O128"/>
  <c r="N95"/>
  <c r="O127"/>
  <c r="Q142"/>
  <c r="O165"/>
  <c r="Q103"/>
  <c r="P137"/>
  <c r="R143"/>
  <c r="O2"/>
  <c r="C40" i="4"/>
  <c r="O40" s="1"/>
  <c r="I40" i="7"/>
  <c r="O40" s="1"/>
  <c r="F48" i="4"/>
  <c r="R48" s="1"/>
  <c r="L48" i="7"/>
  <c r="F9" i="4"/>
  <c r="R9" s="1"/>
  <c r="L9" i="7"/>
  <c r="R9" s="1"/>
  <c r="F151" i="4"/>
  <c r="R151" s="1"/>
  <c r="L151" i="7"/>
  <c r="F167" i="4"/>
  <c r="R167" s="1"/>
  <c r="L167" i="7"/>
  <c r="E143" i="4"/>
  <c r="Q143" s="1"/>
  <c r="K143" i="7"/>
  <c r="Q143" s="1"/>
  <c r="E150" i="4"/>
  <c r="Q150" s="1"/>
  <c r="K150" i="7"/>
  <c r="F153" i="4"/>
  <c r="R153" s="1"/>
  <c r="L153" i="7"/>
  <c r="R153" s="1"/>
  <c r="F163" i="4"/>
  <c r="R163" s="1"/>
  <c r="L163" i="7"/>
  <c r="D169" i="4"/>
  <c r="P169" s="1"/>
  <c r="J169" i="7"/>
  <c r="P169" s="1"/>
  <c r="E122" i="4"/>
  <c r="Q122" s="1"/>
  <c r="K122" i="7"/>
  <c r="Q122" s="1"/>
  <c r="D131" i="4"/>
  <c r="P131" s="1"/>
  <c r="J131" i="7"/>
  <c r="E141" i="4"/>
  <c r="Q141" s="1"/>
  <c r="K141" i="7"/>
  <c r="Q141" s="1"/>
  <c r="D82" i="4"/>
  <c r="P82" s="1"/>
  <c r="J82" i="7"/>
  <c r="P82" s="1"/>
  <c r="E86" i="4"/>
  <c r="Q86" s="1"/>
  <c r="K86" i="7"/>
  <c r="Q86" s="1"/>
  <c r="C92" i="4"/>
  <c r="O92" s="1"/>
  <c r="I92" i="7"/>
  <c r="O92" s="1"/>
  <c r="C101" i="4"/>
  <c r="O101" s="1"/>
  <c r="I101" i="7"/>
  <c r="D106" i="4"/>
  <c r="P106" s="1"/>
  <c r="J106" i="7"/>
  <c r="P106" s="1"/>
  <c r="C112" i="4"/>
  <c r="O112" s="1"/>
  <c r="I112" i="7"/>
  <c r="O112" s="1"/>
  <c r="E66" i="4"/>
  <c r="Q66" s="1"/>
  <c r="K66" i="7"/>
  <c r="Q66" s="1"/>
  <c r="F16" i="4"/>
  <c r="R16" s="1"/>
  <c r="L16" i="7"/>
  <c r="R16" s="1"/>
  <c r="B46" i="4"/>
  <c r="N46" s="1"/>
  <c r="H46" i="7"/>
  <c r="N46" s="1"/>
  <c r="C60" i="4"/>
  <c r="O60" s="1"/>
  <c r="I60" i="7"/>
  <c r="O60" s="1"/>
  <c r="C3" i="4"/>
  <c r="O3" s="1"/>
  <c r="I3" i="7"/>
  <c r="O3" s="1"/>
  <c r="E144" i="4"/>
  <c r="Q144" s="1"/>
  <c r="K144" i="7"/>
  <c r="D157" i="4"/>
  <c r="P157" s="1"/>
  <c r="J157" i="7"/>
  <c r="P157" s="1"/>
  <c r="E167" i="4"/>
  <c r="Q167" s="1"/>
  <c r="K167" i="7"/>
  <c r="B132" i="4"/>
  <c r="N132" s="1"/>
  <c r="H132" i="7"/>
  <c r="E139" i="4"/>
  <c r="Q139" s="1"/>
  <c r="K139" i="7"/>
  <c r="Q139" s="1"/>
  <c r="E132" i="4"/>
  <c r="Q132" s="1"/>
  <c r="K132" i="7"/>
  <c r="Q132" s="1"/>
  <c r="C72" i="4"/>
  <c r="O72" s="1"/>
  <c r="I72" i="7"/>
  <c r="C84" i="4"/>
  <c r="O84" s="1"/>
  <c r="I84" i="7"/>
  <c r="O84" s="1"/>
  <c r="F88" i="4"/>
  <c r="R88" s="1"/>
  <c r="L88" i="7"/>
  <c r="F98" i="4"/>
  <c r="R98" s="1"/>
  <c r="L98" i="7"/>
  <c r="R98" s="1"/>
  <c r="E116" i="4"/>
  <c r="Q116" s="1"/>
  <c r="K116" i="7"/>
  <c r="Q116" s="1"/>
  <c r="D27" i="4"/>
  <c r="P27" s="1"/>
  <c r="J27" i="7"/>
  <c r="P27" s="1"/>
  <c r="C42" i="4"/>
  <c r="O42" s="1"/>
  <c r="I42" i="7"/>
  <c r="E5" i="4"/>
  <c r="Q5" s="1"/>
  <c r="K5" i="7"/>
  <c r="Q5" s="1"/>
  <c r="D155" i="4"/>
  <c r="P155" s="1"/>
  <c r="J155" i="7"/>
  <c r="D136" i="4"/>
  <c r="P136" s="1"/>
  <c r="J136" i="7"/>
  <c r="E77" i="4"/>
  <c r="Q77" s="1"/>
  <c r="K77" i="7"/>
  <c r="Q77" s="1"/>
  <c r="D102" i="4"/>
  <c r="P102" s="1"/>
  <c r="J102" i="7"/>
  <c r="P102" s="1"/>
  <c r="E110" i="4"/>
  <c r="Q110" s="1"/>
  <c r="K110" i="7"/>
  <c r="Q110" s="1"/>
  <c r="F20" i="4"/>
  <c r="R20" s="1"/>
  <c r="L20" i="7"/>
  <c r="R20" s="1"/>
  <c r="F135" i="4"/>
  <c r="R135" s="1"/>
  <c r="L135" i="7"/>
  <c r="R135" s="1"/>
  <c r="F26" i="4"/>
  <c r="R26" s="1"/>
  <c r="L26" i="7"/>
  <c r="R26" s="1"/>
  <c r="F42" i="4"/>
  <c r="R42" s="1"/>
  <c r="L42" i="7"/>
  <c r="R42" s="1"/>
  <c r="F58" i="4"/>
  <c r="R58" s="1"/>
  <c r="L58" i="7"/>
  <c r="R58" s="1"/>
  <c r="F19" i="4"/>
  <c r="R19" s="1"/>
  <c r="L19" i="7"/>
  <c r="F35" i="4"/>
  <c r="R35" s="1"/>
  <c r="L35" i="7"/>
  <c r="F51" i="4"/>
  <c r="R51" s="1"/>
  <c r="L51" i="7"/>
  <c r="R51" s="1"/>
  <c r="C62" i="4"/>
  <c r="O62" s="1"/>
  <c r="I62" i="7"/>
  <c r="E15" i="4"/>
  <c r="Q15" s="1"/>
  <c r="K15" i="7"/>
  <c r="E20" i="4"/>
  <c r="Q20" s="1"/>
  <c r="K20" i="7"/>
  <c r="Q20" s="1"/>
  <c r="D25" i="4"/>
  <c r="P25" s="1"/>
  <c r="J25" i="7"/>
  <c r="P25" s="1"/>
  <c r="E31" i="4"/>
  <c r="Q31" s="1"/>
  <c r="K31" i="7"/>
  <c r="E36" i="4"/>
  <c r="Q36" s="1"/>
  <c r="K36" i="7"/>
  <c r="D41" i="4"/>
  <c r="P41" s="1"/>
  <c r="J41" i="7"/>
  <c r="P41" s="1"/>
  <c r="E47" i="4"/>
  <c r="Q47" s="1"/>
  <c r="K47" i="7"/>
  <c r="E52" i="4"/>
  <c r="Q52" s="1"/>
  <c r="K52" i="7"/>
  <c r="Q52" s="1"/>
  <c r="D57" i="4"/>
  <c r="P57" s="1"/>
  <c r="J57" i="7"/>
  <c r="P57" s="1"/>
  <c r="D16" i="4"/>
  <c r="P16" s="1"/>
  <c r="J16" i="7"/>
  <c r="P16" s="1"/>
  <c r="D24" i="4"/>
  <c r="P24" s="1"/>
  <c r="J24" i="7"/>
  <c r="P24" s="1"/>
  <c r="D32" i="4"/>
  <c r="P32" s="1"/>
  <c r="J32" i="7"/>
  <c r="P32" s="1"/>
  <c r="D40" i="4"/>
  <c r="P40" s="1"/>
  <c r="J40" i="7"/>
  <c r="P40" s="1"/>
  <c r="D48" i="4"/>
  <c r="P48" s="1"/>
  <c r="J48" i="7"/>
  <c r="D56" i="4"/>
  <c r="P56" s="1"/>
  <c r="J56" i="7"/>
  <c r="P56" s="1"/>
  <c r="C64" i="4"/>
  <c r="O64" s="1"/>
  <c r="I64" i="7"/>
  <c r="E148" i="4"/>
  <c r="Q148" s="1"/>
  <c r="K148" i="7"/>
  <c r="E155" i="4"/>
  <c r="Q155" s="1"/>
  <c r="K155" i="7"/>
  <c r="Q155" s="1"/>
  <c r="B162" i="4"/>
  <c r="N162" s="1"/>
  <c r="H162" i="7"/>
  <c r="N162" s="1"/>
  <c r="D164" i="4"/>
  <c r="P164" s="1"/>
  <c r="J164" i="7"/>
  <c r="D165" i="4"/>
  <c r="P165" s="1"/>
  <c r="J165" i="7"/>
  <c r="F120" i="4"/>
  <c r="R120" s="1"/>
  <c r="L120" i="7"/>
  <c r="R120" s="1"/>
  <c r="E125" i="4"/>
  <c r="Q125" s="1"/>
  <c r="K125" i="7"/>
  <c r="Q125" s="1"/>
  <c r="E129" i="4"/>
  <c r="Q129" s="1"/>
  <c r="K129" i="7"/>
  <c r="D132" i="4"/>
  <c r="P132" s="1"/>
  <c r="J132" i="7"/>
  <c r="P132" s="1"/>
  <c r="C137" i="4"/>
  <c r="O137" s="1"/>
  <c r="I137" i="7"/>
  <c r="F141" i="4"/>
  <c r="R141" s="1"/>
  <c r="L141" i="7"/>
  <c r="R141" s="1"/>
  <c r="F84" i="4"/>
  <c r="R84" s="1"/>
  <c r="L84" i="7"/>
  <c r="R84" s="1"/>
  <c r="E89" i="4"/>
  <c r="Q89" s="1"/>
  <c r="K89" i="7"/>
  <c r="Q89" s="1"/>
  <c r="F94" i="4"/>
  <c r="R94" s="1"/>
  <c r="L94" i="7"/>
  <c r="E99" i="4"/>
  <c r="Q99" s="1"/>
  <c r="K99" i="7"/>
  <c r="B105" i="4"/>
  <c r="N105" s="1"/>
  <c r="H105" i="7"/>
  <c r="C107" i="4"/>
  <c r="O107" s="1"/>
  <c r="I107" i="7"/>
  <c r="F108" i="4"/>
  <c r="R108" s="1"/>
  <c r="L108" i="7"/>
  <c r="R108" s="1"/>
  <c r="F65" i="4"/>
  <c r="R65" s="1"/>
  <c r="L65" i="7"/>
  <c r="R65" s="1"/>
  <c r="E70" i="4"/>
  <c r="Q70" s="1"/>
  <c r="K70" i="7"/>
  <c r="Q70" s="1"/>
  <c r="E17" i="4"/>
  <c r="Q17" s="1"/>
  <c r="K17" i="7"/>
  <c r="Q17" s="1"/>
  <c r="B22" i="4"/>
  <c r="N22" s="1"/>
  <c r="H22" i="7"/>
  <c r="N22" s="1"/>
  <c r="B30" i="4"/>
  <c r="N30" s="1"/>
  <c r="H30" i="7"/>
  <c r="N30" s="1"/>
  <c r="C34" i="4"/>
  <c r="O34" s="1"/>
  <c r="I34" i="7"/>
  <c r="B40" i="4"/>
  <c r="N40" s="1"/>
  <c r="H40" i="7"/>
  <c r="B47" i="4"/>
  <c r="N47" s="1"/>
  <c r="H47" i="7"/>
  <c r="N47" s="1"/>
  <c r="B55" i="4"/>
  <c r="N55" s="1"/>
  <c r="H55" i="7"/>
  <c r="N55" s="1"/>
  <c r="E6" i="4"/>
  <c r="Q6" s="1"/>
  <c r="K6" i="7"/>
  <c r="Q6" s="1"/>
  <c r="F10" i="4"/>
  <c r="R10" s="1"/>
  <c r="L10" i="7"/>
  <c r="B157" i="4"/>
  <c r="N157" s="1"/>
  <c r="H157" i="7"/>
  <c r="D123" i="4"/>
  <c r="P123" s="1"/>
  <c r="J123" i="7"/>
  <c r="D143" i="4"/>
  <c r="P143" s="1"/>
  <c r="J143" i="7"/>
  <c r="P143" s="1"/>
  <c r="C150" i="4"/>
  <c r="O150" s="1"/>
  <c r="I150" i="7"/>
  <c r="D152" i="4"/>
  <c r="P152" s="1"/>
  <c r="J152" i="7"/>
  <c r="D153" i="4"/>
  <c r="P153" s="1"/>
  <c r="J153" i="7"/>
  <c r="E163" i="4"/>
  <c r="Q163" s="1"/>
  <c r="K163" i="7"/>
  <c r="Q163" s="1"/>
  <c r="C168" i="4"/>
  <c r="O168" s="1"/>
  <c r="I168" i="7"/>
  <c r="C169" i="4"/>
  <c r="O169" s="1"/>
  <c r="I169" i="7"/>
  <c r="E121" i="4"/>
  <c r="Q121" s="1"/>
  <c r="K121" i="7"/>
  <c r="C126" i="4"/>
  <c r="O126" s="1"/>
  <c r="I126" i="7"/>
  <c r="D130" i="4"/>
  <c r="P130" s="1"/>
  <c r="J130" i="7"/>
  <c r="C135" i="4"/>
  <c r="O135" s="1"/>
  <c r="I135" i="7"/>
  <c r="F138" i="4"/>
  <c r="R138" s="1"/>
  <c r="L138" i="7"/>
  <c r="D81" i="4"/>
  <c r="P81" s="1"/>
  <c r="J81" i="7"/>
  <c r="P81" s="1"/>
  <c r="D83" i="4"/>
  <c r="P83" s="1"/>
  <c r="J83" i="7"/>
  <c r="B86" i="4"/>
  <c r="N86" s="1"/>
  <c r="H86" i="7"/>
  <c r="D91" i="4"/>
  <c r="P91" s="1"/>
  <c r="J91" i="7"/>
  <c r="B96" i="4"/>
  <c r="N96" s="1"/>
  <c r="H96" i="7"/>
  <c r="B101" i="4"/>
  <c r="N101" s="1"/>
  <c r="H101" i="7"/>
  <c r="N101" s="1"/>
  <c r="E102" i="4"/>
  <c r="Q102" s="1"/>
  <c r="K102" i="7"/>
  <c r="C109" i="4"/>
  <c r="O109" s="1"/>
  <c r="I109" i="7"/>
  <c r="O109" s="1"/>
  <c r="B112" i="4"/>
  <c r="N112" s="1"/>
  <c r="H112" i="7"/>
  <c r="N112" s="1"/>
  <c r="C66" i="4"/>
  <c r="O66" s="1"/>
  <c r="I66" i="7"/>
  <c r="F67" i="4"/>
  <c r="R67" s="1"/>
  <c r="L67" i="7"/>
  <c r="B15" i="4"/>
  <c r="N15" s="1"/>
  <c r="H15" i="7"/>
  <c r="N15" s="1"/>
  <c r="F36" i="4"/>
  <c r="R36" s="1"/>
  <c r="L36" i="7"/>
  <c r="R36" s="1"/>
  <c r="C43" i="4"/>
  <c r="O43" s="1"/>
  <c r="I43" i="7"/>
  <c r="C51" i="4"/>
  <c r="O51" s="1"/>
  <c r="I51" i="7"/>
  <c r="O51" s="1"/>
  <c r="C59" i="4"/>
  <c r="O59" s="1"/>
  <c r="I59" i="7"/>
  <c r="O59" s="1"/>
  <c r="B63" i="4"/>
  <c r="N63" s="1"/>
  <c r="H63" i="7"/>
  <c r="N63" s="1"/>
  <c r="B4" i="4"/>
  <c r="N4" s="1"/>
  <c r="H4" i="7"/>
  <c r="D144" i="4"/>
  <c r="P144" s="1"/>
  <c r="J144" i="7"/>
  <c r="P144" s="1"/>
  <c r="E151" i="4"/>
  <c r="Q151" s="1"/>
  <c r="K151" i="7"/>
  <c r="C157" i="4"/>
  <c r="O157" s="1"/>
  <c r="I157" i="7"/>
  <c r="O157" s="1"/>
  <c r="D167" i="4"/>
  <c r="P167" s="1"/>
  <c r="J167" i="7"/>
  <c r="C124" i="4"/>
  <c r="O124" s="1"/>
  <c r="I124" i="7"/>
  <c r="C131" i="4"/>
  <c r="O131" s="1"/>
  <c r="I131" i="7"/>
  <c r="E137" i="4"/>
  <c r="Q137" s="1"/>
  <c r="K137" i="7"/>
  <c r="E145" i="4"/>
  <c r="Q145" s="1"/>
  <c r="K145" i="7"/>
  <c r="F129" i="4"/>
  <c r="R129" s="1"/>
  <c r="L129" i="7"/>
  <c r="R129" s="1"/>
  <c r="D71" i="4"/>
  <c r="P71" s="1"/>
  <c r="J71" i="7"/>
  <c r="D77" i="4"/>
  <c r="P77" s="1"/>
  <c r="J77" i="7"/>
  <c r="P77" s="1"/>
  <c r="C82" i="4"/>
  <c r="O82" s="1"/>
  <c r="I82" i="7"/>
  <c r="D88" i="4"/>
  <c r="P88" s="1"/>
  <c r="J88" i="7"/>
  <c r="P88" s="1"/>
  <c r="F92" i="4"/>
  <c r="R92" s="1"/>
  <c r="L92" i="7"/>
  <c r="D98" i="4"/>
  <c r="P98" s="1"/>
  <c r="J98" i="7"/>
  <c r="E113" i="4"/>
  <c r="Q113" s="1"/>
  <c r="K113" i="7"/>
  <c r="Q113" s="1"/>
  <c r="C12" i="4"/>
  <c r="O12" s="1"/>
  <c r="I12" i="7"/>
  <c r="O12" s="1"/>
  <c r="D23" i="4"/>
  <c r="P23" s="1"/>
  <c r="J23" i="7"/>
  <c r="F41" i="4"/>
  <c r="R41" s="1"/>
  <c r="L41" i="7"/>
  <c r="R41" s="1"/>
  <c r="E57" i="4"/>
  <c r="Q57" s="1"/>
  <c r="K57" i="7"/>
  <c r="C5" i="4"/>
  <c r="O5" s="1"/>
  <c r="I5" i="7"/>
  <c r="O5" s="1"/>
  <c r="F147" i="4"/>
  <c r="R147" s="1"/>
  <c r="L147" i="7"/>
  <c r="F168" i="4"/>
  <c r="R168" s="1"/>
  <c r="L168" i="7"/>
  <c r="E133" i="4"/>
  <c r="Q133" s="1"/>
  <c r="K133" i="7"/>
  <c r="D73" i="4"/>
  <c r="P73" s="1"/>
  <c r="J73" i="7"/>
  <c r="P73" s="1"/>
  <c r="F80" i="4"/>
  <c r="R80" s="1"/>
  <c r="L80" i="7"/>
  <c r="D99" i="4"/>
  <c r="P99" s="1"/>
  <c r="J99" i="7"/>
  <c r="C106" i="4"/>
  <c r="O106" s="1"/>
  <c r="I106" i="7"/>
  <c r="F113" i="4"/>
  <c r="R113" s="1"/>
  <c r="L113" i="7"/>
  <c r="R113" s="1"/>
  <c r="E68" i="4"/>
  <c r="Q68" s="1"/>
  <c r="K68" i="7"/>
  <c r="C30" i="4"/>
  <c r="O30" s="1"/>
  <c r="I30" i="7"/>
  <c r="E9" i="4"/>
  <c r="Q9" s="1"/>
  <c r="K9" i="7"/>
  <c r="F115" i="4"/>
  <c r="R115" s="1"/>
  <c r="L115" i="7"/>
  <c r="E147" i="4"/>
  <c r="Q147" s="1"/>
  <c r="K147" i="7"/>
  <c r="Q147" s="1"/>
  <c r="D119" i="4"/>
  <c r="P119" s="1"/>
  <c r="J119" i="7"/>
  <c r="E134" i="4"/>
  <c r="Q134" s="1"/>
  <c r="K134" i="7"/>
  <c r="E74" i="4"/>
  <c r="Q74" s="1"/>
  <c r="K74" i="7"/>
  <c r="B93" i="4"/>
  <c r="N93" s="1"/>
  <c r="H93" i="7"/>
  <c r="N93" s="1"/>
  <c r="E97" i="4"/>
  <c r="Q97" s="1"/>
  <c r="K97" i="7"/>
  <c r="Q97" s="1"/>
  <c r="D104" i="4"/>
  <c r="P104" s="1"/>
  <c r="J104" i="7"/>
  <c r="D114" i="4"/>
  <c r="P114" s="1"/>
  <c r="J114" i="7"/>
  <c r="P114" s="1"/>
  <c r="D117" i="4"/>
  <c r="P117" s="1"/>
  <c r="J117" i="7"/>
  <c r="D68" i="4"/>
  <c r="P68" s="1"/>
  <c r="J68" i="7"/>
  <c r="P68" s="1"/>
  <c r="C50" i="4"/>
  <c r="O50" s="1"/>
  <c r="I50" i="7"/>
  <c r="O50" s="1"/>
  <c r="F64" i="4"/>
  <c r="R64" s="1"/>
  <c r="L64" i="7"/>
  <c r="C7" i="4"/>
  <c r="O7" s="1"/>
  <c r="I7" i="7"/>
  <c r="C10" i="4"/>
  <c r="O10" s="1"/>
  <c r="I10" i="7"/>
  <c r="O10" s="1"/>
  <c r="C120" i="4"/>
  <c r="O120" s="1"/>
  <c r="I120" i="7"/>
  <c r="D87" i="4"/>
  <c r="P87" s="1"/>
  <c r="J87" i="7"/>
  <c r="F116" i="4"/>
  <c r="R116" s="1"/>
  <c r="L116" i="7"/>
  <c r="C145" i="4"/>
  <c r="O145" s="1"/>
  <c r="I145" i="7"/>
  <c r="B152" i="4"/>
  <c r="N152" s="1"/>
  <c r="H152" i="7"/>
  <c r="N152" s="1"/>
  <c r="C122" i="4"/>
  <c r="O122" s="1"/>
  <c r="I122" i="7"/>
  <c r="B138" i="4"/>
  <c r="N138" s="1"/>
  <c r="H138" i="7"/>
  <c r="F79" i="4"/>
  <c r="R79" s="1"/>
  <c r="L79" i="7"/>
  <c r="R79" s="1"/>
  <c r="E91" i="4"/>
  <c r="Q91" s="1"/>
  <c r="K91" i="7"/>
  <c r="Q91" s="1"/>
  <c r="D97" i="4"/>
  <c r="P97" s="1"/>
  <c r="J97" i="7"/>
  <c r="B108" i="4"/>
  <c r="N108" s="1"/>
  <c r="H108" i="7"/>
  <c r="N108" s="1"/>
  <c r="D115" i="4"/>
  <c r="P115" s="1"/>
  <c r="J115" i="7"/>
  <c r="E21" i="4"/>
  <c r="Q21" s="1"/>
  <c r="K21" i="7"/>
  <c r="B28" i="4"/>
  <c r="N28" s="1"/>
  <c r="H28" i="7"/>
  <c r="N28" s="1"/>
  <c r="E34" i="4"/>
  <c r="Q34" s="1"/>
  <c r="K34" i="7"/>
  <c r="D50" i="4"/>
  <c r="P50" s="1"/>
  <c r="J50" i="7"/>
  <c r="P50" s="1"/>
  <c r="B62" i="4"/>
  <c r="N62" s="1"/>
  <c r="H62" i="7"/>
  <c r="N62" s="1"/>
  <c r="F5" i="4"/>
  <c r="R5" s="1"/>
  <c r="L5" i="7"/>
  <c r="R5" s="1"/>
  <c r="D11" i="4"/>
  <c r="P11" s="1"/>
  <c r="J11" i="7"/>
  <c r="C158" i="4"/>
  <c r="O158" s="1"/>
  <c r="I158" i="7"/>
  <c r="F160" i="4"/>
  <c r="R160" s="1"/>
  <c r="L160" i="7"/>
  <c r="C138" i="4"/>
  <c r="O138" s="1"/>
  <c r="I138" i="7"/>
  <c r="O138" s="1"/>
  <c r="C76" i="4"/>
  <c r="O76" s="1"/>
  <c r="I76" i="7"/>
  <c r="O76" s="1"/>
  <c r="E84" i="4"/>
  <c r="Q84" s="1"/>
  <c r="K84" i="7"/>
  <c r="Q84" s="1"/>
  <c r="F102" i="4"/>
  <c r="R102" s="1"/>
  <c r="L102" i="7"/>
  <c r="R102" s="1"/>
  <c r="C116" i="4"/>
  <c r="O116" s="1"/>
  <c r="I116" i="7"/>
  <c r="D69" i="4"/>
  <c r="P69" s="1"/>
  <c r="J69" i="7"/>
  <c r="F25" i="4"/>
  <c r="R25" s="1"/>
  <c r="L25" i="7"/>
  <c r="D35" i="4"/>
  <c r="P35" s="1"/>
  <c r="J35" i="7"/>
  <c r="P35" s="1"/>
  <c r="D142" i="4"/>
  <c r="P142" s="1"/>
  <c r="J142" i="7"/>
  <c r="P142" s="1"/>
  <c r="B156" i="4"/>
  <c r="N156" s="1"/>
  <c r="H156" i="7"/>
  <c r="B161" i="4"/>
  <c r="N161" s="1"/>
  <c r="H161" i="7"/>
  <c r="B164" i="4"/>
  <c r="N164" s="1"/>
  <c r="H164" i="7"/>
  <c r="N164" s="1"/>
  <c r="B122" i="4"/>
  <c r="N122" s="1"/>
  <c r="H122" i="7"/>
  <c r="N122" s="1"/>
  <c r="C75" i="4"/>
  <c r="O75" s="1"/>
  <c r="I75" i="7"/>
  <c r="E108" i="4"/>
  <c r="Q108" s="1"/>
  <c r="K108" i="7"/>
  <c r="Q108" s="1"/>
  <c r="B17" i="4"/>
  <c r="N17" s="1"/>
  <c r="H17" i="7"/>
  <c r="N17" s="1"/>
  <c r="E29" i="4"/>
  <c r="Q29" s="1"/>
  <c r="K29" i="7"/>
  <c r="Q29" s="1"/>
  <c r="B33" i="4"/>
  <c r="N33" s="1"/>
  <c r="H33" i="7"/>
  <c r="N33" s="1"/>
  <c r="F53" i="4"/>
  <c r="R53" s="1"/>
  <c r="L53" i="7"/>
  <c r="R53" s="1"/>
  <c r="B9" i="4"/>
  <c r="N9" s="1"/>
  <c r="H9" i="7"/>
  <c r="N9" s="1"/>
  <c r="E26" i="4"/>
  <c r="Q26" s="1"/>
  <c r="K26" i="7"/>
  <c r="Q26" s="1"/>
  <c r="B160" i="4"/>
  <c r="N160" s="1"/>
  <c r="H160" i="7"/>
  <c r="B133" i="4"/>
  <c r="N133" s="1"/>
  <c r="H133" i="7"/>
  <c r="N133" s="1"/>
  <c r="E71" i="4"/>
  <c r="Q71" s="1"/>
  <c r="K71" i="7"/>
  <c r="B20" i="4"/>
  <c r="N20" s="1"/>
  <c r="H20" i="7"/>
  <c r="C52" i="4"/>
  <c r="O52" s="1"/>
  <c r="I52" i="7"/>
  <c r="O52" s="1"/>
  <c r="B128" i="4"/>
  <c r="N128" s="1"/>
  <c r="H128" i="7"/>
  <c r="N128" s="1"/>
  <c r="F86" i="4"/>
  <c r="R86" s="1"/>
  <c r="L86" i="7"/>
  <c r="E18" i="4"/>
  <c r="Q18" s="1"/>
  <c r="K18" i="7"/>
  <c r="B8" i="4"/>
  <c r="N8" s="1"/>
  <c r="H8" i="7"/>
  <c r="N8" s="1"/>
  <c r="D162" i="4"/>
  <c r="P162" s="1"/>
  <c r="J162" i="7"/>
  <c r="E120" i="4"/>
  <c r="Q120" s="1"/>
  <c r="K120" i="7"/>
  <c r="Q120" s="1"/>
  <c r="B92" i="4"/>
  <c r="N92" s="1"/>
  <c r="H92" i="7"/>
  <c r="C11" i="4"/>
  <c r="O11" s="1"/>
  <c r="I11" i="7"/>
  <c r="O11" s="1"/>
  <c r="E38" i="4"/>
  <c r="Q38" s="1"/>
  <c r="K38" i="7"/>
  <c r="Q38" s="1"/>
  <c r="E46" i="4"/>
  <c r="Q46" s="1"/>
  <c r="K46" i="7"/>
  <c r="B151" i="4"/>
  <c r="N151" s="1"/>
  <c r="H151" i="7"/>
  <c r="C80" i="4"/>
  <c r="O80" s="1"/>
  <c r="I80" i="7"/>
  <c r="O80" s="1"/>
  <c r="E50" i="4"/>
  <c r="Q50" s="1"/>
  <c r="K50" i="7"/>
  <c r="B141" i="4"/>
  <c r="N141" s="1"/>
  <c r="H141" i="7"/>
  <c r="N141" s="1"/>
  <c r="B12" i="4"/>
  <c r="N12" s="1"/>
  <c r="H12" i="7"/>
  <c r="N12" s="1"/>
  <c r="B146" i="4"/>
  <c r="N146" s="1"/>
  <c r="H146" i="7"/>
  <c r="N146" s="1"/>
  <c r="B71" i="4"/>
  <c r="N71" s="1"/>
  <c r="H71" i="7"/>
  <c r="N71" s="1"/>
  <c r="D105" i="4"/>
  <c r="P105" s="1"/>
  <c r="J105" i="7"/>
  <c r="C110" i="4"/>
  <c r="O110" s="1"/>
  <c r="I110" i="7"/>
  <c r="O110" s="1"/>
  <c r="B27" i="4"/>
  <c r="N27" s="1"/>
  <c r="H27" i="7"/>
  <c r="N27" s="1"/>
  <c r="D59" i="4"/>
  <c r="P59" s="1"/>
  <c r="J59" i="7"/>
  <c r="P59" s="1"/>
  <c r="F148" i="4"/>
  <c r="R148" s="1"/>
  <c r="L148" i="7"/>
  <c r="B72" i="4"/>
  <c r="N72" s="1"/>
  <c r="H72" i="7"/>
  <c r="N72" s="1"/>
  <c r="B66" i="4"/>
  <c r="N66" s="1"/>
  <c r="H66" i="7"/>
  <c r="N66" s="1"/>
  <c r="B36" i="4"/>
  <c r="N36" s="1"/>
  <c r="H36" i="7"/>
  <c r="F139" i="4"/>
  <c r="R139" s="1"/>
  <c r="L139" i="7"/>
  <c r="R139" s="1"/>
  <c r="B41" i="4"/>
  <c r="N41" s="1"/>
  <c r="H41" i="7"/>
  <c r="N41" s="1"/>
  <c r="B57" i="4"/>
  <c r="N57" s="1"/>
  <c r="H57" i="7"/>
  <c r="N57" s="1"/>
  <c r="B123" i="4"/>
  <c r="N123" s="1"/>
  <c r="H123" i="7"/>
  <c r="N123" s="1"/>
  <c r="B142" i="4"/>
  <c r="N142" s="1"/>
  <c r="H142" i="7"/>
  <c r="N142" s="1"/>
  <c r="B73" i="4"/>
  <c r="N73" s="1"/>
  <c r="H73" i="7"/>
  <c r="B79" i="4"/>
  <c r="N79" s="1"/>
  <c r="H79" i="7"/>
  <c r="B103" i="4"/>
  <c r="N103" s="1"/>
  <c r="H103" i="7"/>
  <c r="O168"/>
  <c r="P90"/>
  <c r="N81"/>
  <c r="O72"/>
  <c r="P150"/>
  <c r="P134"/>
  <c r="R93"/>
  <c r="Q150"/>
  <c r="P22"/>
  <c r="Q73"/>
  <c r="Q67"/>
  <c r="N60"/>
  <c r="Q3"/>
  <c r="N153"/>
  <c r="O136"/>
  <c r="R169"/>
  <c r="Q164"/>
  <c r="Q157"/>
  <c r="O143"/>
  <c r="P124"/>
  <c r="O150"/>
  <c r="Q140"/>
  <c r="N136"/>
  <c r="Q130"/>
  <c r="O115"/>
  <c r="Q104"/>
  <c r="N167"/>
  <c r="Q81"/>
  <c r="Q133"/>
  <c r="Q100"/>
  <c r="Q93"/>
  <c r="Q83"/>
  <c r="Q80"/>
  <c r="O34"/>
  <c r="O106"/>
  <c r="Q92"/>
  <c r="P69"/>
  <c r="Q148"/>
  <c r="AI123" i="5"/>
  <c r="O55" i="7"/>
  <c r="P33"/>
  <c r="Q22"/>
  <c r="R14"/>
  <c r="R168"/>
  <c r="O121"/>
  <c r="P105"/>
  <c r="Q64"/>
  <c r="R40"/>
  <c r="P3"/>
  <c r="Q95"/>
  <c r="P31"/>
  <c r="AM10" i="5"/>
  <c r="R10" i="7"/>
  <c r="N38"/>
  <c r="N118"/>
  <c r="N138"/>
  <c r="N5"/>
  <c r="P23"/>
  <c r="N129"/>
  <c r="N23"/>
  <c r="R61"/>
  <c r="R4"/>
  <c r="P29"/>
  <c r="N104"/>
  <c r="N45"/>
  <c r="N29"/>
  <c r="O56"/>
  <c r="Q82"/>
  <c r="P125"/>
  <c r="N139"/>
  <c r="R55"/>
  <c r="O71"/>
  <c r="P103"/>
  <c r="R87"/>
  <c r="H667" i="4"/>
  <c r="H596"/>
  <c r="H619"/>
  <c r="H593"/>
  <c r="H539"/>
  <c r="H676"/>
  <c r="H669"/>
  <c r="H557"/>
  <c r="H608"/>
  <c r="H528"/>
  <c r="H673"/>
  <c r="H575"/>
  <c r="H545"/>
  <c r="H552"/>
  <c r="H601"/>
  <c r="H648"/>
  <c r="H567"/>
  <c r="H640"/>
  <c r="H636"/>
  <c r="H603"/>
  <c r="H529"/>
  <c r="H627"/>
  <c r="H656"/>
  <c r="H544"/>
  <c r="H679"/>
  <c r="H653"/>
  <c r="H646"/>
  <c r="H663"/>
  <c r="H644"/>
  <c r="H553"/>
  <c r="H560"/>
  <c r="H675"/>
  <c r="H527"/>
  <c r="H577"/>
  <c r="H635"/>
  <c r="H604"/>
  <c r="H592"/>
  <c r="H515"/>
  <c r="H535"/>
  <c r="H549"/>
  <c r="H517"/>
  <c r="H671"/>
  <c r="H561"/>
  <c r="H613"/>
  <c r="H524"/>
  <c r="H639"/>
  <c r="H525"/>
  <c r="H657"/>
  <c r="H620"/>
  <c r="H576"/>
  <c r="H625"/>
  <c r="H606"/>
  <c r="H537"/>
  <c r="H602"/>
  <c r="H660"/>
  <c r="H533"/>
  <c r="H521"/>
  <c r="H624"/>
  <c r="H523"/>
  <c r="H641"/>
  <c r="H565"/>
  <c r="H621"/>
  <c r="H460" i="7"/>
  <c r="H447"/>
  <c r="H448"/>
  <c r="H379"/>
  <c r="H376"/>
  <c r="H395"/>
  <c r="H358"/>
  <c r="H438"/>
  <c r="H472"/>
  <c r="H370"/>
  <c r="H385"/>
  <c r="H404"/>
  <c r="H361"/>
  <c r="H469"/>
  <c r="H422"/>
  <c r="H372"/>
  <c r="H491"/>
  <c r="H492"/>
  <c r="H474"/>
  <c r="H449"/>
  <c r="H384"/>
  <c r="H419"/>
  <c r="H383"/>
  <c r="H349"/>
  <c r="H488"/>
  <c r="H363"/>
  <c r="H461"/>
  <c r="H503"/>
  <c r="H500"/>
  <c r="H350"/>
  <c r="H375"/>
  <c r="H445"/>
  <c r="H405"/>
  <c r="H403"/>
  <c r="H402"/>
  <c r="H508"/>
  <c r="H496"/>
  <c r="H362"/>
  <c r="H389"/>
  <c r="H417"/>
  <c r="H479"/>
  <c r="H490"/>
  <c r="H475"/>
  <c r="H410"/>
  <c r="H414"/>
  <c r="H411"/>
  <c r="H497"/>
  <c r="H412"/>
  <c r="H369"/>
  <c r="H426"/>
  <c r="H388"/>
  <c r="H467"/>
  <c r="H408"/>
  <c r="H386"/>
  <c r="H489"/>
  <c r="H415"/>
  <c r="H487"/>
  <c r="H368"/>
  <c r="H427"/>
  <c r="H348"/>
  <c r="H355"/>
  <c r="H390"/>
  <c r="H352"/>
  <c r="H446"/>
  <c r="H441"/>
  <c r="H356"/>
  <c r="H484"/>
  <c r="H365"/>
  <c r="H377"/>
  <c r="H406"/>
  <c r="H357"/>
  <c r="H345"/>
  <c r="H343"/>
  <c r="H430"/>
  <c r="H387"/>
  <c r="H455"/>
  <c r="H443"/>
  <c r="H424"/>
  <c r="H480"/>
  <c r="H393"/>
  <c r="H437"/>
  <c r="H465"/>
  <c r="H499"/>
  <c r="H373"/>
  <c r="H359"/>
  <c r="H398"/>
  <c r="H354"/>
  <c r="H434"/>
  <c r="H458"/>
  <c r="H493"/>
  <c r="H471"/>
  <c r="H498"/>
  <c r="H457"/>
  <c r="H366"/>
  <c r="H478"/>
  <c r="H440"/>
  <c r="H423"/>
  <c r="H396"/>
  <c r="H439"/>
  <c r="H367"/>
  <c r="H454"/>
  <c r="H391"/>
  <c r="H428"/>
  <c r="H416"/>
  <c r="H421"/>
  <c r="H347"/>
  <c r="H464"/>
  <c r="H470"/>
  <c r="H346"/>
  <c r="H506"/>
  <c r="H425"/>
  <c r="H413"/>
  <c r="H482"/>
  <c r="H433"/>
  <c r="H351"/>
  <c r="H468"/>
  <c r="H435"/>
  <c r="H463"/>
  <c r="H510"/>
  <c r="H399"/>
  <c r="H407"/>
  <c r="H397"/>
  <c r="H374"/>
  <c r="H353"/>
  <c r="H431"/>
  <c r="H495"/>
  <c r="H462"/>
  <c r="H504"/>
  <c r="H382"/>
  <c r="H378"/>
  <c r="H506" i="6"/>
  <c r="H463"/>
  <c r="H495"/>
  <c r="H391"/>
  <c r="H480"/>
  <c r="H505"/>
  <c r="H393"/>
  <c r="H461"/>
  <c r="H362"/>
  <c r="H482"/>
  <c r="H356"/>
  <c r="H390"/>
  <c r="H447"/>
  <c r="H346"/>
  <c r="H379"/>
  <c r="H384"/>
  <c r="H500"/>
  <c r="H450"/>
  <c r="H345"/>
  <c r="H382"/>
  <c r="H497"/>
  <c r="H414"/>
  <c r="H467"/>
  <c r="H496"/>
  <c r="H383"/>
  <c r="H389"/>
  <c r="H502"/>
  <c r="H370"/>
  <c r="H436"/>
  <c r="H458"/>
  <c r="H475"/>
  <c r="H381"/>
  <c r="H424"/>
  <c r="H431"/>
  <c r="H354"/>
  <c r="H484"/>
  <c r="H474"/>
  <c r="H367"/>
  <c r="AI158" i="5"/>
  <c r="I158" i="6"/>
  <c r="O158" s="1"/>
  <c r="B158" i="7" s="1"/>
  <c r="N158" s="1"/>
  <c r="AJ161" i="5"/>
  <c r="J161" i="6"/>
  <c r="P161" s="1"/>
  <c r="C161" i="7" s="1"/>
  <c r="AI72" i="5"/>
  <c r="AI62"/>
  <c r="AI30"/>
  <c r="AI146"/>
  <c r="AM53"/>
  <c r="AL20"/>
  <c r="AI129"/>
  <c r="AI115"/>
  <c r="AJ45"/>
  <c r="AI126"/>
  <c r="AL147"/>
  <c r="AM82"/>
  <c r="AL44"/>
  <c r="AI116"/>
  <c r="AI138"/>
  <c r="AI106"/>
  <c r="AI53"/>
  <c r="AM21"/>
  <c r="AJ27"/>
  <c r="AL143"/>
  <c r="AJ11"/>
  <c r="AI130"/>
  <c r="AI66"/>
  <c r="AM61"/>
  <c r="AK67"/>
  <c r="AI122"/>
  <c r="AK23"/>
  <c r="AM4"/>
  <c r="AI71"/>
  <c r="AI27"/>
  <c r="AI41"/>
  <c r="AI162"/>
  <c r="AM26"/>
  <c r="AJ61"/>
  <c r="AI10"/>
  <c r="M11" i="6"/>
  <c r="S11" s="1"/>
  <c r="F11" i="7" s="1"/>
  <c r="R11" s="1"/>
  <c r="AJ157" i="5"/>
  <c r="I410"/>
  <c r="I398"/>
  <c r="I446"/>
  <c r="I509"/>
  <c r="I506"/>
  <c r="I487"/>
  <c r="I467"/>
  <c r="I507"/>
  <c r="I437"/>
  <c r="I386"/>
  <c r="I442"/>
  <c r="I379"/>
  <c r="I363"/>
  <c r="I348"/>
  <c r="I480"/>
  <c r="I399"/>
  <c r="I491"/>
  <c r="I378"/>
  <c r="I401"/>
  <c r="I370"/>
  <c r="I357"/>
  <c r="I428"/>
  <c r="I409"/>
  <c r="I477"/>
  <c r="I448"/>
  <c r="I417"/>
  <c r="I450"/>
  <c r="I362"/>
  <c r="I350"/>
  <c r="I457"/>
  <c r="I424"/>
  <c r="I425"/>
  <c r="I408"/>
  <c r="I361"/>
  <c r="I494"/>
  <c r="I373"/>
  <c r="I455"/>
  <c r="I426"/>
  <c r="I358"/>
  <c r="I415"/>
  <c r="I351"/>
  <c r="I443"/>
  <c r="I405"/>
  <c r="I384"/>
  <c r="I364"/>
  <c r="I354"/>
  <c r="I445"/>
  <c r="I478"/>
  <c r="I346"/>
  <c r="I355"/>
  <c r="I447"/>
  <c r="I375"/>
  <c r="I483"/>
  <c r="I396"/>
  <c r="I461"/>
  <c r="I353"/>
  <c r="I435"/>
  <c r="I360"/>
  <c r="I498"/>
  <c r="I451"/>
  <c r="I497"/>
  <c r="I475"/>
  <c r="I499"/>
  <c r="I479"/>
  <c r="I462"/>
  <c r="I407"/>
  <c r="I463"/>
  <c r="I458"/>
  <c r="I440"/>
  <c r="I381"/>
  <c r="I347"/>
  <c r="I444"/>
  <c r="I501"/>
  <c r="I495"/>
  <c r="I420"/>
  <c r="I466"/>
  <c r="I365"/>
  <c r="I469"/>
  <c r="I485"/>
  <c r="I416"/>
  <c r="I422"/>
  <c r="I366"/>
  <c r="I431"/>
  <c r="I472"/>
  <c r="I510"/>
  <c r="I482"/>
  <c r="I493"/>
  <c r="I502"/>
  <c r="I376"/>
  <c r="I486"/>
  <c r="AM46"/>
  <c r="M46" i="6"/>
  <c r="S46" s="1"/>
  <c r="F46" i="7" s="1"/>
  <c r="R46" s="1"/>
  <c r="AM86" i="5"/>
  <c r="M86" i="6"/>
  <c r="S86" s="1"/>
  <c r="F86" i="7" s="1"/>
  <c r="R86" s="1"/>
  <c r="AM94" i="5"/>
  <c r="M94" i="6"/>
  <c r="S94" s="1"/>
  <c r="F94" i="7" s="1"/>
  <c r="AM110" i="5"/>
  <c r="M110" i="6"/>
  <c r="S110" s="1"/>
  <c r="F110" i="7" s="1"/>
  <c r="R110" s="1"/>
  <c r="AM142" i="5"/>
  <c r="M142" i="6"/>
  <c r="S142" s="1"/>
  <c r="F142" i="7" s="1"/>
  <c r="R142" s="1"/>
  <c r="AM119" i="5"/>
  <c r="M119" i="6"/>
  <c r="S119" s="1"/>
  <c r="F119" i="7" s="1"/>
  <c r="R119" s="1"/>
  <c r="AK60" i="5"/>
  <c r="K60" i="6"/>
  <c r="Q60" s="1"/>
  <c r="D60" i="7" s="1"/>
  <c r="P60" s="1"/>
  <c r="AK84" i="5"/>
  <c r="K84" i="6"/>
  <c r="Q84" s="1"/>
  <c r="D84" i="7" s="1"/>
  <c r="P84" s="1"/>
  <c r="AK148" i="5"/>
  <c r="K148" i="6"/>
  <c r="Q148" s="1"/>
  <c r="D148" i="7" s="1"/>
  <c r="P148" s="1"/>
  <c r="AK156" i="5"/>
  <c r="K156" i="6"/>
  <c r="Q156" s="1"/>
  <c r="D156" i="7" s="1"/>
  <c r="AK164" i="5"/>
  <c r="K164" i="6"/>
  <c r="Q164" s="1"/>
  <c r="D164" i="7" s="1"/>
  <c r="AJ133" i="5"/>
  <c r="J133" i="6"/>
  <c r="P133" s="1"/>
  <c r="C133" i="7" s="1"/>
  <c r="O133" s="1"/>
  <c r="AJ116" i="5"/>
  <c r="J116" i="6"/>
  <c r="P116" s="1"/>
  <c r="C116" i="7" s="1"/>
  <c r="AL102" i="5"/>
  <c r="L102" i="6"/>
  <c r="R102" s="1"/>
  <c r="E102" i="7" s="1"/>
  <c r="Q102" s="1"/>
  <c r="AK71" i="5"/>
  <c r="K71" i="6"/>
  <c r="Q71" s="1"/>
  <c r="D71" i="7" s="1"/>
  <c r="P71" s="1"/>
  <c r="AJ77" i="5"/>
  <c r="J77" i="6"/>
  <c r="P77" s="1"/>
  <c r="C77" i="7" s="1"/>
  <c r="O77" s="1"/>
  <c r="AI135" i="5"/>
  <c r="I135" i="6"/>
  <c r="O135" s="1"/>
  <c r="B135" i="7" s="1"/>
  <c r="N135" s="1"/>
  <c r="AJ43" i="5"/>
  <c r="J43" i="6"/>
  <c r="P43" s="1"/>
  <c r="C43" i="7" s="1"/>
  <c r="O43" s="1"/>
  <c r="AJ64" i="5"/>
  <c r="J64" i="6"/>
  <c r="P64" s="1"/>
  <c r="C64" i="7" s="1"/>
  <c r="AJ75" i="5"/>
  <c r="J75" i="6"/>
  <c r="P75" s="1"/>
  <c r="C75" i="7" s="1"/>
  <c r="O75" s="1"/>
  <c r="AI83" i="5"/>
  <c r="I83" i="6"/>
  <c r="O83" s="1"/>
  <c r="B83" i="7" s="1"/>
  <c r="N83" s="1"/>
  <c r="AJ107" i="5"/>
  <c r="J107" i="6"/>
  <c r="P107" s="1"/>
  <c r="C107" i="7" s="1"/>
  <c r="O107" s="1"/>
  <c r="AI147" i="5"/>
  <c r="I147" i="6"/>
  <c r="O147" s="1"/>
  <c r="B147" i="7" s="1"/>
  <c r="N147" s="1"/>
  <c r="AJ160" i="5"/>
  <c r="J160" i="6"/>
  <c r="P160" s="1"/>
  <c r="C160" i="7" s="1"/>
  <c r="AK165" i="5"/>
  <c r="K165" i="6"/>
  <c r="Q165" s="1"/>
  <c r="D165" i="7" s="1"/>
  <c r="P165" s="1"/>
  <c r="AL63" i="5"/>
  <c r="L63" i="6"/>
  <c r="R63" s="1"/>
  <c r="E63" i="7" s="1"/>
  <c r="Q63" s="1"/>
  <c r="AJ70" i="5"/>
  <c r="J70" i="6"/>
  <c r="P70" s="1"/>
  <c r="C70" i="7" s="1"/>
  <c r="O70" s="1"/>
  <c r="AK97" i="5"/>
  <c r="K97" i="6"/>
  <c r="Q97" s="1"/>
  <c r="D97" i="7" s="1"/>
  <c r="P97" s="1"/>
  <c r="AM103" i="5"/>
  <c r="M103" i="6"/>
  <c r="S103" s="1"/>
  <c r="F103" i="7" s="1"/>
  <c r="R103" s="1"/>
  <c r="AL166" i="5"/>
  <c r="L166" i="6"/>
  <c r="R166" s="1"/>
  <c r="E166" i="7" s="1"/>
  <c r="Q166" s="1"/>
  <c r="AL50" i="5"/>
  <c r="L50" i="6"/>
  <c r="R50" s="1"/>
  <c r="E50" i="7" s="1"/>
  <c r="AJ67" i="5"/>
  <c r="J67" i="6"/>
  <c r="P67" s="1"/>
  <c r="C67" i="7" s="1"/>
  <c r="AI107" i="5"/>
  <c r="I107" i="6"/>
  <c r="O107" s="1"/>
  <c r="B107" i="7" s="1"/>
  <c r="N107" s="1"/>
  <c r="AJ120" i="5"/>
  <c r="J120" i="6"/>
  <c r="P120" s="1"/>
  <c r="C120" i="7" s="1"/>
  <c r="O120" s="1"/>
  <c r="AJ131" i="5"/>
  <c r="J131" i="6"/>
  <c r="P131" s="1"/>
  <c r="C131" i="7" s="1"/>
  <c r="O131" s="1"/>
  <c r="AL146" i="5"/>
  <c r="L146" i="6"/>
  <c r="R146" s="1"/>
  <c r="E146" i="7" s="1"/>
  <c r="Q146" s="1"/>
  <c r="AJ152" i="5"/>
  <c r="J152" i="6"/>
  <c r="P152" s="1"/>
  <c r="C152" i="7" s="1"/>
  <c r="O152" s="1"/>
  <c r="AM117" i="5"/>
  <c r="M117" i="6"/>
  <c r="S117" s="1"/>
  <c r="F117" i="7" s="1"/>
  <c r="R117" s="1"/>
  <c r="AK48" i="5"/>
  <c r="K48" i="6"/>
  <c r="Q48" s="1"/>
  <c r="D48" i="7" s="1"/>
  <c r="AK117" i="5"/>
  <c r="K117" i="6"/>
  <c r="Q117" s="1"/>
  <c r="D117" i="7" s="1"/>
  <c r="P117" s="1"/>
  <c r="AM167" i="5"/>
  <c r="M167" i="6"/>
  <c r="S167" s="1"/>
  <c r="F167" i="7" s="1"/>
  <c r="R167" s="1"/>
  <c r="AJ83" i="5"/>
  <c r="J83" i="6"/>
  <c r="P83" s="1"/>
  <c r="C83" i="7" s="1"/>
  <c r="O83" s="1"/>
  <c r="AJ42" i="5"/>
  <c r="J42" i="6"/>
  <c r="P42" s="1"/>
  <c r="C42" i="7" s="1"/>
  <c r="O42" s="1"/>
  <c r="AI166" i="5"/>
  <c r="I166" i="6"/>
  <c r="O166" s="1"/>
  <c r="B166" i="7" s="1"/>
  <c r="N166" s="1"/>
  <c r="AL119" i="5"/>
  <c r="L119" i="6"/>
  <c r="R119" s="1"/>
  <c r="E119" i="7" s="1"/>
  <c r="Q119" s="1"/>
  <c r="AK104" i="5"/>
  <c r="K104" i="6"/>
  <c r="Q104" s="1"/>
  <c r="D104" i="7" s="1"/>
  <c r="P104" s="1"/>
  <c r="AI86" i="5"/>
  <c r="I86" i="6"/>
  <c r="O86" s="1"/>
  <c r="B86" i="7" s="1"/>
  <c r="AM63" i="5"/>
  <c r="M63" i="6"/>
  <c r="S63" s="1"/>
  <c r="F63" i="7" s="1"/>
  <c r="AM54" i="5"/>
  <c r="M54" i="6"/>
  <c r="S54" s="1"/>
  <c r="F54" i="7" s="1"/>
  <c r="R54" s="1"/>
  <c r="AM155" i="5"/>
  <c r="M155" i="6"/>
  <c r="S155" s="1"/>
  <c r="F155" i="7" s="1"/>
  <c r="R155" s="1"/>
  <c r="AL151" i="5"/>
  <c r="L151" i="6"/>
  <c r="R151" s="1"/>
  <c r="E151" i="7" s="1"/>
  <c r="Q151" s="1"/>
  <c r="AM78" i="5"/>
  <c r="M78" i="6"/>
  <c r="S78" s="1"/>
  <c r="F78" i="7" s="1"/>
  <c r="R78" s="1"/>
  <c r="AJ105" i="5"/>
  <c r="J105" i="6"/>
  <c r="P105" s="1"/>
  <c r="C105" i="7" s="1"/>
  <c r="O105" s="1"/>
  <c r="AI42" i="5"/>
  <c r="I42" i="6"/>
  <c r="O42" s="1"/>
  <c r="B42" i="7" s="1"/>
  <c r="N42" s="1"/>
  <c r="AI160" i="5"/>
  <c r="I160" i="6"/>
  <c r="O160" s="1"/>
  <c r="B160" i="7" s="1"/>
  <c r="N160" s="1"/>
  <c r="AM85" i="5"/>
  <c r="M85" i="6"/>
  <c r="S85" s="1"/>
  <c r="F85" i="7" s="1"/>
  <c r="AK151" i="5"/>
  <c r="K151" i="6"/>
  <c r="Q151" s="1"/>
  <c r="D151" i="7" s="1"/>
  <c r="P151" s="1"/>
  <c r="AK119" i="5"/>
  <c r="K119" i="6"/>
  <c r="Q119" s="1"/>
  <c r="D119" i="7" s="1"/>
  <c r="P119" s="1"/>
  <c r="AJ119" i="5"/>
  <c r="J119" i="6"/>
  <c r="P119" s="1"/>
  <c r="C119" i="7" s="1"/>
  <c r="O119" s="1"/>
  <c r="AM91" i="5"/>
  <c r="M91" i="6"/>
  <c r="S91" s="1"/>
  <c r="F91" i="7" s="1"/>
  <c r="AL75" i="5"/>
  <c r="L75" i="6"/>
  <c r="R75" s="1"/>
  <c r="E75" i="7" s="1"/>
  <c r="AM47" i="5"/>
  <c r="M47" i="6"/>
  <c r="S47" s="1"/>
  <c r="F47" i="7" s="1"/>
  <c r="R47" s="1"/>
  <c r="AJ169" i="5"/>
  <c r="J169" i="6"/>
  <c r="P169" s="1"/>
  <c r="C169" i="7" s="1"/>
  <c r="AK136" i="5"/>
  <c r="K136" i="6"/>
  <c r="Q136" s="1"/>
  <c r="D136" i="7" s="1"/>
  <c r="P136" s="1"/>
  <c r="AM92" i="5"/>
  <c r="M92" i="6"/>
  <c r="S92" s="1"/>
  <c r="F92" i="7" s="1"/>
  <c r="R92" s="1"/>
  <c r="AI67" i="5"/>
  <c r="I67" i="6"/>
  <c r="O67" s="1"/>
  <c r="B67" i="7" s="1"/>
  <c r="AJ57" i="5"/>
  <c r="J57" i="6"/>
  <c r="P57" s="1"/>
  <c r="C57" i="7" s="1"/>
  <c r="O57" s="1"/>
  <c r="AL40" i="5"/>
  <c r="L40" i="6"/>
  <c r="R40" s="1"/>
  <c r="E40" i="7" s="1"/>
  <c r="Q40" s="1"/>
  <c r="AJ126" i="5"/>
  <c r="J126" i="6"/>
  <c r="P126" s="1"/>
  <c r="C126" i="7" s="1"/>
  <c r="AI75" i="5"/>
  <c r="I75" i="6"/>
  <c r="O75" s="1"/>
  <c r="B75" i="7" s="1"/>
  <c r="N75" s="1"/>
  <c r="AK162" i="5"/>
  <c r="K162" i="6"/>
  <c r="Q162" s="1"/>
  <c r="D162" i="7" s="1"/>
  <c r="AK122" i="5"/>
  <c r="K122" i="6"/>
  <c r="Q122" s="1"/>
  <c r="D122" i="7" s="1"/>
  <c r="P122" s="1"/>
  <c r="AI73" i="5"/>
  <c r="I73" i="6"/>
  <c r="O73" s="1"/>
  <c r="B73" i="7" s="1"/>
  <c r="AK163" i="5"/>
  <c r="K163" i="6"/>
  <c r="Q163" s="1"/>
  <c r="D163" i="7" s="1"/>
  <c r="P163" s="1"/>
  <c r="AK155" i="5"/>
  <c r="K155" i="6"/>
  <c r="Q155" s="1"/>
  <c r="D155" i="7" s="1"/>
  <c r="P155" s="1"/>
  <c r="AK147" i="5"/>
  <c r="K147" i="6"/>
  <c r="Q147" s="1"/>
  <c r="D147" i="7" s="1"/>
  <c r="P147" s="1"/>
  <c r="AK139" i="5"/>
  <c r="K139" i="6"/>
  <c r="Q139" s="1"/>
  <c r="D139" i="7" s="1"/>
  <c r="P139" s="1"/>
  <c r="AK131" i="5"/>
  <c r="K131" i="6"/>
  <c r="Q131" s="1"/>
  <c r="D131" i="7" s="1"/>
  <c r="P131" s="1"/>
  <c r="AK123" i="5"/>
  <c r="K123" i="6"/>
  <c r="Q123" s="1"/>
  <c r="D123" i="7" s="1"/>
  <c r="P123" s="1"/>
  <c r="AK115" i="5"/>
  <c r="K115" i="6"/>
  <c r="Q115" s="1"/>
  <c r="D115" i="7" s="1"/>
  <c r="P115" s="1"/>
  <c r="AK99" i="5"/>
  <c r="K99" i="6"/>
  <c r="Q99" s="1"/>
  <c r="D99" i="7" s="1"/>
  <c r="AK91" i="5"/>
  <c r="K91" i="6"/>
  <c r="Q91" s="1"/>
  <c r="D91" i="7" s="1"/>
  <c r="P91" s="1"/>
  <c r="AK79" i="5"/>
  <c r="K79" i="6"/>
  <c r="Q79" s="1"/>
  <c r="D79" i="7" s="1"/>
  <c r="P79" s="1"/>
  <c r="AK166" i="5"/>
  <c r="K166" i="6"/>
  <c r="Q166" s="1"/>
  <c r="D166" i="7" s="1"/>
  <c r="P166" s="1"/>
  <c r="AL134" i="5"/>
  <c r="L134" i="6"/>
  <c r="R134" s="1"/>
  <c r="E134" i="7" s="1"/>
  <c r="Q134" s="1"/>
  <c r="AL72" i="5"/>
  <c r="L72" i="6"/>
  <c r="R72" s="1"/>
  <c r="E72" i="7" s="1"/>
  <c r="Q72" s="1"/>
  <c r="AM69" i="5"/>
  <c r="M69" i="6"/>
  <c r="S69" s="1"/>
  <c r="F69" i="7" s="1"/>
  <c r="R69" s="1"/>
  <c r="AM77" i="5"/>
  <c r="M77" i="6"/>
  <c r="S77" s="1"/>
  <c r="F77" i="7" s="1"/>
  <c r="R77" s="1"/>
  <c r="AI68" i="5"/>
  <c r="I68" i="6"/>
  <c r="O68" s="1"/>
  <c r="B68" i="7" s="1"/>
  <c r="N68" s="1"/>
  <c r="AL57" i="5"/>
  <c r="L57" i="6"/>
  <c r="R57" s="1"/>
  <c r="E57" i="7" s="1"/>
  <c r="Q57" s="1"/>
  <c r="AI52" i="5"/>
  <c r="I52" i="6"/>
  <c r="O52" s="1"/>
  <c r="B52" i="7" s="1"/>
  <c r="N52" s="1"/>
  <c r="AL47" i="5"/>
  <c r="L47" i="6"/>
  <c r="R47" s="1"/>
  <c r="E47" i="7" s="1"/>
  <c r="Q47" s="1"/>
  <c r="AL41" i="5"/>
  <c r="L41" i="6"/>
  <c r="R41" s="1"/>
  <c r="E41" i="7" s="1"/>
  <c r="Q41" s="1"/>
  <c r="AM163" i="5"/>
  <c r="M163" i="6"/>
  <c r="S163" s="1"/>
  <c r="F163" i="7" s="1"/>
  <c r="R163" s="1"/>
  <c r="AM159" i="5"/>
  <c r="M159" i="6"/>
  <c r="S159" s="1"/>
  <c r="F159" i="7" s="1"/>
  <c r="R159" s="1"/>
  <c r="AI156" i="5"/>
  <c r="I156" i="6"/>
  <c r="O156" s="1"/>
  <c r="B156" i="7" s="1"/>
  <c r="N156" s="1"/>
  <c r="AL152" i="5"/>
  <c r="L152" i="6"/>
  <c r="R152" s="1"/>
  <c r="E152" i="7" s="1"/>
  <c r="AK145" i="5"/>
  <c r="K145" i="6"/>
  <c r="Q145" s="1"/>
  <c r="D145" i="7" s="1"/>
  <c r="P145" s="1"/>
  <c r="AM138" i="5"/>
  <c r="M138" i="6"/>
  <c r="S138" s="1"/>
  <c r="F138" i="7" s="1"/>
  <c r="R138" s="1"/>
  <c r="AI131" i="5"/>
  <c r="I131" i="6"/>
  <c r="O131" s="1"/>
  <c r="B131" i="7" s="1"/>
  <c r="N131" s="1"/>
  <c r="AI127" i="5"/>
  <c r="I127" i="6"/>
  <c r="O127" s="1"/>
  <c r="B127" i="7" s="1"/>
  <c r="AI168" i="5"/>
  <c r="I168" i="6"/>
  <c r="O168" s="1"/>
  <c r="B168" i="7" s="1"/>
  <c r="N168" s="1"/>
  <c r="AK153" i="5"/>
  <c r="K153" i="6"/>
  <c r="Q153" s="1"/>
  <c r="D153" i="7" s="1"/>
  <c r="P153" s="1"/>
  <c r="AM146" i="5"/>
  <c r="M146" i="6"/>
  <c r="S146" s="1"/>
  <c r="F146" i="7" s="1"/>
  <c r="R146" s="1"/>
  <c r="AJ137" i="5"/>
  <c r="J137" i="6"/>
  <c r="P137" s="1"/>
  <c r="C137" i="7" s="1"/>
  <c r="AL121" i="5"/>
  <c r="L121" i="6"/>
  <c r="R121" s="1"/>
  <c r="E121" i="7" s="1"/>
  <c r="Q121" s="1"/>
  <c r="AL117" i="5"/>
  <c r="L117" i="6"/>
  <c r="R117" s="1"/>
  <c r="E117" i="7" s="1"/>
  <c r="Q117" s="1"/>
  <c r="AJ151" i="5"/>
  <c r="J151" i="6"/>
  <c r="P151" s="1"/>
  <c r="C151" i="7" s="1"/>
  <c r="O151" s="1"/>
  <c r="AM147" i="5"/>
  <c r="M147" i="6"/>
  <c r="S147" s="1"/>
  <c r="F147" i="7" s="1"/>
  <c r="R147" s="1"/>
  <c r="AI140" i="5"/>
  <c r="I140" i="6"/>
  <c r="O140" s="1"/>
  <c r="B140" i="7" s="1"/>
  <c r="N140" s="1"/>
  <c r="AL129" i="5"/>
  <c r="L129" i="6"/>
  <c r="R129" s="1"/>
  <c r="E129" i="7" s="1"/>
  <c r="AM114" i="5"/>
  <c r="M114" i="6"/>
  <c r="S114" s="1"/>
  <c r="F114" i="7" s="1"/>
  <c r="R114" s="1"/>
  <c r="AK95" i="5"/>
  <c r="K95" i="6"/>
  <c r="Q95" s="1"/>
  <c r="D95" i="7" s="1"/>
  <c r="P95" s="1"/>
  <c r="AJ86" i="5"/>
  <c r="J86" i="6"/>
  <c r="P86" s="1"/>
  <c r="C86" i="7" s="1"/>
  <c r="O86" s="1"/>
  <c r="AL167" i="5"/>
  <c r="L167" i="6"/>
  <c r="R167" s="1"/>
  <c r="E167" i="7" s="1"/>
  <c r="Q167" s="1"/>
  <c r="AI110" i="5"/>
  <c r="I110" i="6"/>
  <c r="O110" s="1"/>
  <c r="B110" i="7" s="1"/>
  <c r="N110" s="1"/>
  <c r="AM97" i="5"/>
  <c r="M97" i="6"/>
  <c r="S97" s="1"/>
  <c r="F97" i="7" s="1"/>
  <c r="R97" s="1"/>
  <c r="AI88" i="5"/>
  <c r="I88" i="6"/>
  <c r="O88" s="1"/>
  <c r="B88" i="7" s="1"/>
  <c r="N88" s="1"/>
  <c r="AM67" i="5"/>
  <c r="M67" i="6"/>
  <c r="S67" s="1"/>
  <c r="F67" i="7" s="1"/>
  <c r="AL137" i="5"/>
  <c r="L137" i="6"/>
  <c r="R137" s="1"/>
  <c r="E137" i="7" s="1"/>
  <c r="Q137" s="1"/>
  <c r="AM116" i="5"/>
  <c r="M116" i="6"/>
  <c r="S116" s="1"/>
  <c r="F116" i="7" s="1"/>
  <c r="R116" s="1"/>
  <c r="AL111" i="5"/>
  <c r="L111" i="6"/>
  <c r="R111" s="1"/>
  <c r="E111" i="7" s="1"/>
  <c r="Q111" s="1"/>
  <c r="AI103" i="5"/>
  <c r="I103" i="6"/>
  <c r="O103" s="1"/>
  <c r="B103" i="7" s="1"/>
  <c r="AI96" i="5"/>
  <c r="I96" i="6"/>
  <c r="O96" s="1"/>
  <c r="B96" i="7" s="1"/>
  <c r="N96" s="1"/>
  <c r="AK87" i="5"/>
  <c r="K87" i="6"/>
  <c r="Q87" s="1"/>
  <c r="D87" i="7" s="1"/>
  <c r="AJ82" i="5"/>
  <c r="J82" i="6"/>
  <c r="P82" s="1"/>
  <c r="C82" i="7" s="1"/>
  <c r="O82" s="1"/>
  <c r="AI76" i="5"/>
  <c r="I76" i="6"/>
  <c r="O76" s="1"/>
  <c r="B76" i="7" s="1"/>
  <c r="N76" s="1"/>
  <c r="AJ62" i="5"/>
  <c r="J62" i="6"/>
  <c r="P62" s="1"/>
  <c r="C62" i="7" s="1"/>
  <c r="O62" s="1"/>
  <c r="AJ54" i="5"/>
  <c r="J54" i="6"/>
  <c r="P54" s="1"/>
  <c r="C54" i="7" s="1"/>
  <c r="O54" s="1"/>
  <c r="AJ46" i="5"/>
  <c r="J46" i="6"/>
  <c r="P46" s="1"/>
  <c r="C46" i="7" s="1"/>
  <c r="O46" s="1"/>
  <c r="AI92" i="5"/>
  <c r="I92" i="6"/>
  <c r="O92" s="1"/>
  <c r="B92" i="7" s="1"/>
  <c r="AL85" i="5"/>
  <c r="L85" i="6"/>
  <c r="R85" s="1"/>
  <c r="E85" i="7" s="1"/>
  <c r="Q85" s="1"/>
  <c r="AM73" i="5"/>
  <c r="M73" i="6"/>
  <c r="S73" s="1"/>
  <c r="F73" i="7" s="1"/>
  <c r="R73" s="1"/>
  <c r="AM66" i="5"/>
  <c r="M66" i="6"/>
  <c r="S66" s="1"/>
  <c r="F66" i="7" s="1"/>
  <c r="R66" s="1"/>
  <c r="AI161" i="5"/>
  <c r="I161" i="6"/>
  <c r="O161" s="1"/>
  <c r="B161" i="7" s="1"/>
  <c r="AJ158" i="5"/>
  <c r="J158" i="6"/>
  <c r="P158" s="1"/>
  <c r="C158" i="7" s="1"/>
  <c r="O158" s="1"/>
  <c r="AI148" i="5"/>
  <c r="I148" i="6"/>
  <c r="O148" s="1"/>
  <c r="B148" i="7" s="1"/>
  <c r="N148" s="1"/>
  <c r="AI132" i="5"/>
  <c r="I132" i="6"/>
  <c r="O132" s="1"/>
  <c r="B132" i="7" s="1"/>
  <c r="N132" s="1"/>
  <c r="AL46" i="5"/>
  <c r="L46" i="6"/>
  <c r="R46" s="1"/>
  <c r="E46" i="7" s="1"/>
  <c r="Q46" s="1"/>
  <c r="AL145" i="5"/>
  <c r="L145" i="6"/>
  <c r="R145" s="1"/>
  <c r="E145" i="7" s="1"/>
  <c r="Q145" s="1"/>
  <c r="AK120" i="5"/>
  <c r="K120" i="6"/>
  <c r="Q120" s="1"/>
  <c r="D120" i="7" s="1"/>
  <c r="P120" s="1"/>
  <c r="AL99" i="5"/>
  <c r="L99" i="6"/>
  <c r="R99" s="1"/>
  <c r="E99" i="7" s="1"/>
  <c r="Q99" s="1"/>
  <c r="AM80" i="5"/>
  <c r="M80" i="6"/>
  <c r="S80" s="1"/>
  <c r="F80" i="7" s="1"/>
  <c r="R80" s="1"/>
  <c r="AL48" i="5"/>
  <c r="L48" i="6"/>
  <c r="R48" s="1"/>
  <c r="E48" i="7" s="1"/>
  <c r="Q48" s="1"/>
  <c r="AK63" i="5"/>
  <c r="K63" i="6"/>
  <c r="Q63" s="1"/>
  <c r="D63" i="7" s="1"/>
  <c r="AM44" i="5"/>
  <c r="M44" i="6"/>
  <c r="S44" s="1"/>
  <c r="F44" i="7" s="1"/>
  <c r="R44" s="1"/>
  <c r="AM161" i="5"/>
  <c r="M161" i="6"/>
  <c r="S161" s="1"/>
  <c r="F161" i="7" s="1"/>
  <c r="R161" s="1"/>
  <c r="AM74" i="5"/>
  <c r="M74" i="6"/>
  <c r="S74" s="1"/>
  <c r="F74" i="7" s="1"/>
  <c r="R74" s="1"/>
  <c r="AJ94" i="5"/>
  <c r="J94" i="6"/>
  <c r="P94" s="1"/>
  <c r="C94" i="7" s="1"/>
  <c r="O94" s="1"/>
  <c r="AI40" i="5"/>
  <c r="I40" i="6"/>
  <c r="O40" s="1"/>
  <c r="B40" i="7" s="1"/>
  <c r="N40" s="1"/>
  <c r="AI159" i="5"/>
  <c r="I159" i="6"/>
  <c r="O159" s="1"/>
  <c r="B159" i="7" s="1"/>
  <c r="N159" s="1"/>
  <c r="AL161" i="5"/>
  <c r="L161" i="6"/>
  <c r="R161" s="1"/>
  <c r="E161" i="7" s="1"/>
  <c r="Q161" s="1"/>
  <c r="AK161" i="5"/>
  <c r="K161" i="6"/>
  <c r="Q161" s="1"/>
  <c r="D161" i="7" s="1"/>
  <c r="P161" s="1"/>
  <c r="AM75" i="5"/>
  <c r="M75" i="6"/>
  <c r="S75" s="1"/>
  <c r="F75" i="7" s="1"/>
  <c r="R75" s="1"/>
  <c r="AI105" i="5"/>
  <c r="I105" i="6"/>
  <c r="O105" s="1"/>
  <c r="B105" i="7" s="1"/>
  <c r="N105" s="1"/>
  <c r="AI157" i="5"/>
  <c r="I157" i="6"/>
  <c r="O157" s="1"/>
  <c r="B157" i="7" s="1"/>
  <c r="N157" s="1"/>
  <c r="AI145" i="5"/>
  <c r="I145" i="6"/>
  <c r="O145" s="1"/>
  <c r="B145" i="7" s="1"/>
  <c r="N145" s="1"/>
  <c r="AM130" i="5"/>
  <c r="M130" i="6"/>
  <c r="S130" s="1"/>
  <c r="F130" i="7" s="1"/>
  <c r="R130" s="1"/>
  <c r="AM124" i="5"/>
  <c r="M124" i="6"/>
  <c r="S124" s="1"/>
  <c r="F124" i="7" s="1"/>
  <c r="R124" s="1"/>
  <c r="AJ99" i="5"/>
  <c r="J99" i="6"/>
  <c r="P99" s="1"/>
  <c r="C99" i="7" s="1"/>
  <c r="O99" s="1"/>
  <c r="AL87" i="5"/>
  <c r="L87" i="6"/>
  <c r="R87" s="1"/>
  <c r="E87" i="7" s="1"/>
  <c r="Q87" s="1"/>
  <c r="AM64" i="5"/>
  <c r="M64" i="6"/>
  <c r="S64" s="1"/>
  <c r="F64" i="7" s="1"/>
  <c r="R64" s="1"/>
  <c r="AM49" i="5"/>
  <c r="M49" i="6"/>
  <c r="S49" s="1"/>
  <c r="F49" i="7" s="1"/>
  <c r="R49" s="1"/>
  <c r="AK43" i="5"/>
  <c r="K43" i="6"/>
  <c r="Q43" s="1"/>
  <c r="D43" i="7" s="1"/>
  <c r="P43" s="1"/>
  <c r="AM151" i="5"/>
  <c r="M151" i="6"/>
  <c r="S151" s="1"/>
  <c r="F151" i="7" s="1"/>
  <c r="R151" s="1"/>
  <c r="AL138" i="5"/>
  <c r="L138" i="6"/>
  <c r="R138" s="1"/>
  <c r="E138" i="7" s="1"/>
  <c r="Q138" s="1"/>
  <c r="AM81" i="5"/>
  <c r="M81" i="6"/>
  <c r="S81" s="1"/>
  <c r="F81" i="7" s="1"/>
  <c r="R81" s="1"/>
  <c r="AK167" i="5"/>
  <c r="K167" i="6"/>
  <c r="Q167" s="1"/>
  <c r="D167" i="7" s="1"/>
  <c r="P167" s="1"/>
  <c r="AK130" i="5"/>
  <c r="K130" i="6"/>
  <c r="Q130" s="1"/>
  <c r="D130" i="7" s="1"/>
  <c r="P130" s="1"/>
  <c r="AK98" i="5"/>
  <c r="K98" i="6"/>
  <c r="Q98" s="1"/>
  <c r="D98" i="7" s="1"/>
  <c r="P98" s="1"/>
  <c r="AK83" i="5"/>
  <c r="K83" i="6"/>
  <c r="Q83" s="1"/>
  <c r="D83" i="7" s="1"/>
  <c r="P83" s="1"/>
  <c r="AK75" i="5"/>
  <c r="K75" i="6"/>
  <c r="Q75" s="1"/>
  <c r="D75" i="7" s="1"/>
  <c r="P75" s="1"/>
  <c r="AJ164" i="5"/>
  <c r="J164" i="6"/>
  <c r="P164" s="1"/>
  <c r="C164" i="7" s="1"/>
  <c r="O164" s="1"/>
  <c r="AJ124" i="5"/>
  <c r="J124" i="6"/>
  <c r="P124" s="1"/>
  <c r="C124" i="7" s="1"/>
  <c r="O124" s="1"/>
  <c r="AL74" i="5"/>
  <c r="L74" i="6"/>
  <c r="R74" s="1"/>
  <c r="E74" i="7" s="1"/>
  <c r="AK54" i="5"/>
  <c r="K54" i="6"/>
  <c r="Q54" s="1"/>
  <c r="D54" i="7" s="1"/>
  <c r="P54" s="1"/>
  <c r="AK46" i="5"/>
  <c r="K46" i="6"/>
  <c r="Q46" s="1"/>
  <c r="D46" i="7" s="1"/>
  <c r="P46" s="1"/>
  <c r="AL68" i="5"/>
  <c r="L68" i="6"/>
  <c r="R68" s="1"/>
  <c r="E68" i="7" s="1"/>
  <c r="Q68" s="1"/>
  <c r="AI64" i="5"/>
  <c r="I64" i="6"/>
  <c r="O64" s="1"/>
  <c r="B64" i="7" s="1"/>
  <c r="N64" s="1"/>
  <c r="AL53" i="5"/>
  <c r="L53" i="6"/>
  <c r="R53" s="1"/>
  <c r="E53" i="7" s="1"/>
  <c r="Q53" s="1"/>
  <c r="AM160" i="5"/>
  <c r="M160" i="6"/>
  <c r="S160" s="1"/>
  <c r="F160" i="7" s="1"/>
  <c r="R160" s="1"/>
  <c r="AJ135" i="5"/>
  <c r="J135" i="6"/>
  <c r="P135" s="1"/>
  <c r="C135" i="7" s="1"/>
  <c r="O135" s="1"/>
  <c r="AM131" i="5"/>
  <c r="M131" i="6"/>
  <c r="S131" s="1"/>
  <c r="F131" i="7" s="1"/>
  <c r="R131" s="1"/>
  <c r="AM127" i="5"/>
  <c r="M127" i="6"/>
  <c r="S127" s="1"/>
  <c r="F127" i="7" s="1"/>
  <c r="R127" s="1"/>
  <c r="AJ147" i="5"/>
  <c r="J147" i="6"/>
  <c r="P147" s="1"/>
  <c r="C147" i="7" s="1"/>
  <c r="O147" s="1"/>
  <c r="AI120" i="5"/>
  <c r="I120" i="6"/>
  <c r="O120" s="1"/>
  <c r="B120" i="7" s="1"/>
  <c r="AL165" i="5"/>
  <c r="L165" i="6"/>
  <c r="R165" s="1"/>
  <c r="E165" i="7" s="1"/>
  <c r="Q165" s="1"/>
  <c r="AM148" i="5"/>
  <c r="M148" i="6"/>
  <c r="S148" s="1"/>
  <c r="F148" i="7" s="1"/>
  <c r="R148" s="1"/>
  <c r="AI125" i="5"/>
  <c r="I125" i="6"/>
  <c r="O125" s="1"/>
  <c r="B125" i="7" s="1"/>
  <c r="N125" s="1"/>
  <c r="AL112" i="5"/>
  <c r="L112" i="6"/>
  <c r="R112" s="1"/>
  <c r="E112" i="7" s="1"/>
  <c r="Q112" s="1"/>
  <c r="AL106" i="5"/>
  <c r="L106" i="6"/>
  <c r="R106" s="1"/>
  <c r="E106" i="7" s="1"/>
  <c r="Q106" s="1"/>
  <c r="AM90" i="5"/>
  <c r="M90" i="6"/>
  <c r="S90" s="1"/>
  <c r="F90" i="7" s="1"/>
  <c r="R90" s="1"/>
  <c r="AJ66" i="5"/>
  <c r="J66" i="6"/>
  <c r="P66" s="1"/>
  <c r="C66" i="7" s="1"/>
  <c r="O66" s="1"/>
  <c r="AI114" i="5"/>
  <c r="I114" i="6"/>
  <c r="O114" s="1"/>
  <c r="B114" i="7" s="1"/>
  <c r="N114" s="1"/>
  <c r="AJ102" i="5"/>
  <c r="J102" i="6"/>
  <c r="P102" s="1"/>
  <c r="C102" i="7" s="1"/>
  <c r="O102" s="1"/>
  <c r="AL88" i="5"/>
  <c r="L88" i="6"/>
  <c r="R88" s="1"/>
  <c r="E88" i="7" s="1"/>
  <c r="Q88" s="1"/>
  <c r="AJ69" i="5"/>
  <c r="J69" i="6"/>
  <c r="P69" s="1"/>
  <c r="C69" i="7" s="1"/>
  <c r="O69" s="1"/>
  <c r="AK152" i="5"/>
  <c r="K152" i="6"/>
  <c r="Q152" s="1"/>
  <c r="D152" i="7" s="1"/>
  <c r="P152" s="1"/>
  <c r="AJ122" i="5"/>
  <c r="J122" i="6"/>
  <c r="P122" s="1"/>
  <c r="C122" i="7" s="1"/>
  <c r="AM112" i="5"/>
  <c r="M112" i="6"/>
  <c r="S112" s="1"/>
  <c r="F112" i="7" s="1"/>
  <c r="R112" s="1"/>
  <c r="AL96" i="5"/>
  <c r="L96" i="6"/>
  <c r="R96" s="1"/>
  <c r="E96" i="7" s="1"/>
  <c r="Q96" s="1"/>
  <c r="AK89" i="5"/>
  <c r="K89" i="6"/>
  <c r="Q89" s="1"/>
  <c r="D89" i="7" s="1"/>
  <c r="P89" s="1"/>
  <c r="AL76" i="5"/>
  <c r="L76" i="6"/>
  <c r="R76" s="1"/>
  <c r="E76" i="7" s="1"/>
  <c r="Q76" s="1"/>
  <c r="AK70" i="5"/>
  <c r="K70" i="6"/>
  <c r="Q70" s="1"/>
  <c r="D70" i="7" s="1"/>
  <c r="P70" s="1"/>
  <c r="AJ48" i="5"/>
  <c r="J48" i="6"/>
  <c r="P48" s="1"/>
  <c r="C48" i="7" s="1"/>
  <c r="O48" s="1"/>
  <c r="AK109" i="5"/>
  <c r="K109" i="6"/>
  <c r="Q109" s="1"/>
  <c r="D109" i="7" s="1"/>
  <c r="P109" s="1"/>
  <c r="AJ104" i="5"/>
  <c r="J104" i="6"/>
  <c r="P104" s="1"/>
  <c r="C104" i="7" s="1"/>
  <c r="O104" s="1"/>
  <c r="AI89" i="5"/>
  <c r="I89" i="6"/>
  <c r="O89" s="1"/>
  <c r="B89" i="7" s="1"/>
  <c r="N89" s="1"/>
  <c r="AM76" i="5"/>
  <c r="M76" i="6"/>
  <c r="S76" s="1"/>
  <c r="F76" i="7" s="1"/>
  <c r="R76" s="1"/>
  <c r="AI144" i="5"/>
  <c r="I144" i="6"/>
  <c r="O144" s="1"/>
  <c r="B144" i="7" s="1"/>
  <c r="N144" s="1"/>
  <c r="AM115" i="5"/>
  <c r="M115" i="6"/>
  <c r="S115" s="1"/>
  <c r="F115" i="7" s="1"/>
  <c r="AM48" i="5"/>
  <c r="M48" i="6"/>
  <c r="S48" s="1"/>
  <c r="F48" i="7" s="1"/>
  <c r="R48" s="1"/>
  <c r="AI151" i="5"/>
  <c r="I151" i="6"/>
  <c r="O151" s="1"/>
  <c r="B151" i="7" s="1"/>
  <c r="AJ101" i="5"/>
  <c r="J101" i="6"/>
  <c r="P101" s="1"/>
  <c r="C101" i="7" s="1"/>
  <c r="O101" s="1"/>
  <c r="AL71" i="5"/>
  <c r="L71" i="6"/>
  <c r="R71" s="1"/>
  <c r="E71" i="7" s="1"/>
  <c r="Q71" s="1"/>
  <c r="AK53" i="5"/>
  <c r="K53" i="6"/>
  <c r="Q53" s="1"/>
  <c r="D53" i="7" s="1"/>
  <c r="AI58" i="5"/>
  <c r="I58" i="6"/>
  <c r="O58" s="1"/>
  <c r="B58" i="7" s="1"/>
  <c r="N58" s="1"/>
  <c r="AL31" i="5"/>
  <c r="L31" i="6"/>
  <c r="R31" s="1"/>
  <c r="E31" i="7" s="1"/>
  <c r="Q31" s="1"/>
  <c r="AL25" i="5"/>
  <c r="L25" i="6"/>
  <c r="R25" s="1"/>
  <c r="E25" i="7" s="1"/>
  <c r="Q25" s="1"/>
  <c r="AI20" i="5"/>
  <c r="I20" i="6"/>
  <c r="O20" s="1"/>
  <c r="B20" i="7" s="1"/>
  <c r="N20" s="1"/>
  <c r="AL15" i="5"/>
  <c r="L15" i="6"/>
  <c r="R15" s="1"/>
  <c r="E15" i="7" s="1"/>
  <c r="Q15" s="1"/>
  <c r="AL9" i="5"/>
  <c r="L9" i="6"/>
  <c r="R9" s="1"/>
  <c r="E9" i="7" s="1"/>
  <c r="Q9" s="1"/>
  <c r="AI4" i="5"/>
  <c r="I4" i="6"/>
  <c r="O4" s="1"/>
  <c r="B4" i="7" s="1"/>
  <c r="N4" s="1"/>
  <c r="AJ14" i="5"/>
  <c r="J14" i="6"/>
  <c r="P14" s="1"/>
  <c r="C14" i="7" s="1"/>
  <c r="AJ6" i="5"/>
  <c r="J6" i="6"/>
  <c r="P6" s="1"/>
  <c r="C6" i="7" s="1"/>
  <c r="O6" s="1"/>
  <c r="AM31" i="5"/>
  <c r="M31" i="6"/>
  <c r="S31" s="1"/>
  <c r="F31" i="7" s="1"/>
  <c r="R31" s="1"/>
  <c r="AM22" i="5"/>
  <c r="M22" i="6"/>
  <c r="S22" s="1"/>
  <c r="F22" i="7" s="1"/>
  <c r="R22" s="1"/>
  <c r="AM25" i="5"/>
  <c r="M25" i="6"/>
  <c r="S25" s="1"/>
  <c r="F25" i="7" s="1"/>
  <c r="R25" s="1"/>
  <c r="AK19" i="5"/>
  <c r="K19" i="6"/>
  <c r="Q19" s="1"/>
  <c r="D19" i="7" s="1"/>
  <c r="P19" s="1"/>
  <c r="AK5" i="5"/>
  <c r="K5" i="6"/>
  <c r="Q5" s="1"/>
  <c r="D5" i="7" s="1"/>
  <c r="P5" s="1"/>
  <c r="AI32" i="5"/>
  <c r="I32" i="6"/>
  <c r="O32" s="1"/>
  <c r="B32" i="7" s="1"/>
  <c r="N32" s="1"/>
  <c r="AL21" i="5"/>
  <c r="L21" i="6"/>
  <c r="R21" s="1"/>
  <c r="E21" i="7" s="1"/>
  <c r="Q21" s="1"/>
  <c r="AI16" i="5"/>
  <c r="I16" i="6"/>
  <c r="O16" s="1"/>
  <c r="B16" i="7" s="1"/>
  <c r="N16" s="1"/>
  <c r="AL2" i="5"/>
  <c r="L2" i="6"/>
  <c r="R2" s="1"/>
  <c r="E2" i="7" s="1"/>
  <c r="Q2" s="1"/>
  <c r="AM15" i="5"/>
  <c r="M15" i="6"/>
  <c r="S15" s="1"/>
  <c r="F15" i="7" s="1"/>
  <c r="R15" s="1"/>
  <c r="AM35" i="5"/>
  <c r="M35" i="6"/>
  <c r="S35" s="1"/>
  <c r="F35" i="7" s="1"/>
  <c r="R35" s="1"/>
  <c r="AI34" i="5"/>
  <c r="I34" i="6"/>
  <c r="O34" s="1"/>
  <c r="B34" i="7" s="1"/>
  <c r="AL14" i="5"/>
  <c r="L14" i="6"/>
  <c r="R14" s="1"/>
  <c r="E14" i="7" s="1"/>
  <c r="Q14" s="1"/>
  <c r="AM6" i="5"/>
  <c r="M6" i="6"/>
  <c r="S6" s="1"/>
  <c r="F6" i="7" s="1"/>
  <c r="R6" s="1"/>
  <c r="AL34" i="5"/>
  <c r="L34" i="6"/>
  <c r="R34" s="1"/>
  <c r="E34" i="7" s="1"/>
  <c r="Q34" s="1"/>
  <c r="AM19" i="5"/>
  <c r="M19" i="6"/>
  <c r="S19" s="1"/>
  <c r="F19" i="7" s="1"/>
  <c r="R19" s="1"/>
  <c r="AI18" i="5"/>
  <c r="I18" i="6"/>
  <c r="O18" s="1"/>
  <c r="B18" i="7" s="1"/>
  <c r="N18" s="1"/>
  <c r="AJ29" i="5"/>
  <c r="J29" i="6"/>
  <c r="P29" s="1"/>
  <c r="C29" i="7" s="1"/>
  <c r="O29" s="1"/>
  <c r="AI2" i="5"/>
  <c r="I2" i="6"/>
  <c r="O2" s="1"/>
  <c r="B2" i="7" s="1"/>
  <c r="N2" s="1"/>
  <c r="AJ7" i="5"/>
  <c r="J7" i="6"/>
  <c r="P7" s="1"/>
  <c r="C7" i="7" s="1"/>
  <c r="O7" s="1"/>
  <c r="AM32" i="5"/>
  <c r="M32" i="6"/>
  <c r="S32" s="1"/>
  <c r="F32" i="7" s="1"/>
  <c r="R32" s="1"/>
  <c r="AJ25" i="5"/>
  <c r="J25" i="6"/>
  <c r="P25" s="1"/>
  <c r="C25" i="7" s="1"/>
  <c r="O25" s="1"/>
  <c r="AM17" i="5"/>
  <c r="M17" i="6"/>
  <c r="S17" s="1"/>
  <c r="F17" i="7" s="1"/>
  <c r="R17" s="1"/>
  <c r="AL18" i="5"/>
  <c r="L18" i="6"/>
  <c r="R18" s="1"/>
  <c r="E18" i="7" s="1"/>
  <c r="AM12" i="5"/>
  <c r="M12" i="6"/>
  <c r="S12" s="1"/>
  <c r="F12" i="7" s="1"/>
  <c r="R12" s="1"/>
  <c r="AJ13" i="5"/>
  <c r="J13" i="6"/>
  <c r="P13" s="1"/>
  <c r="C13" i="7" s="1"/>
  <c r="O13" s="1"/>
  <c r="AJ38" i="5"/>
  <c r="J38" i="6"/>
  <c r="P38" s="1"/>
  <c r="C38" i="7" s="1"/>
  <c r="O38" s="1"/>
  <c r="AK38" i="5"/>
  <c r="K38" i="6"/>
  <c r="Q38" s="1"/>
  <c r="D38" i="7" s="1"/>
  <c r="P38" s="1"/>
  <c r="AL37" i="5"/>
  <c r="L37" i="6"/>
  <c r="R37" s="1"/>
  <c r="E37" i="7" s="1"/>
  <c r="Q37" s="1"/>
  <c r="AK37" i="5"/>
  <c r="K37" i="6"/>
  <c r="Q37" s="1"/>
  <c r="D37" i="7" s="1"/>
  <c r="P37" s="1"/>
  <c r="AI36" i="5"/>
  <c r="I36" i="6"/>
  <c r="O36" s="1"/>
  <c r="B36" i="7" s="1"/>
  <c r="N36" s="1"/>
  <c r="AM38" i="5"/>
  <c r="M38" i="6"/>
  <c r="S38" s="1"/>
  <c r="F38" i="7" s="1"/>
  <c r="R38" s="1"/>
  <c r="AL39" i="5"/>
  <c r="L39" i="6"/>
  <c r="R39" s="1"/>
  <c r="E39" i="7" s="1"/>
  <c r="AJ39" i="5"/>
  <c r="J39" i="6"/>
  <c r="P39" s="1"/>
  <c r="C39" i="7" s="1"/>
  <c r="O39" s="1"/>
  <c r="AM39" i="5"/>
  <c r="M39" i="6"/>
  <c r="S39" s="1"/>
  <c r="F39" i="7" s="1"/>
  <c r="AL23" i="5"/>
  <c r="L23" i="6"/>
  <c r="R23" s="1"/>
  <c r="E23" i="7" s="1"/>
  <c r="Q23" s="1"/>
  <c r="AM23" i="5"/>
  <c r="M23" i="6"/>
  <c r="S23" s="1"/>
  <c r="F23" i="7" s="1"/>
  <c r="R23" s="1"/>
  <c r="AL30" i="5"/>
  <c r="L30" i="6"/>
  <c r="R30" s="1"/>
  <c r="E30" i="7" s="1"/>
  <c r="AK30" i="5"/>
  <c r="K30" i="6"/>
  <c r="Q30" s="1"/>
  <c r="D30" i="7" s="1"/>
  <c r="P30" s="1"/>
  <c r="AJ30" i="5"/>
  <c r="J30" i="6"/>
  <c r="P30" s="1"/>
  <c r="C30" i="7" s="1"/>
  <c r="AM30" i="5"/>
  <c r="M30" i="6"/>
  <c r="S30" s="1"/>
  <c r="F30" i="7" s="1"/>
  <c r="AK11" i="5"/>
  <c r="K11" i="6"/>
  <c r="Q11" s="1"/>
  <c r="D11" i="7" s="1"/>
  <c r="P11" s="1"/>
  <c r="AI81" i="5"/>
  <c r="AK52"/>
  <c r="AK36"/>
  <c r="AK20"/>
  <c r="AK4"/>
  <c r="AJ167"/>
  <c r="AL124"/>
  <c r="AM2"/>
  <c r="AI165"/>
  <c r="AK111"/>
  <c r="AK125"/>
  <c r="AL98"/>
  <c r="AI14"/>
  <c r="AJ117"/>
  <c r="AI80"/>
  <c r="AL8"/>
  <c r="AI134"/>
  <c r="AK112"/>
  <c r="AM3"/>
  <c r="AL79"/>
  <c r="AI51"/>
  <c r="AK101"/>
  <c r="AJ148"/>
  <c r="AJ132"/>
  <c r="AJ100"/>
  <c r="AL82"/>
  <c r="AL110"/>
  <c r="AJ73"/>
  <c r="AK22"/>
  <c r="AK6"/>
  <c r="AL59"/>
  <c r="AI48"/>
  <c r="AK169"/>
  <c r="AI153"/>
  <c r="AJ139"/>
  <c r="AL139"/>
  <c r="AL122"/>
  <c r="AM144"/>
  <c r="AI136"/>
  <c r="AJ111"/>
  <c r="AK76"/>
  <c r="AJ32"/>
  <c r="AJ16"/>
  <c r="AL92"/>
  <c r="AL123"/>
  <c r="AI119"/>
  <c r="AJ55"/>
  <c r="AK49"/>
  <c r="AK33"/>
  <c r="AJ23"/>
  <c r="AK17"/>
  <c r="AI137"/>
  <c r="AJ125"/>
  <c r="AJ93"/>
  <c r="AM88"/>
  <c r="AJ65"/>
  <c r="AM57"/>
  <c r="AK51"/>
  <c r="AM40"/>
  <c r="AL16"/>
  <c r="AM8"/>
  <c r="AK146"/>
  <c r="AJ128"/>
  <c r="AI113"/>
  <c r="AL107"/>
  <c r="AM126"/>
  <c r="AK116"/>
  <c r="AM50"/>
  <c r="AK21"/>
  <c r="AK61"/>
  <c r="AL58"/>
  <c r="AM45"/>
  <c r="AM13"/>
  <c r="AJ149"/>
  <c r="AI98"/>
  <c r="AM43"/>
  <c r="AM29"/>
  <c r="AI3"/>
  <c r="AJ163"/>
  <c r="AM27"/>
  <c r="AI13"/>
  <c r="AJ96"/>
  <c r="AI11"/>
  <c r="AI94"/>
  <c r="AJ168"/>
  <c r="AK138"/>
  <c r="AK106"/>
  <c r="AI84"/>
  <c r="AL78"/>
  <c r="AL70"/>
  <c r="AM157"/>
  <c r="AM149"/>
  <c r="AM141"/>
  <c r="AM133"/>
  <c r="AM125"/>
  <c r="AM109"/>
  <c r="AM101"/>
  <c r="AM93"/>
  <c r="AJ84"/>
  <c r="AJ76"/>
  <c r="AJ68"/>
  <c r="AL150"/>
  <c r="AL118"/>
  <c r="AK85"/>
  <c r="AL77"/>
  <c r="AK64"/>
  <c r="AK56"/>
  <c r="AK40"/>
  <c r="AK32"/>
  <c r="AK24"/>
  <c r="AK16"/>
  <c r="AK8"/>
  <c r="AM83"/>
  <c r="AM71"/>
  <c r="AL65"/>
  <c r="AI60"/>
  <c r="AL55"/>
  <c r="AL49"/>
  <c r="AI44"/>
  <c r="AL33"/>
  <c r="AI28"/>
  <c r="AL17"/>
  <c r="AI12"/>
  <c r="AL7"/>
  <c r="AJ166"/>
  <c r="AL156"/>
  <c r="AL153"/>
  <c r="AL149"/>
  <c r="AK141"/>
  <c r="AJ136"/>
  <c r="AM132"/>
  <c r="AM128"/>
  <c r="AL168"/>
  <c r="AL164"/>
  <c r="AL160"/>
  <c r="AK149"/>
  <c r="AJ144"/>
  <c r="AM140"/>
  <c r="AL135"/>
  <c r="AI124"/>
  <c r="AL120"/>
  <c r="AK113"/>
  <c r="AI169"/>
  <c r="AK159"/>
  <c r="AJ154"/>
  <c r="AJ150"/>
  <c r="AM145"/>
  <c r="AL140"/>
  <c r="AL136"/>
  <c r="AK132"/>
  <c r="AL125"/>
  <c r="AJ112"/>
  <c r="AM113"/>
  <c r="AK108"/>
  <c r="AL101"/>
  <c r="AJ91"/>
  <c r="AJ87"/>
  <c r="AL84"/>
  <c r="AJ165"/>
  <c r="AM102"/>
  <c r="AK92"/>
  <c r="AL81"/>
  <c r="AI70"/>
  <c r="AK129"/>
  <c r="AM122"/>
  <c r="AM118"/>
  <c r="AJ113"/>
  <c r="AM108"/>
  <c r="AM104"/>
  <c r="AK100"/>
  <c r="AI97"/>
  <c r="AI93"/>
  <c r="AM79"/>
  <c r="AM70"/>
  <c r="AI65"/>
  <c r="AJ58"/>
  <c r="AJ50"/>
  <c r="AJ34"/>
  <c r="AJ26"/>
  <c r="AJ18"/>
  <c r="AJ10"/>
  <c r="AL114"/>
  <c r="AJ106"/>
  <c r="AM95"/>
  <c r="AL89"/>
  <c r="AJ79"/>
  <c r="AK69"/>
  <c r="AJ159"/>
  <c r="AL148"/>
  <c r="AK144"/>
  <c r="AM123"/>
  <c r="AI111"/>
  <c r="AJ97"/>
  <c r="AM87"/>
  <c r="AK80"/>
  <c r="AJ74"/>
  <c r="AM62"/>
  <c r="AM55"/>
  <c r="AI54"/>
  <c r="AI38"/>
  <c r="AI22"/>
  <c r="AM14"/>
  <c r="AM7"/>
  <c r="AI6"/>
  <c r="AK160"/>
  <c r="AI150"/>
  <c r="AI141"/>
  <c r="AL131"/>
  <c r="AI128"/>
  <c r="AM120"/>
  <c r="AI101"/>
  <c r="AJ98"/>
  <c r="AJ89"/>
  <c r="AK77"/>
  <c r="AK65"/>
  <c r="AK59"/>
  <c r="AL56"/>
  <c r="AJ41"/>
  <c r="AM33"/>
  <c r="AK27"/>
  <c r="AL24"/>
  <c r="AM16"/>
  <c r="AJ9"/>
  <c r="AI155"/>
  <c r="AI139"/>
  <c r="AM135"/>
  <c r="AK128"/>
  <c r="AL113"/>
  <c r="AI109"/>
  <c r="AK103"/>
  <c r="AK55"/>
  <c r="AM52"/>
  <c r="AL36"/>
  <c r="AM20"/>
  <c r="AM5"/>
  <c r="AJ127"/>
  <c r="AL116"/>
  <c r="AI108"/>
  <c r="AM72"/>
  <c r="AK68"/>
  <c r="AJ51"/>
  <c r="AI49"/>
  <c r="AM34"/>
  <c r="AI23"/>
  <c r="AM18"/>
  <c r="AI7"/>
  <c r="AJ95"/>
  <c r="AK88"/>
  <c r="AI63"/>
  <c r="AM58"/>
  <c r="AI45"/>
  <c r="AI25"/>
  <c r="AM152"/>
  <c r="AI102"/>
  <c r="AK45"/>
  <c r="AL42"/>
  <c r="AI29"/>
  <c r="AL28"/>
  <c r="AL163"/>
  <c r="AJ162"/>
  <c r="AK29"/>
  <c r="AK15"/>
  <c r="AJ153"/>
  <c r="AK96"/>
  <c r="AI59"/>
  <c r="AI15"/>
  <c r="AI9"/>
  <c r="AI61"/>
  <c r="AL60"/>
  <c r="AK13"/>
  <c r="AK90"/>
  <c r="AK107"/>
  <c r="AK44"/>
  <c r="AK28"/>
  <c r="AK12"/>
  <c r="AM134"/>
  <c r="AL162"/>
  <c r="AJ155"/>
  <c r="AM143"/>
  <c r="AK135"/>
  <c r="AK121"/>
  <c r="AL105"/>
  <c r="AJ90"/>
  <c r="AJ22"/>
  <c r="AM100"/>
  <c r="AM37"/>
  <c r="AK7"/>
  <c r="AM59"/>
  <c r="AJ2"/>
  <c r="AI95"/>
  <c r="AJ156"/>
  <c r="AJ140"/>
  <c r="AJ108"/>
  <c r="AJ92"/>
  <c r="AL142"/>
  <c r="AK62"/>
  <c r="AK14"/>
  <c r="AJ81"/>
  <c r="AL43"/>
  <c r="AL27"/>
  <c r="AL5"/>
  <c r="AM164"/>
  <c r="AI149"/>
  <c r="AK168"/>
  <c r="AL157"/>
  <c r="AJ143"/>
  <c r="AK157"/>
  <c r="AK140"/>
  <c r="AL130"/>
  <c r="AJ115"/>
  <c r="AK127"/>
  <c r="AJ118"/>
  <c r="AM107"/>
  <c r="AI100"/>
  <c r="AK82"/>
  <c r="AJ56"/>
  <c r="AJ40"/>
  <c r="AJ24"/>
  <c r="AJ8"/>
  <c r="AM158"/>
  <c r="AL62"/>
  <c r="AJ33"/>
  <c r="AK154"/>
  <c r="AK114"/>
  <c r="AJ80"/>
  <c r="AJ72"/>
  <c r="AK158"/>
  <c r="AK150"/>
  <c r="AK142"/>
  <c r="AK134"/>
  <c r="AK126"/>
  <c r="AK118"/>
  <c r="AK110"/>
  <c r="AK102"/>
  <c r="AK94"/>
  <c r="AK86"/>
  <c r="AI77"/>
  <c r="AI69"/>
  <c r="AL158"/>
  <c r="AL126"/>
  <c r="AL94"/>
  <c r="AL69"/>
  <c r="AK66"/>
  <c r="AK58"/>
  <c r="AK50"/>
  <c r="AK42"/>
  <c r="AK34"/>
  <c r="AK26"/>
  <c r="AK18"/>
  <c r="AK10"/>
  <c r="AK2"/>
  <c r="AL73"/>
  <c r="AL67"/>
  <c r="AL61"/>
  <c r="AI56"/>
  <c r="AL51"/>
  <c r="AL45"/>
  <c r="AL35"/>
  <c r="AL29"/>
  <c r="AI24"/>
  <c r="AL19"/>
  <c r="AL13"/>
  <c r="AI8"/>
  <c r="AL3"/>
  <c r="AM166"/>
  <c r="AI163"/>
  <c r="AL154"/>
  <c r="AI152"/>
  <c r="AK143"/>
  <c r="AJ138"/>
  <c r="AJ134"/>
  <c r="AM129"/>
  <c r="AM169"/>
  <c r="AM165"/>
  <c r="AJ146"/>
  <c r="AJ142"/>
  <c r="AM136"/>
  <c r="AK124"/>
  <c r="AI121"/>
  <c r="AI117"/>
  <c r="AL169"/>
  <c r="AM154"/>
  <c r="AM150"/>
  <c r="AI143"/>
  <c r="AM137"/>
  <c r="AL132"/>
  <c r="AL128"/>
  <c r="AJ114"/>
  <c r="AJ110"/>
  <c r="AL108"/>
  <c r="AL104"/>
  <c r="AK93"/>
  <c r="AJ88"/>
  <c r="AM84"/>
  <c r="AI167"/>
  <c r="AJ103"/>
  <c r="AM96"/>
  <c r="AL86"/>
  <c r="AK73"/>
  <c r="AL66"/>
  <c r="AL133"/>
  <c r="AJ123"/>
  <c r="AL115"/>
  <c r="AJ109"/>
  <c r="AM105"/>
  <c r="AL100"/>
  <c r="AL97"/>
  <c r="AL93"/>
  <c r="AL83"/>
  <c r="AL80"/>
  <c r="AM68"/>
  <c r="AJ60"/>
  <c r="AJ52"/>
  <c r="AJ44"/>
  <c r="AJ36"/>
  <c r="AJ28"/>
  <c r="AJ20"/>
  <c r="AJ12"/>
  <c r="AJ4"/>
  <c r="AM106"/>
  <c r="AM99"/>
  <c r="AL90"/>
  <c r="AI85"/>
  <c r="AK72"/>
  <c r="AL159"/>
  <c r="AM153"/>
  <c r="AL144"/>
  <c r="AJ129"/>
  <c r="AM111"/>
  <c r="AL103"/>
  <c r="AI90"/>
  <c r="AI82"/>
  <c r="AK74"/>
  <c r="AJ63"/>
  <c r="AK57"/>
  <c r="AL54"/>
  <c r="AJ47"/>
  <c r="AK41"/>
  <c r="AL38"/>
  <c r="AJ31"/>
  <c r="AK25"/>
  <c r="AL22"/>
  <c r="AJ15"/>
  <c r="AK9"/>
  <c r="AL6"/>
  <c r="AM168"/>
  <c r="AI154"/>
  <c r="AL141"/>
  <c r="AI133"/>
  <c r="AJ130"/>
  <c r="AJ121"/>
  <c r="AK105"/>
  <c r="AM98"/>
  <c r="AL91"/>
  <c r="AJ85"/>
  <c r="AI78"/>
  <c r="AM65"/>
  <c r="AL64"/>
  <c r="AM56"/>
  <c r="AJ49"/>
  <c r="AM41"/>
  <c r="AK35"/>
  <c r="AL32"/>
  <c r="AM24"/>
  <c r="AJ17"/>
  <c r="AM9"/>
  <c r="AK3"/>
  <c r="AL155"/>
  <c r="AM139"/>
  <c r="AK137"/>
  <c r="AK133"/>
  <c r="AI118"/>
  <c r="AL109"/>
  <c r="AI104"/>
  <c r="AK78"/>
  <c r="AJ53"/>
  <c r="AM36"/>
  <c r="AJ21"/>
  <c r="AI5"/>
  <c r="AL4"/>
  <c r="AL127"/>
  <c r="AM121"/>
  <c r="AI112"/>
  <c r="AI74"/>
  <c r="AJ71"/>
  <c r="AM51"/>
  <c r="AI50"/>
  <c r="AJ35"/>
  <c r="AI33"/>
  <c r="AJ19"/>
  <c r="AI17"/>
  <c r="AJ3"/>
  <c r="AL95"/>
  <c r="AM89"/>
  <c r="AJ78"/>
  <c r="AJ59"/>
  <c r="AK47"/>
  <c r="AI19"/>
  <c r="AL26"/>
  <c r="AM156"/>
  <c r="AJ141"/>
  <c r="AI47"/>
  <c r="AM42"/>
  <c r="AK31"/>
  <c r="AM28"/>
  <c r="AM162"/>
  <c r="AI31"/>
  <c r="AI26"/>
  <c r="AL12"/>
  <c r="AI164"/>
  <c r="AI99"/>
  <c r="AI43"/>
  <c r="AI35"/>
  <c r="AL10"/>
  <c r="AK81"/>
  <c r="AM60"/>
  <c r="R30" i="7" l="1"/>
  <c r="R39"/>
  <c r="Q39"/>
  <c r="O14"/>
  <c r="P53"/>
  <c r="N120"/>
  <c r="N67"/>
  <c r="R91"/>
  <c r="R85"/>
  <c r="R63"/>
  <c r="O67"/>
  <c r="O160"/>
  <c r="P156"/>
  <c r="O161"/>
  <c r="Q30"/>
  <c r="N151"/>
  <c r="R115"/>
  <c r="O122"/>
  <c r="Q74"/>
  <c r="P63"/>
  <c r="N161"/>
  <c r="N92"/>
  <c r="P87"/>
  <c r="N103"/>
  <c r="R67"/>
  <c r="Q129"/>
  <c r="O137"/>
  <c r="N127"/>
  <c r="Q152"/>
  <c r="P99"/>
  <c r="N73"/>
  <c r="P162"/>
  <c r="O126"/>
  <c r="O169"/>
  <c r="Q75"/>
  <c r="N86"/>
  <c r="P48"/>
  <c r="Q50"/>
  <c r="O64"/>
  <c r="O116"/>
  <c r="P164"/>
  <c r="R94"/>
  <c r="O30"/>
  <c r="Q18"/>
  <c r="N34"/>
  <c r="N39"/>
</calcChain>
</file>

<file path=xl/sharedStrings.xml><?xml version="1.0" encoding="utf-8"?>
<sst xmlns="http://schemas.openxmlformats.org/spreadsheetml/2006/main" count="4976" uniqueCount="1428">
  <si>
    <t>Lybie</t>
  </si>
  <si>
    <t>Maroc</t>
  </si>
  <si>
    <t>Pays</t>
  </si>
  <si>
    <t>Tunisie</t>
  </si>
  <si>
    <t>Dépense miitaire en US$ constant pour l'année</t>
  </si>
  <si>
    <t>Angola</t>
  </si>
  <si>
    <t>Bénin</t>
  </si>
  <si>
    <t>Botswana</t>
  </si>
  <si>
    <t>Burkina Faso</t>
  </si>
  <si>
    <t>Burundi</t>
  </si>
  <si>
    <t>Cameroun</t>
  </si>
  <si>
    <t>Cap Vert</t>
  </si>
  <si>
    <t>Tchad</t>
  </si>
  <si>
    <t>République du Congo</t>
  </si>
  <si>
    <t>République démoc. Congo</t>
  </si>
  <si>
    <t>Côte d'Ivoire</t>
  </si>
  <si>
    <t>Djibouti</t>
  </si>
  <si>
    <t>Gabon</t>
  </si>
  <si>
    <t>Gambie</t>
  </si>
  <si>
    <t>Ghana</t>
  </si>
  <si>
    <t>Kenya</t>
  </si>
  <si>
    <t>Lesotho</t>
  </si>
  <si>
    <t>Madagascar</t>
  </si>
  <si>
    <t>Malawi</t>
  </si>
  <si>
    <t>Mali</t>
  </si>
  <si>
    <t>Mozambique</t>
  </si>
  <si>
    <t>Niger</t>
  </si>
  <si>
    <t>Rwanda</t>
  </si>
  <si>
    <t>Seychelles</t>
  </si>
  <si>
    <t>Togo</t>
  </si>
  <si>
    <t>Zimbabwe</t>
  </si>
  <si>
    <t>Sierra Leone</t>
  </si>
  <si>
    <t>Afrique du Sud</t>
  </si>
  <si>
    <t>Soudan</t>
  </si>
  <si>
    <t>Zambie</t>
  </si>
  <si>
    <t>Ouganda</t>
  </si>
  <si>
    <t>Belize</t>
  </si>
  <si>
    <t>Cuba</t>
  </si>
  <si>
    <t>Guatemala</t>
  </si>
  <si>
    <t>Honduras</t>
  </si>
  <si>
    <t>Nicaragua</t>
  </si>
  <si>
    <t>Panama</t>
  </si>
  <si>
    <t>Canada</t>
  </si>
  <si>
    <t>USA</t>
  </si>
  <si>
    <t>Paraguay</t>
  </si>
  <si>
    <t>Uruguay</t>
  </si>
  <si>
    <t>Venezuela</t>
  </si>
  <si>
    <t>Costa Rica</t>
  </si>
  <si>
    <t>San Salvador</t>
  </si>
  <si>
    <t>Mexique</t>
  </si>
  <si>
    <t>Kazakhstan</t>
  </si>
  <si>
    <t>Taiwan</t>
  </si>
  <si>
    <t>Afghanistan</t>
  </si>
  <si>
    <t>Bangladesh</t>
  </si>
  <si>
    <t>Pakistan</t>
  </si>
  <si>
    <t>Laos</t>
  </si>
  <si>
    <t>Myanmar</t>
  </si>
  <si>
    <t>Philippines</t>
  </si>
  <si>
    <t>Corée du Nord</t>
  </si>
  <si>
    <t>Corée du Sud</t>
  </si>
  <si>
    <t>Sri Lanka</t>
  </si>
  <si>
    <t>Timor-Leste</t>
  </si>
  <si>
    <t>Kosovo</t>
  </si>
  <si>
    <t>Viet Nam</t>
  </si>
  <si>
    <t>Nouvelle Zélande</t>
  </si>
  <si>
    <t>Papouasie Nouvelle Guinée</t>
  </si>
  <si>
    <t>Albanie</t>
  </si>
  <si>
    <t>Bulgarie</t>
  </si>
  <si>
    <t>Croatie</t>
  </si>
  <si>
    <t>Hongrie</t>
  </si>
  <si>
    <t>Ukraine</t>
  </si>
  <si>
    <t>France</t>
  </si>
  <si>
    <t>Luxembourg</t>
  </si>
  <si>
    <t>Portugal</t>
  </si>
  <si>
    <t>Moldavie</t>
  </si>
  <si>
    <t>Finlande</t>
  </si>
  <si>
    <t>Chypre</t>
  </si>
  <si>
    <t>Belgique</t>
  </si>
  <si>
    <t>Autriche</t>
  </si>
  <si>
    <t>Russie</t>
  </si>
  <si>
    <t>Islande</t>
  </si>
  <si>
    <t>Irlande</t>
  </si>
  <si>
    <t>Italie</t>
  </si>
  <si>
    <t>Malte</t>
  </si>
  <si>
    <t>Norvège</t>
  </si>
  <si>
    <t>Iran</t>
  </si>
  <si>
    <t>Iraq</t>
  </si>
  <si>
    <t>Oman</t>
  </si>
  <si>
    <t>Qatar</t>
  </si>
  <si>
    <t>Arabie Saoudite</t>
  </si>
  <si>
    <t>Syrie</t>
  </si>
  <si>
    <t>Mongolie</t>
  </si>
  <si>
    <t>Country Name</t>
  </si>
  <si>
    <t>Country Code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</si>
  <si>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</si>
  <si>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</si>
  <si>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</si>
  <si>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</si>
  <si>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</si>
  <si>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</si>
  <si>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</si>
  <si>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</si>
  <si>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</si>
  <si>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</si>
  <si>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</si>
  <si>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</si>
  <si>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</si>
  <si>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</si>
  <si>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</si>
  <si>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</si>
  <si>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</si>
  <si>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</si>
  <si>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</si>
  <si>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</si>
  <si>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</si>
  <si>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Aruba</t>
  </si>
  <si>
    <t>ABW</t>
  </si>
  <si>
    <t>AFG</t>
  </si>
  <si>
    <t>AGO</t>
  </si>
  <si>
    <t>ALB</t>
  </si>
  <si>
    <t>Andorre</t>
  </si>
  <si>
    <t>AND</t>
  </si>
  <si>
    <t>Le monde arabe</t>
  </si>
  <si>
    <t>ARB</t>
  </si>
  <si>
    <t>Émirats arabes unis</t>
  </si>
  <si>
    <t>ARE</t>
  </si>
  <si>
    <t>Argentine</t>
  </si>
  <si>
    <t>ARG</t>
  </si>
  <si>
    <t>Arménie</t>
  </si>
  <si>
    <t>ARM</t>
  </si>
  <si>
    <t>Samoa américaines</t>
  </si>
  <si>
    <t>ASM</t>
  </si>
  <si>
    <t>Antigua-et-Barbuda</t>
  </si>
  <si>
    <t>ATG</t>
  </si>
  <si>
    <t>Australie</t>
  </si>
  <si>
    <t>AUS</t>
  </si>
  <si>
    <t>AUT</t>
  </si>
  <si>
    <t>Azerbaïdjan</t>
  </si>
  <si>
    <t>AZE</t>
  </si>
  <si>
    <t>BDI</t>
  </si>
  <si>
    <t>BEL</t>
  </si>
  <si>
    <t>BEN</t>
  </si>
  <si>
    <t>BFA</t>
  </si>
  <si>
    <t>BGD</t>
  </si>
  <si>
    <t>BGR</t>
  </si>
  <si>
    <t>Bahreïn</t>
  </si>
  <si>
    <t>BHR</t>
  </si>
  <si>
    <t>Bahamas</t>
  </si>
  <si>
    <t>BHS</t>
  </si>
  <si>
    <t>Bosnie-Herzégovine</t>
  </si>
  <si>
    <t>BIH</t>
  </si>
  <si>
    <t>Bélarus</t>
  </si>
  <si>
    <t>BLR</t>
  </si>
  <si>
    <t>BLZ</t>
  </si>
  <si>
    <t>Bermudes</t>
  </si>
  <si>
    <t>BMU</t>
  </si>
  <si>
    <t>Bolivie</t>
  </si>
  <si>
    <t>BOL</t>
  </si>
  <si>
    <t>Brésil</t>
  </si>
  <si>
    <t>BRA</t>
  </si>
  <si>
    <t>Barbade</t>
  </si>
  <si>
    <t>BRB</t>
  </si>
  <si>
    <t>Brunéi Darussalam</t>
  </si>
  <si>
    <t>BRN</t>
  </si>
  <si>
    <t>Bhoutan</t>
  </si>
  <si>
    <t>BTN</t>
  </si>
  <si>
    <t>BWA</t>
  </si>
  <si>
    <t>République centrafricaine</t>
  </si>
  <si>
    <t>CAF</t>
  </si>
  <si>
    <t>CAN</t>
  </si>
  <si>
    <t>Europe centrale et les pays baltes</t>
  </si>
  <si>
    <t>CEB</t>
  </si>
  <si>
    <t>Suisse</t>
  </si>
  <si>
    <t>CHE</t>
  </si>
  <si>
    <t>Îles Anglo-Normandes</t>
  </si>
  <si>
    <t>CHI</t>
  </si>
  <si>
    <t>Chili</t>
  </si>
  <si>
    <t>CHL</t>
  </si>
  <si>
    <t>Chine</t>
  </si>
  <si>
    <t>CHN</t>
  </si>
  <si>
    <t>CIV</t>
  </si>
  <si>
    <t>CMR</t>
  </si>
  <si>
    <t>Congo, République démocratique du</t>
  </si>
  <si>
    <t>COD</t>
  </si>
  <si>
    <t>Congo, République du</t>
  </si>
  <si>
    <t>COG</t>
  </si>
  <si>
    <t>Colombie</t>
  </si>
  <si>
    <t>COL</t>
  </si>
  <si>
    <t>Comores</t>
  </si>
  <si>
    <t>COM</t>
  </si>
  <si>
    <t>Cabo Verde</t>
  </si>
  <si>
    <t>CPV</t>
  </si>
  <si>
    <t>CRI</t>
  </si>
  <si>
    <t>Petits états des Caraïbes</t>
  </si>
  <si>
    <t>CSS</t>
  </si>
  <si>
    <t>CUB</t>
  </si>
  <si>
    <t>Curacao</t>
  </si>
  <si>
    <t>CUW</t>
  </si>
  <si>
    <t>Îles Caïmans</t>
  </si>
  <si>
    <t>CYM</t>
  </si>
  <si>
    <t>CYP</t>
  </si>
  <si>
    <t>République tchèque</t>
  </si>
  <si>
    <t>CZE</t>
  </si>
  <si>
    <t>Allemagne</t>
  </si>
  <si>
    <t>DEU</t>
  </si>
  <si>
    <t>DJI</t>
  </si>
  <si>
    <t>Dominique</t>
  </si>
  <si>
    <t>DMA</t>
  </si>
  <si>
    <t>Danemark</t>
  </si>
  <si>
    <t>DNK</t>
  </si>
  <si>
    <t>République dominicaine</t>
  </si>
  <si>
    <t>DOM</t>
  </si>
  <si>
    <t>Algérie</t>
  </si>
  <si>
    <t>DZA</t>
  </si>
  <si>
    <t>Asie de l’Est et Pacifique (hors revenu élevé)</t>
  </si>
  <si>
    <t>EAP</t>
  </si>
  <si>
    <t>de dividende précoce démographique</t>
  </si>
  <si>
    <t>EAR</t>
  </si>
  <si>
    <t>Asie de l’Est et Pacifique</t>
  </si>
  <si>
    <t>EAS</t>
  </si>
  <si>
    <t>Europe et Asie centrale (hors revenu élevé)</t>
  </si>
  <si>
    <t>ECA</t>
  </si>
  <si>
    <t>Europe et Asie centrale</t>
  </si>
  <si>
    <t>ECS</t>
  </si>
  <si>
    <t>Équateur</t>
  </si>
  <si>
    <t>ECU</t>
  </si>
  <si>
    <t>Égypte, République arabe d’</t>
  </si>
  <si>
    <t>EGY</t>
  </si>
  <si>
    <t>Zone euro</t>
  </si>
  <si>
    <t>EMU</t>
  </si>
  <si>
    <t>Érythrée</t>
  </si>
  <si>
    <t>ERI</t>
  </si>
  <si>
    <t>Espagne</t>
  </si>
  <si>
    <t>ESP</t>
  </si>
  <si>
    <t>Estonie</t>
  </si>
  <si>
    <t>EST</t>
  </si>
  <si>
    <t>Éthiopie</t>
  </si>
  <si>
    <t>ETH</t>
  </si>
  <si>
    <t>Union européenne</t>
  </si>
  <si>
    <t>EUU</t>
  </si>
  <si>
    <t>Fragile et les situations de conflit touchées</t>
  </si>
  <si>
    <t>FCS</t>
  </si>
  <si>
    <t>FIN</t>
  </si>
  <si>
    <t>Fidji</t>
  </si>
  <si>
    <t>FJI</t>
  </si>
  <si>
    <t>FRA</t>
  </si>
  <si>
    <t>Îles Féroé</t>
  </si>
  <si>
    <t>FRO</t>
  </si>
  <si>
    <t>Micronésie, États fédérés de</t>
  </si>
  <si>
    <t>FSM</t>
  </si>
  <si>
    <t>GAB</t>
  </si>
  <si>
    <t>Royaume-Uni</t>
  </si>
  <si>
    <t>GBR</t>
  </si>
  <si>
    <t>Géorgie</t>
  </si>
  <si>
    <t>GEO</t>
  </si>
  <si>
    <t>GHA</t>
  </si>
  <si>
    <t>Gibraltar</t>
  </si>
  <si>
    <t>GIB</t>
  </si>
  <si>
    <t>Guinée</t>
  </si>
  <si>
    <t>GIN</t>
  </si>
  <si>
    <t>GMB</t>
  </si>
  <si>
    <t>Guinée-Bissau</t>
  </si>
  <si>
    <t>GNB</t>
  </si>
  <si>
    <t>Guinée équatoriale</t>
  </si>
  <si>
    <t>GNQ</t>
  </si>
  <si>
    <t>Grèce</t>
  </si>
  <si>
    <t>GRC</t>
  </si>
  <si>
    <t>Grenade</t>
  </si>
  <si>
    <t>GRD</t>
  </si>
  <si>
    <t>Groenland</t>
  </si>
  <si>
    <t>GRL</t>
  </si>
  <si>
    <t>GTM</t>
  </si>
  <si>
    <t>Guam</t>
  </si>
  <si>
    <t>GUM</t>
  </si>
  <si>
    <t>Guyane</t>
  </si>
  <si>
    <t>GUY</t>
  </si>
  <si>
    <t>Revenu élevé</t>
  </si>
  <si>
    <t>HIC</t>
  </si>
  <si>
    <t>Chine, RAS de Hong Kong</t>
  </si>
  <si>
    <t>HKG</t>
  </si>
  <si>
    <t>HND</t>
  </si>
  <si>
    <t>Pays pauvres très endettés (PPTE)</t>
  </si>
  <si>
    <t>HPC</t>
  </si>
  <si>
    <t>HRV</t>
  </si>
  <si>
    <t>Haïti</t>
  </si>
  <si>
    <t>HTI</t>
  </si>
  <si>
    <t>HUN</t>
  </si>
  <si>
    <t>BIRD seulement</t>
  </si>
  <si>
    <t>IBD</t>
  </si>
  <si>
    <t>BIRD et IDA</t>
  </si>
  <si>
    <t>IBT</t>
  </si>
  <si>
    <t>IDA totale</t>
  </si>
  <si>
    <t>IDA</t>
  </si>
  <si>
    <t>IDA mélange</t>
  </si>
  <si>
    <t>IDB</t>
  </si>
  <si>
    <t>Indonésie</t>
  </si>
  <si>
    <t>IDN</t>
  </si>
  <si>
    <t>IDA seulement</t>
  </si>
  <si>
    <t>IDX</t>
  </si>
  <si>
    <t>Île de Man</t>
  </si>
  <si>
    <t>IMN</t>
  </si>
  <si>
    <t>Inde</t>
  </si>
  <si>
    <t>IND</t>
  </si>
  <si>
    <t>Non classifié</t>
  </si>
  <si>
    <t>INX</t>
  </si>
  <si>
    <t>IRL</t>
  </si>
  <si>
    <t>Iran, République islamique d’</t>
  </si>
  <si>
    <t>IRN</t>
  </si>
  <si>
    <t>IRQ</t>
  </si>
  <si>
    <t>ISL</t>
  </si>
  <si>
    <t>Israël</t>
  </si>
  <si>
    <t>ISR</t>
  </si>
  <si>
    <t>ITA</t>
  </si>
  <si>
    <t>Jamaïque</t>
  </si>
  <si>
    <t>JAM</t>
  </si>
  <si>
    <t>Jordanie</t>
  </si>
  <si>
    <t>JOR</t>
  </si>
  <si>
    <t>Japon</t>
  </si>
  <si>
    <t>JPN</t>
  </si>
  <si>
    <t>KAZ</t>
  </si>
  <si>
    <t>KEN</t>
  </si>
  <si>
    <t>République kirghize</t>
  </si>
  <si>
    <t>KGZ</t>
  </si>
  <si>
    <t>Cambodge</t>
  </si>
  <si>
    <t>KHM</t>
  </si>
  <si>
    <t>Kiribati</t>
  </si>
  <si>
    <t>KIR</t>
  </si>
  <si>
    <t>Saint-Kitts-et-Nevis</t>
  </si>
  <si>
    <t>KNA</t>
  </si>
  <si>
    <t>Corée, République de</t>
  </si>
  <si>
    <t>KOR</t>
  </si>
  <si>
    <t>Koweït</t>
  </si>
  <si>
    <t>KWT</t>
  </si>
  <si>
    <t>Amérique latine et Caraïbes (hors revenu élevé)</t>
  </si>
  <si>
    <t>LAC</t>
  </si>
  <si>
    <t>République démocratique populaire lao</t>
  </si>
  <si>
    <t>LAO</t>
  </si>
  <si>
    <t>Liban</t>
  </si>
  <si>
    <t>LBN</t>
  </si>
  <si>
    <t>Libéria</t>
  </si>
  <si>
    <t>LBR</t>
  </si>
  <si>
    <t>Libye</t>
  </si>
  <si>
    <t>LBY</t>
  </si>
  <si>
    <t>Sainte-Lucie</t>
  </si>
  <si>
    <t>LCA</t>
  </si>
  <si>
    <t>Amérique latine et Caraïbes</t>
  </si>
  <si>
    <t>LCN</t>
  </si>
  <si>
    <t>Pays les moins avancés : classement de l’ONU</t>
  </si>
  <si>
    <t>LDC</t>
  </si>
  <si>
    <t>Faible revenu</t>
  </si>
  <si>
    <t>LIC</t>
  </si>
  <si>
    <t>Liechtenstein</t>
  </si>
  <si>
    <t>LIE</t>
  </si>
  <si>
    <t>LKA</t>
  </si>
  <si>
    <t>Revenu intermédiaire, tranche inférieure</t>
  </si>
  <si>
    <t>LMC</t>
  </si>
  <si>
    <t>Revenu faible et intermédiaire</t>
  </si>
  <si>
    <t>LMY</t>
  </si>
  <si>
    <t>LSO</t>
  </si>
  <si>
    <t>de dividende tardif démographique</t>
  </si>
  <si>
    <t>LTE</t>
  </si>
  <si>
    <t>Lituanie</t>
  </si>
  <si>
    <t>LTU</t>
  </si>
  <si>
    <t>LUX</t>
  </si>
  <si>
    <t>Lettonie</t>
  </si>
  <si>
    <t>LVA</t>
  </si>
  <si>
    <t>Région administrative spéciale de Macao, Chine</t>
  </si>
  <si>
    <t>MAC</t>
  </si>
  <si>
    <t>Saint-Martin (fr)</t>
  </si>
  <si>
    <t>MAF</t>
  </si>
  <si>
    <t>MAR</t>
  </si>
  <si>
    <t>Monaco</t>
  </si>
  <si>
    <t>MCO</t>
  </si>
  <si>
    <t>Moldova</t>
  </si>
  <si>
    <t>MDA</t>
  </si>
  <si>
    <t>MDG</t>
  </si>
  <si>
    <t>Maldives</t>
  </si>
  <si>
    <t>MDV</t>
  </si>
  <si>
    <t>MEX</t>
  </si>
  <si>
    <t>Îles Marshall</t>
  </si>
  <si>
    <t>MHL</t>
  </si>
  <si>
    <t>Revenu intermédiaire</t>
  </si>
  <si>
    <t>MIC</t>
  </si>
  <si>
    <t>Macédoine du Nord</t>
  </si>
  <si>
    <t>MKD</t>
  </si>
  <si>
    <t>MLI</t>
  </si>
  <si>
    <t>MLT</t>
  </si>
  <si>
    <t>MMR</t>
  </si>
  <si>
    <t>Monténégro</t>
  </si>
  <si>
    <t>MNE</t>
  </si>
  <si>
    <t>MNG</t>
  </si>
  <si>
    <t>Mariannes</t>
  </si>
  <si>
    <t>MNP</t>
  </si>
  <si>
    <t>MOZ</t>
  </si>
  <si>
    <t>Mauritanie</t>
  </si>
  <si>
    <t>MRT</t>
  </si>
  <si>
    <t>Maurice</t>
  </si>
  <si>
    <t>MUS</t>
  </si>
  <si>
    <t>MWI</t>
  </si>
  <si>
    <t>Malaisie</t>
  </si>
  <si>
    <t>MYS</t>
  </si>
  <si>
    <t>Amérique du Nord</t>
  </si>
  <si>
    <t>NAC</t>
  </si>
  <si>
    <t>Namibie</t>
  </si>
  <si>
    <t>NAM</t>
  </si>
  <si>
    <t>Nouvelle-Calédonie</t>
  </si>
  <si>
    <t>NCL</t>
  </si>
  <si>
    <t>NER</t>
  </si>
  <si>
    <t>Nigéria</t>
  </si>
  <si>
    <t>NGA</t>
  </si>
  <si>
    <t>NIC</t>
  </si>
  <si>
    <t>Pays-Bas</t>
  </si>
  <si>
    <t>NLD</t>
  </si>
  <si>
    <t>NOR</t>
  </si>
  <si>
    <t>Népal</t>
  </si>
  <si>
    <t>NPL</t>
  </si>
  <si>
    <t>Nauru</t>
  </si>
  <si>
    <t>NRU</t>
  </si>
  <si>
    <t>Nouvelle-Zélande</t>
  </si>
  <si>
    <t>NZL</t>
  </si>
  <si>
    <t>Pays membres de l'OCDE</t>
  </si>
  <si>
    <t>OED</t>
  </si>
  <si>
    <t>OMN</t>
  </si>
  <si>
    <t>Autres petits états</t>
  </si>
  <si>
    <t>OSS</t>
  </si>
  <si>
    <t>PAK</t>
  </si>
  <si>
    <t>PAN</t>
  </si>
  <si>
    <t>Pérou</t>
  </si>
  <si>
    <t>PER</t>
  </si>
  <si>
    <t>PHL</t>
  </si>
  <si>
    <t>Palaos</t>
  </si>
  <si>
    <t>PLW</t>
  </si>
  <si>
    <t>Papouasie-Nouvelle-Guinée</t>
  </si>
  <si>
    <t>PNG</t>
  </si>
  <si>
    <t>Pologne</t>
  </si>
  <si>
    <t>POL</t>
  </si>
  <si>
    <t>de Pré-dividende démographique</t>
  </si>
  <si>
    <t>PRE</t>
  </si>
  <si>
    <t>Porto Rico</t>
  </si>
  <si>
    <t>PRI</t>
  </si>
  <si>
    <t>Corée, République démocratique de</t>
  </si>
  <si>
    <t>PRK</t>
  </si>
  <si>
    <t>PRT</t>
  </si>
  <si>
    <t>PRY</t>
  </si>
  <si>
    <t>Cisjordanie et Gaza</t>
  </si>
  <si>
    <t>PSE</t>
  </si>
  <si>
    <t>Petits états insulaires du Pacifique</t>
  </si>
  <si>
    <t>PSS</t>
  </si>
  <si>
    <t>de Post-dividende démographique</t>
  </si>
  <si>
    <t>PST</t>
  </si>
  <si>
    <t>Polynésie française</t>
  </si>
  <si>
    <t>PYF</t>
  </si>
  <si>
    <t>QAT</t>
  </si>
  <si>
    <t>Roumanie</t>
  </si>
  <si>
    <t>ROU</t>
  </si>
  <si>
    <t>Fédération de Russie</t>
  </si>
  <si>
    <t>RUS</t>
  </si>
  <si>
    <t>RWA</t>
  </si>
  <si>
    <t>Asie du Sud</t>
  </si>
  <si>
    <t>SAS</t>
  </si>
  <si>
    <t>Arabie saoudite</t>
  </si>
  <si>
    <t>SAU</t>
  </si>
  <si>
    <t>SDN</t>
  </si>
  <si>
    <t>Sénégal</t>
  </si>
  <si>
    <t>SEN</t>
  </si>
  <si>
    <t>Singapour</t>
  </si>
  <si>
    <t>SGP</t>
  </si>
  <si>
    <t>Îles Salomon</t>
  </si>
  <si>
    <t>SLB</t>
  </si>
  <si>
    <t>SLE</t>
  </si>
  <si>
    <t>El Salvador</t>
  </si>
  <si>
    <t>SLV</t>
  </si>
  <si>
    <t>Saint-Marin</t>
  </si>
  <si>
    <t>SMR</t>
  </si>
  <si>
    <t>Somalie</t>
  </si>
  <si>
    <t>SOM</t>
  </si>
  <si>
    <t>Serbie</t>
  </si>
  <si>
    <t>SRB</t>
  </si>
  <si>
    <t>Soudan du Sud</t>
  </si>
  <si>
    <t>SSD</t>
  </si>
  <si>
    <t>Petits états</t>
  </si>
  <si>
    <t>SST</t>
  </si>
  <si>
    <t>Sao Tomé-et-Principe</t>
  </si>
  <si>
    <t>STP</t>
  </si>
  <si>
    <t>Suriname</t>
  </si>
  <si>
    <t>SUR</t>
  </si>
  <si>
    <t>République slovaque</t>
  </si>
  <si>
    <t>SVK</t>
  </si>
  <si>
    <t>Slovénie</t>
  </si>
  <si>
    <t>SVN</t>
  </si>
  <si>
    <t>Suède</t>
  </si>
  <si>
    <t>SWE</t>
  </si>
  <si>
    <t>Eswatini</t>
  </si>
  <si>
    <t>SWZ</t>
  </si>
  <si>
    <t>Sint Maarten (Dutch part)</t>
  </si>
  <si>
    <t>SXM</t>
  </si>
  <si>
    <t>SYC</t>
  </si>
  <si>
    <t>République arabe syrienne</t>
  </si>
  <si>
    <t>SYR</t>
  </si>
  <si>
    <t>Îles Turques-et-Caïques</t>
  </si>
  <si>
    <t>TCA</t>
  </si>
  <si>
    <t>TCD</t>
  </si>
  <si>
    <t>Asie de l’Est et Pacifique (BIRD et IDA)</t>
  </si>
  <si>
    <t>TEA</t>
  </si>
  <si>
    <t>Europe et Asie centrale (BIRD et IDA)</t>
  </si>
  <si>
    <t>TEC</t>
  </si>
  <si>
    <t>TGO</t>
  </si>
  <si>
    <t>Thaïlande</t>
  </si>
  <si>
    <t>THA</t>
  </si>
  <si>
    <t>Tadjikistan</t>
  </si>
  <si>
    <t>TJK</t>
  </si>
  <si>
    <t>Turkménistan</t>
  </si>
  <si>
    <t>TKM</t>
  </si>
  <si>
    <t>Amérique latine et Caraïbes (BIRD et IDA)</t>
  </si>
  <si>
    <t>TLA</t>
  </si>
  <si>
    <t>TLS</t>
  </si>
  <si>
    <t>Tonga</t>
  </si>
  <si>
    <t>TON</t>
  </si>
  <si>
    <t>Asie du Sud (BIRD et IDA)</t>
  </si>
  <si>
    <t>TSA</t>
  </si>
  <si>
    <t>Trinité-et-Tobago</t>
  </si>
  <si>
    <t>TTO</t>
  </si>
  <si>
    <t>TUN</t>
  </si>
  <si>
    <t>Turquie</t>
  </si>
  <si>
    <t>TUR</t>
  </si>
  <si>
    <t>Tuvalu</t>
  </si>
  <si>
    <t>TUV</t>
  </si>
  <si>
    <t>Tanzanie</t>
  </si>
  <si>
    <t>TZA</t>
  </si>
  <si>
    <t>UGA</t>
  </si>
  <si>
    <t>UKR</t>
  </si>
  <si>
    <t>Revenu intermédiaire, tranche supérieure</t>
  </si>
  <si>
    <t>UMC</t>
  </si>
  <si>
    <t>URY</t>
  </si>
  <si>
    <t>États-Unis</t>
  </si>
  <si>
    <t>Ouzbékistan</t>
  </si>
  <si>
    <t>UZB</t>
  </si>
  <si>
    <t>Saint-Vincent-et-les Grenadines</t>
  </si>
  <si>
    <t>VCT</t>
  </si>
  <si>
    <t>VEN</t>
  </si>
  <si>
    <t>Îles Vierges britanniques</t>
  </si>
  <si>
    <t>VGB</t>
  </si>
  <si>
    <t>Îles Vierges (EU)</t>
  </si>
  <si>
    <t>VIR</t>
  </si>
  <si>
    <t>VNM</t>
  </si>
  <si>
    <t>Vanuatu</t>
  </si>
  <si>
    <t>VUT</t>
  </si>
  <si>
    <t>Monde</t>
  </si>
  <si>
    <t>WLD</t>
  </si>
  <si>
    <t>Samoa</t>
  </si>
  <si>
    <t>WSM</t>
  </si>
  <si>
    <t>XKX</t>
  </si>
  <si>
    <t>Yémen, Rép. du</t>
  </si>
  <si>
    <t>YEM</t>
  </si>
  <si>
    <t>ZAF</t>
  </si>
  <si>
    <t>ZMB</t>
  </si>
  <si>
    <t>ZWE</t>
  </si>
  <si>
    <t>Country</t>
  </si>
  <si>
    <t>Centre Africaine Rép,</t>
  </si>
  <si>
    <t>Égypte</t>
  </si>
  <si>
    <t>Yémen</t>
  </si>
  <si>
    <t>Vénézuela</t>
  </si>
  <si>
    <t>République Kirghize</t>
  </si>
  <si>
    <t>Populations sur la même période</t>
  </si>
  <si>
    <t xml:space="preserve">Austria </t>
  </si>
  <si>
    <t xml:space="preserve">Belgium </t>
  </si>
  <si>
    <t>Denmark</t>
  </si>
  <si>
    <t xml:space="preserve">Finland </t>
  </si>
  <si>
    <t xml:space="preserve">Germany </t>
  </si>
  <si>
    <t xml:space="preserve">Italy </t>
  </si>
  <si>
    <t xml:space="preserve">Netherlands </t>
  </si>
  <si>
    <t xml:space="preserve">Norway </t>
  </si>
  <si>
    <t xml:space="preserve">Sweden </t>
  </si>
  <si>
    <t xml:space="preserve">Switzerland </t>
  </si>
  <si>
    <t xml:space="preserve">United Kingdom </t>
  </si>
  <si>
    <t xml:space="preserve">Total 12 Western Europe </t>
  </si>
  <si>
    <t xml:space="preserve">Ireland </t>
  </si>
  <si>
    <t xml:space="preserve">Greece </t>
  </si>
  <si>
    <t xml:space="preserve">Portugal </t>
  </si>
  <si>
    <t xml:space="preserve">Spain </t>
  </si>
  <si>
    <t>Total 13 small WEC</t>
  </si>
  <si>
    <t xml:space="preserve">Total 29 Western Europe </t>
  </si>
  <si>
    <t xml:space="preserve">Western Offshoots </t>
  </si>
  <si>
    <t xml:space="preserve">Australia </t>
  </si>
  <si>
    <t xml:space="preserve">New Zealand </t>
  </si>
  <si>
    <t xml:space="preserve">United States </t>
  </si>
  <si>
    <t xml:space="preserve">Total Western Offshoots </t>
  </si>
  <si>
    <t xml:space="preserve">Eastern Europe </t>
  </si>
  <si>
    <t xml:space="preserve">Albania </t>
  </si>
  <si>
    <t xml:space="preserve">Bulgaria </t>
  </si>
  <si>
    <t xml:space="preserve">Czechoslovakia </t>
  </si>
  <si>
    <t xml:space="preserve">Hungary </t>
  </si>
  <si>
    <t xml:space="preserve">Poland </t>
  </si>
  <si>
    <t xml:space="preserve">Romania </t>
  </si>
  <si>
    <t xml:space="preserve">Yugoslavia </t>
  </si>
  <si>
    <t>Total 7 East European Countries</t>
  </si>
  <si>
    <t xml:space="preserve">Yugoslav and Czech Successor states </t>
  </si>
  <si>
    <t xml:space="preserve">Bosnia </t>
  </si>
  <si>
    <t xml:space="preserve">Croatia </t>
  </si>
  <si>
    <t xml:space="preserve">Macedonia </t>
  </si>
  <si>
    <t xml:space="preserve">Slovenia </t>
  </si>
  <si>
    <t xml:space="preserve">Serbia/Montenegro </t>
  </si>
  <si>
    <t xml:space="preserve">Former Yugoslavia </t>
  </si>
  <si>
    <t xml:space="preserve">Czech Republic </t>
  </si>
  <si>
    <t xml:space="preserve">Slovakia </t>
  </si>
  <si>
    <t xml:space="preserve">Former Czechoslovakia </t>
  </si>
  <si>
    <t>Successor Republics of USSR</t>
  </si>
  <si>
    <t xml:space="preserve">Armenia </t>
  </si>
  <si>
    <t xml:space="preserve">Azerbaijan </t>
  </si>
  <si>
    <t xml:space="preserve">Belarus </t>
  </si>
  <si>
    <t xml:space="preserve">Estonia </t>
  </si>
  <si>
    <t xml:space="preserve">Georgia </t>
  </si>
  <si>
    <t xml:space="preserve">Kyrgyzstan </t>
  </si>
  <si>
    <t xml:space="preserve">Latvia </t>
  </si>
  <si>
    <t xml:space="preserve">Lithuania </t>
  </si>
  <si>
    <t xml:space="preserve">Moldova </t>
  </si>
  <si>
    <t xml:space="preserve">Russian Federation </t>
  </si>
  <si>
    <t xml:space="preserve">Tajikistan </t>
  </si>
  <si>
    <t xml:space="preserve">Turkmenistan </t>
  </si>
  <si>
    <t xml:space="preserve">Ukraine </t>
  </si>
  <si>
    <t xml:space="preserve">Uzbekistan </t>
  </si>
  <si>
    <t xml:space="preserve">Total Former USSR </t>
  </si>
  <si>
    <t xml:space="preserve">8 Latin American countries </t>
  </si>
  <si>
    <t xml:space="preserve">Argentina </t>
  </si>
  <si>
    <t xml:space="preserve">Brazil </t>
  </si>
  <si>
    <t xml:space="preserve">Chile </t>
  </si>
  <si>
    <t xml:space="preserve">Colombia </t>
  </si>
  <si>
    <t xml:space="preserve">Mexico </t>
  </si>
  <si>
    <t xml:space="preserve">Peru </t>
  </si>
  <si>
    <t>Total 8 Latin American countries</t>
  </si>
  <si>
    <t xml:space="preserve">15 Latin American countries </t>
  </si>
  <si>
    <t xml:space="preserve">Bolivia </t>
  </si>
  <si>
    <t xml:space="preserve">Dominican Republic </t>
  </si>
  <si>
    <t xml:space="preserve">Ecuador </t>
  </si>
  <si>
    <t xml:space="preserve">Jamaica </t>
  </si>
  <si>
    <t xml:space="preserve">Puerto Rico </t>
  </si>
  <si>
    <t xml:space="preserve">Trinidad and Tobago </t>
  </si>
  <si>
    <t>Total 15 Latin American countries</t>
  </si>
  <si>
    <t xml:space="preserve">Total 24 small Caribbean countries </t>
  </si>
  <si>
    <t>Total Latin America</t>
  </si>
  <si>
    <t xml:space="preserve">16 East Asian countries </t>
  </si>
  <si>
    <t xml:space="preserve">China </t>
  </si>
  <si>
    <t xml:space="preserve">India </t>
  </si>
  <si>
    <t xml:space="preserve">Indonesia </t>
  </si>
  <si>
    <t xml:space="preserve">Japan </t>
  </si>
  <si>
    <t>South Korea</t>
  </si>
  <si>
    <t xml:space="preserve">Thailand </t>
  </si>
  <si>
    <t xml:space="preserve">Burma </t>
  </si>
  <si>
    <t>Hong Kong</t>
  </si>
  <si>
    <t xml:space="preserve">Malaysia </t>
  </si>
  <si>
    <t xml:space="preserve">Nepal </t>
  </si>
  <si>
    <t xml:space="preserve">Singapore </t>
  </si>
  <si>
    <t xml:space="preserve">Total 16 East Asian countries </t>
  </si>
  <si>
    <t xml:space="preserve">29 East Asian countries </t>
  </si>
  <si>
    <t xml:space="preserve">Cambodia </t>
  </si>
  <si>
    <t xml:space="preserve">Mongolia </t>
  </si>
  <si>
    <t xml:space="preserve">North Korea </t>
  </si>
  <si>
    <t>Vietnam</t>
  </si>
  <si>
    <t>Total 23 Small East Asian countries</t>
  </si>
  <si>
    <t xml:space="preserve">Total 29 East Asian countries </t>
  </si>
  <si>
    <t xml:space="preserve">   </t>
  </si>
  <si>
    <t xml:space="preserve">Bahrain </t>
  </si>
  <si>
    <t xml:space="preserve">Iraq </t>
  </si>
  <si>
    <t xml:space="preserve">Israel </t>
  </si>
  <si>
    <t xml:space="preserve">Jordan </t>
  </si>
  <si>
    <t xml:space="preserve">Kuwait </t>
  </si>
  <si>
    <t xml:space="preserve">Lebanon </t>
  </si>
  <si>
    <t xml:space="preserve">Saudi Arabia </t>
  </si>
  <si>
    <t xml:space="preserve">Syria </t>
  </si>
  <si>
    <t xml:space="preserve">Turkey </t>
  </si>
  <si>
    <t xml:space="preserve">United Arab Emirates </t>
  </si>
  <si>
    <t xml:space="preserve">Yemen </t>
  </si>
  <si>
    <t xml:space="preserve">West Bank and Gaza </t>
  </si>
  <si>
    <t xml:space="preserve">Total 15 West Asian countries </t>
  </si>
  <si>
    <t xml:space="preserve">Total Asia </t>
  </si>
  <si>
    <t xml:space="preserve">57 African countries </t>
  </si>
  <si>
    <t xml:space="preserve">Algeria </t>
  </si>
  <si>
    <t xml:space="preserve">Benin </t>
  </si>
  <si>
    <t xml:space="preserve">Cameroon </t>
  </si>
  <si>
    <t xml:space="preserve">Cape Verde </t>
  </si>
  <si>
    <t xml:space="preserve">Central African Republic </t>
  </si>
  <si>
    <t xml:space="preserve">Chad </t>
  </si>
  <si>
    <t xml:space="preserve">Comoro Islands </t>
  </si>
  <si>
    <t>Congo</t>
  </si>
  <si>
    <t xml:space="preserve">Egypt </t>
  </si>
  <si>
    <t xml:space="preserve">Equatorial Guinea </t>
  </si>
  <si>
    <t xml:space="preserve">Eritrea and Ethiopia </t>
  </si>
  <si>
    <t xml:space="preserve">Gambia </t>
  </si>
  <si>
    <t xml:space="preserve">Guinea </t>
  </si>
  <si>
    <t xml:space="preserve">Guinea Bissau </t>
  </si>
  <si>
    <t>Liberia</t>
  </si>
  <si>
    <t xml:space="preserve">Libya </t>
  </si>
  <si>
    <t xml:space="preserve">Mauritania </t>
  </si>
  <si>
    <t xml:space="preserve">Mauritius </t>
  </si>
  <si>
    <t xml:space="preserve">Morocco </t>
  </si>
  <si>
    <t xml:space="preserve">Namibia </t>
  </si>
  <si>
    <t>Nigeria</t>
  </si>
  <si>
    <t xml:space="preserve">Reunion </t>
  </si>
  <si>
    <t xml:space="preserve">São Tomé and Principe </t>
  </si>
  <si>
    <t xml:space="preserve">Senegal </t>
  </si>
  <si>
    <t xml:space="preserve">Somalia </t>
  </si>
  <si>
    <t xml:space="preserve">South Africa </t>
  </si>
  <si>
    <t xml:space="preserve">Sudan </t>
  </si>
  <si>
    <t>Swaziland</t>
  </si>
  <si>
    <t xml:space="preserve">Tanzania </t>
  </si>
  <si>
    <t xml:space="preserve">Tunisia </t>
  </si>
  <si>
    <t xml:space="preserve">Uganda </t>
  </si>
  <si>
    <t xml:space="preserve">Zaire </t>
  </si>
  <si>
    <t xml:space="preserve">Zambia </t>
  </si>
  <si>
    <t xml:space="preserve">Monaco </t>
  </si>
  <si>
    <t xml:space="preserve">$93,110.98 </t>
  </si>
  <si>
    <t xml:space="preserve">Liechtenstein </t>
  </si>
  <si>
    <t xml:space="preserve">$76,944.75 </t>
  </si>
  <si>
    <t xml:space="preserve">Bermuda </t>
  </si>
  <si>
    <t xml:space="preserve">$51,371.74 </t>
  </si>
  <si>
    <t xml:space="preserve">Luxembourg </t>
  </si>
  <si>
    <t xml:space="preserve">$45,565.16 </t>
  </si>
  <si>
    <t xml:space="preserve">Channel Islands </t>
  </si>
  <si>
    <t xml:space="preserve">$40,538.06 </t>
  </si>
  <si>
    <t xml:space="preserve">$39,227.03 </t>
  </si>
  <si>
    <t xml:space="preserve">$34,105.92 </t>
  </si>
  <si>
    <t xml:space="preserve">Denmark </t>
  </si>
  <si>
    <t xml:space="preserve">$32,738.68 </t>
  </si>
  <si>
    <t xml:space="preserve">$31,687.05 </t>
  </si>
  <si>
    <t xml:space="preserve">$30,967.29 </t>
  </si>
  <si>
    <t xml:space="preserve">Iceland </t>
  </si>
  <si>
    <t xml:space="preserve">$30,256.58 </t>
  </si>
  <si>
    <t xml:space="preserve">$28,779.12 </t>
  </si>
  <si>
    <t xml:space="preserve">$27,482.98 </t>
  </si>
  <si>
    <t xml:space="preserve">$26,743.79 </t>
  </si>
  <si>
    <t xml:space="preserve">$26,547.78 </t>
  </si>
  <si>
    <t xml:space="preserve">Hong Kong </t>
  </si>
  <si>
    <t xml:space="preserve">$25,808.97 </t>
  </si>
  <si>
    <t xml:space="preserve">$25,634.62 </t>
  </si>
  <si>
    <t xml:space="preserve">$25,179.60 </t>
  </si>
  <si>
    <t xml:space="preserve">$25,051.34 </t>
  </si>
  <si>
    <t xml:space="preserve">$24,995.88 </t>
  </si>
  <si>
    <t xml:space="preserve">Faeroe Islands </t>
  </si>
  <si>
    <t xml:space="preserve">$24,543.59 </t>
  </si>
  <si>
    <t xml:space="preserve">France </t>
  </si>
  <si>
    <t xml:space="preserve">$24,405.89 </t>
  </si>
  <si>
    <t xml:space="preserve">$24,399.98 </t>
  </si>
  <si>
    <t xml:space="preserve">$23,767.47 </t>
  </si>
  <si>
    <t xml:space="preserve">$21,519.06 </t>
  </si>
  <si>
    <t xml:space="preserve">$21,364.21 </t>
  </si>
  <si>
    <t xml:space="preserve">Greenland </t>
  </si>
  <si>
    <t xml:space="preserve">$20,496.58 </t>
  </si>
  <si>
    <t xml:space="preserve">Canada </t>
  </si>
  <si>
    <t xml:space="preserve">$20,390.39 </t>
  </si>
  <si>
    <t xml:space="preserve">Aruba </t>
  </si>
  <si>
    <t xml:space="preserve">$19,081.57 </t>
  </si>
  <si>
    <t xml:space="preserve">Andorra </t>
  </si>
  <si>
    <t xml:space="preserve">$18,996.44 </t>
  </si>
  <si>
    <t xml:space="preserve">European Union </t>
  </si>
  <si>
    <t xml:space="preserve">$18,889.09 </t>
  </si>
  <si>
    <t xml:space="preserve">Qatar </t>
  </si>
  <si>
    <t xml:space="preserve">$18,633.92 </t>
  </si>
  <si>
    <t xml:space="preserve">Isle of Man </t>
  </si>
  <si>
    <t xml:space="preserve">$18,471.41 </t>
  </si>
  <si>
    <t xml:space="preserve">The Bahamas </t>
  </si>
  <si>
    <t xml:space="preserve">$18,465.14 </t>
  </si>
  <si>
    <t xml:space="preserve">$18,392.14 </t>
  </si>
  <si>
    <t xml:space="preserve">French Polynesia </t>
  </si>
  <si>
    <t xml:space="preserve">$16,530.17 </t>
  </si>
  <si>
    <t xml:space="preserve">New Caledonia </t>
  </si>
  <si>
    <t xml:space="preserve">$15,408.81 </t>
  </si>
  <si>
    <t xml:space="preserve">$15,126.43 </t>
  </si>
  <si>
    <t xml:space="preserve">$15,065.65 </t>
  </si>
  <si>
    <t xml:space="preserve">Macau </t>
  </si>
  <si>
    <t xml:space="preserve">$14,771.56 </t>
  </si>
  <si>
    <t xml:space="preserve">$14,471.40 </t>
  </si>
  <si>
    <t xml:space="preserve">$14,304.30 </t>
  </si>
  <si>
    <t xml:space="preserve">Brunei </t>
  </si>
  <si>
    <t xml:space="preserve">$12,771.02 </t>
  </si>
  <si>
    <t xml:space="preserve">$12,485.06 </t>
  </si>
  <si>
    <t xml:space="preserve">$12,129.08 </t>
  </si>
  <si>
    <t xml:space="preserve">$10,974.49 </t>
  </si>
  <si>
    <t xml:space="preserve">Cyprus </t>
  </si>
  <si>
    <t xml:space="preserve">$10,520.99 </t>
  </si>
  <si>
    <t xml:space="preserve">Malta </t>
  </si>
  <si>
    <t xml:space="preserve">$10,091.28 </t>
  </si>
  <si>
    <t xml:space="preserve">$10,013.88 </t>
  </si>
  <si>
    <t xml:space="preserve">Barbados </t>
  </si>
  <si>
    <t xml:space="preserve">$8,910.35 </t>
  </si>
  <si>
    <t xml:space="preserve">Antigua and Barbuda </t>
  </si>
  <si>
    <t xml:space="preserve">$8,355.62 </t>
  </si>
  <si>
    <t xml:space="preserve">$8,278.97 </t>
  </si>
  <si>
    <t xml:space="preserve">Seychelles </t>
  </si>
  <si>
    <t xml:space="preserve">$7,715.78 </t>
  </si>
  <si>
    <t xml:space="preserve">Uruguay </t>
  </si>
  <si>
    <t xml:space="preserve">$7,712.16 </t>
  </si>
  <si>
    <t xml:space="preserve">$7,559.67 </t>
  </si>
  <si>
    <t xml:space="preserve">South Korea </t>
  </si>
  <si>
    <t xml:space="preserve">$7,462.84 </t>
  </si>
  <si>
    <t xml:space="preserve">Oman </t>
  </si>
  <si>
    <t xml:space="preserve">$6,487.56 </t>
  </si>
  <si>
    <t xml:space="preserve">Saint Kitts and Nevis </t>
  </si>
  <si>
    <t xml:space="preserve">$6,472.58 </t>
  </si>
  <si>
    <t xml:space="preserve">Palau </t>
  </si>
  <si>
    <t xml:space="preserve">$6,333.41 </t>
  </si>
  <si>
    <t xml:space="preserve">$6,203.71 </t>
  </si>
  <si>
    <t xml:space="preserve">$5,577.96 </t>
  </si>
  <si>
    <t xml:space="preserve">$5,538.57 </t>
  </si>
  <si>
    <t xml:space="preserve">$5,440.25 </t>
  </si>
  <si>
    <t xml:space="preserve">$5,431.44 </t>
  </si>
  <si>
    <t xml:space="preserve">$5,266.15 </t>
  </si>
  <si>
    <t xml:space="preserve">$4,979.14 </t>
  </si>
  <si>
    <t xml:space="preserve">$4,786.93 </t>
  </si>
  <si>
    <t xml:space="preserve">$4,670.65 </t>
  </si>
  <si>
    <t xml:space="preserve">$4,471.96 </t>
  </si>
  <si>
    <t xml:space="preserve">$4,392.35 </t>
  </si>
  <si>
    <t xml:space="preserve">Saint Lucia </t>
  </si>
  <si>
    <t xml:space="preserve">$4,295.73 </t>
  </si>
  <si>
    <t xml:space="preserve">$4,183.75 </t>
  </si>
  <si>
    <t xml:space="preserve">$4,035.56 </t>
  </si>
  <si>
    <t xml:space="preserve">Venezuela </t>
  </si>
  <si>
    <t xml:space="preserve">$3,889.61 </t>
  </si>
  <si>
    <t xml:space="preserve">Gabon </t>
  </si>
  <si>
    <t xml:space="preserve">$3,843.40 </t>
  </si>
  <si>
    <t xml:space="preserve">Costa Rica </t>
  </si>
  <si>
    <t xml:space="preserve">$3,759.88 </t>
  </si>
  <si>
    <t xml:space="preserve">Panama </t>
  </si>
  <si>
    <t xml:space="preserve">$3,727.29 </t>
  </si>
  <si>
    <t xml:space="preserve">Dominica </t>
  </si>
  <si>
    <t xml:space="preserve">$3,676.52 </t>
  </si>
  <si>
    <t xml:space="preserve">$3,593.24 </t>
  </si>
  <si>
    <t xml:space="preserve">$3,419.20 </t>
  </si>
  <si>
    <t xml:space="preserve">Grenada </t>
  </si>
  <si>
    <t xml:space="preserve">$3,364.34 </t>
  </si>
  <si>
    <t xml:space="preserve">$3,228.59 </t>
  </si>
  <si>
    <t xml:space="preserve">$3,205.17 </t>
  </si>
  <si>
    <t xml:space="preserve">$3,170.75 </t>
  </si>
  <si>
    <t xml:space="preserve">Botswana </t>
  </si>
  <si>
    <t xml:space="preserve">$3,067.52 </t>
  </si>
  <si>
    <t xml:space="preserve">Belize </t>
  </si>
  <si>
    <t xml:space="preserve">$3,060.53 </t>
  </si>
  <si>
    <t xml:space="preserve">Saint Vincent and the Grenadines </t>
  </si>
  <si>
    <t xml:space="preserve">$2,945.17 </t>
  </si>
  <si>
    <t xml:space="preserve">$2,745.60 </t>
  </si>
  <si>
    <t xml:space="preserve">$2,552.47 </t>
  </si>
  <si>
    <t xml:space="preserve">$2,522.63 </t>
  </si>
  <si>
    <t xml:space="preserve">$2,336.08 </t>
  </si>
  <si>
    <t xml:space="preserve">Cuba </t>
  </si>
  <si>
    <t xml:space="preserve">$2,326.17 </t>
  </si>
  <si>
    <t xml:space="preserve">$2,323.56 </t>
  </si>
  <si>
    <t xml:space="preserve">$2,251.44 </t>
  </si>
  <si>
    <t xml:space="preserve">Serbia </t>
  </si>
  <si>
    <t xml:space="preserve">$2,141.21 </t>
  </si>
  <si>
    <t xml:space="preserve">Marshall Islands </t>
  </si>
  <si>
    <t xml:space="preserve">$2,093.56 </t>
  </si>
  <si>
    <t xml:space="preserve">Suriname </t>
  </si>
  <si>
    <t xml:space="preserve">$2,081.86 </t>
  </si>
  <si>
    <t xml:space="preserve">Fiji </t>
  </si>
  <si>
    <t xml:space="preserve">$2,069.39 </t>
  </si>
  <si>
    <t xml:space="preserve">Maldives </t>
  </si>
  <si>
    <t xml:space="preserve">$2,061.65 </t>
  </si>
  <si>
    <t xml:space="preserve">El Salvador </t>
  </si>
  <si>
    <t xml:space="preserve">$2,037.05 </t>
  </si>
  <si>
    <t xml:space="preserve">Federated States of Micronesia </t>
  </si>
  <si>
    <t xml:space="preserve">$2,029.33 </t>
  </si>
  <si>
    <t xml:space="preserve">Tonga </t>
  </si>
  <si>
    <t xml:space="preserve">$1,945.41 </t>
  </si>
  <si>
    <t xml:space="preserve">$1,878.03 </t>
  </si>
  <si>
    <t xml:space="preserve">$1,871.19 </t>
  </si>
  <si>
    <t xml:space="preserve">Russia </t>
  </si>
  <si>
    <t xml:space="preserve">$1,844.49 </t>
  </si>
  <si>
    <t xml:space="preserve">$1,836.68 </t>
  </si>
  <si>
    <t xml:space="preserve">Guatemala </t>
  </si>
  <si>
    <t xml:space="preserve">$1,814.00 </t>
  </si>
  <si>
    <t xml:space="preserve">Republic of Macedonia </t>
  </si>
  <si>
    <t xml:space="preserve">$1,773.89 </t>
  </si>
  <si>
    <t xml:space="preserve">Paraguay </t>
  </si>
  <si>
    <t xml:space="preserve">$1,758.93 </t>
  </si>
  <si>
    <t xml:space="preserve">$1,721.58 </t>
  </si>
  <si>
    <t xml:space="preserve">Iran </t>
  </si>
  <si>
    <t xml:space="preserve">$1,611.31 </t>
  </si>
  <si>
    <t xml:space="preserve">$1,581.82 </t>
  </si>
  <si>
    <t xml:space="preserve">$1,563.50 </t>
  </si>
  <si>
    <t xml:space="preserve">Swaziland </t>
  </si>
  <si>
    <t xml:space="preserve">$1,532.92 </t>
  </si>
  <si>
    <t xml:space="preserve">$1,511.77 </t>
  </si>
  <si>
    <t xml:space="preserve">Vanuatu </t>
  </si>
  <si>
    <t xml:space="preserve">$1,472.99 </t>
  </si>
  <si>
    <t xml:space="preserve">Kazakhstan </t>
  </si>
  <si>
    <t xml:space="preserve">$1,468.70 </t>
  </si>
  <si>
    <t xml:space="preserve">$1,428.65 </t>
  </si>
  <si>
    <t xml:space="preserve">Samoa </t>
  </si>
  <si>
    <t xml:space="preserve">$1,388.11 </t>
  </si>
  <si>
    <t xml:space="preserve">Tuvalu </t>
  </si>
  <si>
    <t xml:space="preserve">$1,366.77 </t>
  </si>
  <si>
    <t xml:space="preserve">$1,323.70 </t>
  </si>
  <si>
    <t xml:space="preserve">$1,225.34 </t>
  </si>
  <si>
    <t xml:space="preserve">Solomon Islands </t>
  </si>
  <si>
    <t xml:space="preserve">$1,206.62 </t>
  </si>
  <si>
    <t xml:space="preserve">Bosnia and Herzegovina </t>
  </si>
  <si>
    <t xml:space="preserve">$1,130.71 </t>
  </si>
  <si>
    <t xml:space="preserve">$1,042.61 </t>
  </si>
  <si>
    <t xml:space="preserve">$974.96 </t>
  </si>
  <si>
    <t xml:space="preserve">Guyana </t>
  </si>
  <si>
    <t xml:space="preserve">$972.89 </t>
  </si>
  <si>
    <t xml:space="preserve">Philippines </t>
  </si>
  <si>
    <t xml:space="preserve">$970.61 </t>
  </si>
  <si>
    <t xml:space="preserve">Nicaragua </t>
  </si>
  <si>
    <t xml:space="preserve">$938.82 </t>
  </si>
  <si>
    <t xml:space="preserve">$936.82 </t>
  </si>
  <si>
    <t xml:space="preserve">Honduras </t>
  </si>
  <si>
    <t xml:space="preserve">$869.91 </t>
  </si>
  <si>
    <t xml:space="preserve">Sri Lanka </t>
  </si>
  <si>
    <t xml:space="preserve">$840.87 </t>
  </si>
  <si>
    <t xml:space="preserve">Kiribati </t>
  </si>
  <si>
    <t xml:space="preserve">$838.53 </t>
  </si>
  <si>
    <t xml:space="preserve">$835.26 </t>
  </si>
  <si>
    <t xml:space="preserve">Cote d'Ivoire </t>
  </si>
  <si>
    <t xml:space="preserve">$828.08 </t>
  </si>
  <si>
    <t xml:space="preserve">$820.86 </t>
  </si>
  <si>
    <t xml:space="preserve">$820.26 </t>
  </si>
  <si>
    <t xml:space="preserve">$805.27 </t>
  </si>
  <si>
    <t xml:space="preserve">Papua New Guinea </t>
  </si>
  <si>
    <t xml:space="preserve">$742.37 </t>
  </si>
  <si>
    <t xml:space="preserve">Djibouti </t>
  </si>
  <si>
    <t xml:space="preserve">$734.75 </t>
  </si>
  <si>
    <t xml:space="preserve">The Gambia </t>
  </si>
  <si>
    <t xml:space="preserve">$724.84 </t>
  </si>
  <si>
    <t xml:space="preserve">Bhutan </t>
  </si>
  <si>
    <t xml:space="preserve">$706.26 </t>
  </si>
  <si>
    <t xml:space="preserve">Republic of the Congo </t>
  </si>
  <si>
    <t xml:space="preserve">$658.31 </t>
  </si>
  <si>
    <t xml:space="preserve">$637.39 </t>
  </si>
  <si>
    <t xml:space="preserve">$623.22 </t>
  </si>
  <si>
    <t xml:space="preserve">$608.34 </t>
  </si>
  <si>
    <t xml:space="preserve">$592.84 </t>
  </si>
  <si>
    <t xml:space="preserve">$561.91 </t>
  </si>
  <si>
    <t xml:space="preserve">$539.20 </t>
  </si>
  <si>
    <t xml:space="preserve">$535.84 </t>
  </si>
  <si>
    <t xml:space="preserve">Angola </t>
  </si>
  <si>
    <t xml:space="preserve">$490.58 </t>
  </si>
  <si>
    <t xml:space="preserve">$477.34 </t>
  </si>
  <si>
    <t xml:space="preserve">Kenya </t>
  </si>
  <si>
    <t xml:space="preserve">$474.51 </t>
  </si>
  <si>
    <t xml:space="preserve">$470.20 </t>
  </si>
  <si>
    <t xml:space="preserve">$467.62 </t>
  </si>
  <si>
    <t xml:space="preserve">Pakistan </t>
  </si>
  <si>
    <t xml:space="preserve">$453.49 </t>
  </si>
  <si>
    <t xml:space="preserve">Haiti </t>
  </si>
  <si>
    <t xml:space="preserve">Lesotho </t>
  </si>
  <si>
    <t xml:space="preserve">$449.83 </t>
  </si>
  <si>
    <t xml:space="preserve">$448.84 </t>
  </si>
  <si>
    <t xml:space="preserve">Comoros </t>
  </si>
  <si>
    <t xml:space="preserve">$428.96 </t>
  </si>
  <si>
    <t xml:space="preserve">$425.45 </t>
  </si>
  <si>
    <t xml:space="preserve">$424.68 </t>
  </si>
  <si>
    <t xml:space="preserve">$424.30 </t>
  </si>
  <si>
    <t xml:space="preserve">Ghana </t>
  </si>
  <si>
    <t xml:space="preserve">$416.39 </t>
  </si>
  <si>
    <t xml:space="preserve">$375.02 </t>
  </si>
  <si>
    <t xml:space="preserve">Bangladesh </t>
  </si>
  <si>
    <t xml:space="preserve">$345.88 </t>
  </si>
  <si>
    <t xml:space="preserve">$345.14 </t>
  </si>
  <si>
    <t xml:space="preserve">Togo </t>
  </si>
  <si>
    <t xml:space="preserve">$343.53 </t>
  </si>
  <si>
    <t xml:space="preserve">$299.36 </t>
  </si>
  <si>
    <t xml:space="preserve">$289.06 </t>
  </si>
  <si>
    <t xml:space="preserve">$288.62 </t>
  </si>
  <si>
    <t xml:space="preserve">Rwanda </t>
  </si>
  <si>
    <t xml:space="preserve">$277.47 </t>
  </si>
  <si>
    <t xml:space="preserve">Nigeria </t>
  </si>
  <si>
    <t xml:space="preserve">$275.05 </t>
  </si>
  <si>
    <t xml:space="preserve">Mali </t>
  </si>
  <si>
    <t xml:space="preserve">$267.37 </t>
  </si>
  <si>
    <t xml:space="preserve">$267.04 </t>
  </si>
  <si>
    <t xml:space="preserve">Burkina Faso </t>
  </si>
  <si>
    <t xml:space="preserve">$255.74 </t>
  </si>
  <si>
    <t xml:space="preserve">Madagascar </t>
  </si>
  <si>
    <t xml:space="preserve">$252.78 </t>
  </si>
  <si>
    <t xml:space="preserve">Mozambique </t>
  </si>
  <si>
    <t xml:space="preserve">$249.24 </t>
  </si>
  <si>
    <t xml:space="preserve">Laos </t>
  </si>
  <si>
    <t xml:space="preserve">$246.15 </t>
  </si>
  <si>
    <t xml:space="preserve">$225.88 </t>
  </si>
  <si>
    <t xml:space="preserve">$219.55 </t>
  </si>
  <si>
    <t xml:space="preserve">$218.99 </t>
  </si>
  <si>
    <t xml:space="preserve">Niger </t>
  </si>
  <si>
    <t xml:space="preserve">$203.29 </t>
  </si>
  <si>
    <t xml:space="preserve">Eritrea </t>
  </si>
  <si>
    <t xml:space="preserve">$203.23 </t>
  </si>
  <si>
    <t xml:space="preserve">Sierra Leone </t>
  </si>
  <si>
    <t xml:space="preserve">$169.71 </t>
  </si>
  <si>
    <t xml:space="preserve">Guinea-Bissau </t>
  </si>
  <si>
    <t xml:space="preserve">$169.46 </t>
  </si>
  <si>
    <t xml:space="preserve">Malawi </t>
  </si>
  <si>
    <t xml:space="preserve">$163.60 </t>
  </si>
  <si>
    <t xml:space="preserve">Liberia </t>
  </si>
  <si>
    <t xml:space="preserve">$140.57 </t>
  </si>
  <si>
    <t xml:space="preserve">Burundi </t>
  </si>
  <si>
    <t xml:space="preserve">$138.62 </t>
  </si>
  <si>
    <t xml:space="preserve">Democratic Republic of the Congo </t>
  </si>
  <si>
    <t xml:space="preserve">$138.24 </t>
  </si>
  <si>
    <t xml:space="preserve">Ethiopia </t>
  </si>
  <si>
    <t xml:space="preserve">$129.41 </t>
  </si>
  <si>
    <t>n/a</t>
  </si>
  <si>
    <t>Albania</t>
  </si>
  <si>
    <t>Algeria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</si>
  <si>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</si>
  <si>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</si>
  <si>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</si>
  <si>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</si>
  <si>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</si>
  <si>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</si>
  <si>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</si>
  <si>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</si>
  <si>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Barbados</t>
  </si>
  <si>
    <t>Belarus</t>
  </si>
  <si>
    <t>Belgium</t>
  </si>
  <si>
    <t>Benin</t>
  </si>
  <si>
    <t>Bhutan</t>
  </si>
  <si>
    <t>Bolivia</t>
  </si>
  <si>
    <t>Bosnia and Herzegovina</t>
  </si>
  <si>
    <t>Brazil</t>
  </si>
  <si>
    <t>Brunei Darussalam</t>
  </si>
  <si>
    <t>Bulgaria</t>
  </si>
  <si>
    <t>Cambodia</t>
  </si>
  <si>
    <t>Cameroon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</si>
  <si>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</si>
  <si>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</si>
  <si>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</si>
  <si>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</si>
  <si>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</si>
  <si>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</si>
  <si>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</si>
  <si>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Congo</t>
  </si>
  <si>
    <t>Croatia</t>
  </si>
  <si>
    <t>Cyprus</t>
  </si>
  <si>
    <t>Czech Republic</t>
  </si>
  <si>
    <t>Dominica</t>
  </si>
  <si>
    <t>Dominican Republic</t>
  </si>
  <si>
    <t>Ecuador</t>
  </si>
  <si>
    <t>Egypt</t>
  </si>
  <si>
    <t>Equatorial Guinea</t>
  </si>
  <si>
    <t>Eritrea</t>
  </si>
  <si>
    <t>Estonia</t>
  </si>
  <si>
    <t>Ethiopia</t>
  </si>
  <si>
    <t>Fiji</t>
  </si>
  <si>
    <t>Finland</t>
  </si>
  <si>
    <t>The Gambia</t>
  </si>
  <si>
    <t>Georgia</t>
  </si>
  <si>
    <t>Germany</t>
  </si>
  <si>
    <t>Greece</t>
  </si>
  <si>
    <t>Grenada</t>
  </si>
  <si>
    <t>Guinea</t>
  </si>
  <si>
    <t>Guinea-Bissau</t>
  </si>
  <si>
    <t>Guyana</t>
  </si>
  <si>
    <t>Haiti</t>
  </si>
  <si>
    <t>Hong Kong SAR</t>
  </si>
  <si>
    <t>Hungary</t>
  </si>
  <si>
    <t>Iceland</t>
  </si>
  <si>
    <t>India</t>
  </si>
  <si>
    <t>Indonesia</t>
  </si>
  <si>
    <t>Islamic Republic of Iran</t>
  </si>
  <si>
    <t>Ireland</t>
  </si>
  <si>
    <t>Israel</t>
  </si>
  <si>
    <t>Italy</t>
  </si>
  <si>
    <t>Jamaica</t>
  </si>
  <si>
    <t>Japan</t>
  </si>
  <si>
    <t>Jordan</t>
  </si>
  <si>
    <t>Korea</t>
  </si>
  <si>
    <t>Kuwait</t>
  </si>
  <si>
    <t>Kyrgyz Republic</t>
  </si>
  <si>
    <t>Lao P.D.R.</t>
  </si>
  <si>
    <t>Latvia</t>
  </si>
  <si>
    <t>Lebanon</t>
  </si>
  <si>
    <t>Libya</t>
  </si>
  <si>
    <t>Lithuania</t>
  </si>
  <si>
    <t>Macao SAR</t>
  </si>
  <si>
    <t>Malaysia</t>
  </si>
  <si>
    <t>Malta</t>
  </si>
  <si>
    <t>Marshall Islands</t>
  </si>
  <si>
    <t>Mauritania</t>
  </si>
  <si>
    <t>Mauritius</t>
  </si>
  <si>
    <t>Mexico</t>
  </si>
  <si>
    <t>Micronesia</t>
  </si>
  <si>
    <t>Mongolia</t>
  </si>
  <si>
    <t>Montenegro</t>
  </si>
  <si>
    <t>Morocco</t>
  </si>
  <si>
    <t>Namibia</t>
  </si>
  <si>
    <t>Nepal</t>
  </si>
  <si>
    <t>Netherlands</t>
  </si>
  <si>
    <t>New Zealand</t>
  </si>
  <si>
    <t>North Macedonia</t>
  </si>
  <si>
    <t>Norway</t>
  </si>
  <si>
    <t>Palau</t>
  </si>
  <si>
    <t>Papua New Guinea</t>
  </si>
  <si>
    <t>Peru</t>
  </si>
  <si>
    <t>Poland</t>
  </si>
  <si>
    <t>Puerto Rico</t>
  </si>
  <si>
    <t>Romania</t>
  </si>
  <si>
    <t>Russia</t>
  </si>
  <si>
    <t>San Marino</t>
  </si>
  <si>
    <t>São Tomé and Príncipe</t>
  </si>
  <si>
    <t>Saudi Arabia</t>
  </si>
  <si>
    <t>Senegal</t>
  </si>
  <si>
    <t>Serbia</t>
  </si>
  <si>
    <t>Singapore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</si>
  <si>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</si>
  <si>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</si>
  <si>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</si>
  <si>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</si>
  <si>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</si>
  <si>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</si>
  <si>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</si>
  <si>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St. Kitts and Nevis</t>
  </si>
  <si>
    <t>St. Lucia</t>
  </si>
  <si>
    <t>St. Vincent and the Grenadines</t>
  </si>
  <si>
    <t>Sudan</t>
  </si>
  <si>
    <t>Sweden</t>
  </si>
  <si>
    <t>Switzerland</t>
  </si>
  <si>
    <t>Syria</t>
  </si>
  <si>
    <t>Taiwan Province of China</t>
  </si>
  <si>
    <t>Tajikistan</t>
  </si>
  <si>
    <t>Tanzania</t>
  </si>
  <si>
    <t>Thailand</t>
  </si>
  <si>
    <t>Trinidad and Tobago</t>
  </si>
  <si>
    <t>Tunisia</t>
  </si>
  <si>
    <t>Turkey</t>
  </si>
  <si>
    <t>Turkmenistan</t>
  </si>
  <si>
    <t>Uganda</t>
  </si>
  <si>
    <t>United Arab Emirates</t>
  </si>
  <si>
    <t>United Kingdom</t>
  </si>
  <si>
    <t>United States</t>
  </si>
  <si>
    <t>Uzbekistan</t>
  </si>
  <si>
    <t>Yemen</t>
  </si>
  <si>
    <t>Zambia</t>
  </si>
  <si>
    <t>1,055,57</t>
  </si>
  <si>
    <t>1,251,72</t>
  </si>
  <si>
    <t>1,513,99</t>
  </si>
  <si>
    <t>1,569,11</t>
  </si>
  <si>
    <t>1,518,34</t>
  </si>
  <si>
    <t>1,457,48</t>
  </si>
  <si>
    <t>1,235,06</t>
  </si>
  <si>
    <t>1,267,85</t>
  </si>
  <si>
    <t>1,386,36</t>
  </si>
  <si>
    <t>1,418,28</t>
  </si>
  <si>
    <t>1,417,00</t>
  </si>
  <si>
    <t>1,106,37</t>
  </si>
  <si>
    <t>1,396,11</t>
  </si>
  <si>
    <t>1,694,87</t>
  </si>
  <si>
    <t>1,667,68</t>
  </si>
  <si>
    <t>2,207,62</t>
  </si>
  <si>
    <t>2,613,99</t>
  </si>
  <si>
    <t>2,464,40</t>
  </si>
  <si>
    <t>2,471,56</t>
  </si>
  <si>
    <t>2,456,17</t>
  </si>
  <si>
    <t>1,800,03</t>
  </si>
  <si>
    <t>1,795,60</t>
  </si>
  <si>
    <t>2,053,21</t>
  </si>
  <si>
    <t>1,868,18</t>
  </si>
  <si>
    <t>1,960,19</t>
  </si>
  <si>
    <t>1,026,67</t>
  </si>
  <si>
    <t>1,173,14</t>
  </si>
  <si>
    <t>1,319,31</t>
  </si>
  <si>
    <t>1,468,82</t>
  </si>
  <si>
    <t>1,552,93</t>
  </si>
  <si>
    <t>1,374,62</t>
  </si>
  <si>
    <t>1,617,27</t>
  </si>
  <si>
    <t>1,792,83</t>
  </si>
  <si>
    <t>1,828,69</t>
  </si>
  <si>
    <t>1,847,21</t>
  </si>
  <si>
    <t>1,803,53</t>
  </si>
  <si>
    <t>1,556,13</t>
  </si>
  <si>
    <t>1,530,27</t>
  </si>
  <si>
    <t>1,650,19</t>
  </si>
  <si>
    <t>1,711,39</t>
  </si>
  <si>
    <t>1,739,11</t>
  </si>
  <si>
    <t>1,032,57</t>
  </si>
  <si>
    <t>1,097,14</t>
  </si>
  <si>
    <t>1,214,92</t>
  </si>
  <si>
    <t>1,344,08</t>
  </si>
  <si>
    <t>1,477,50</t>
  </si>
  <si>
    <t>1,671,07</t>
  </si>
  <si>
    <t>1,966,24</t>
  </si>
  <si>
    <t>2,308,80</t>
  </si>
  <si>
    <t>2,774,29</t>
  </si>
  <si>
    <t>3,571,45</t>
  </si>
  <si>
    <t>4,604,29</t>
  </si>
  <si>
    <t>5,121,68</t>
  </si>
  <si>
    <t>6,066,35</t>
  </si>
  <si>
    <t>7,522,10</t>
  </si>
  <si>
    <t>8,570,35</t>
  </si>
  <si>
    <t>9,635,03</t>
  </si>
  <si>
    <t>10,534,53</t>
  </si>
  <si>
    <t>11,226,19</t>
  </si>
  <si>
    <t>11,221,84</t>
  </si>
  <si>
    <t>12,062,28</t>
  </si>
  <si>
    <t>13,407,40</t>
  </si>
  <si>
    <t>14,216,50</t>
  </si>
  <si>
    <t>1,505,18</t>
  </si>
  <si>
    <t>1,494,57</t>
  </si>
  <si>
    <t>1,365,97</t>
  </si>
  <si>
    <t>1,377,41</t>
  </si>
  <si>
    <t>1,498,91</t>
  </si>
  <si>
    <t>1,843,65</t>
  </si>
  <si>
    <t>2,117,96</t>
  </si>
  <si>
    <t>2,199,68</t>
  </si>
  <si>
    <t>2,320,53</t>
  </si>
  <si>
    <t>2,660,90</t>
  </si>
  <si>
    <t>2,932,22</t>
  </si>
  <si>
    <t>2,697,04</t>
  </si>
  <si>
    <t>2,647,54</t>
  </si>
  <si>
    <t>2,864,03</t>
  </si>
  <si>
    <t>2,685,31</t>
  </si>
  <si>
    <t>2,811,96</t>
  </si>
  <si>
    <t>2,856,70</t>
  </si>
  <si>
    <t>2,439,44</t>
  </si>
  <si>
    <t>2,466,15</t>
  </si>
  <si>
    <t>2,587,68</t>
  </si>
  <si>
    <t>2,775,25</t>
  </si>
  <si>
    <t>2,761,63</t>
  </si>
  <si>
    <t>2,246,31</t>
  </si>
  <si>
    <t>2,202,79</t>
  </si>
  <si>
    <t>1,955,28</t>
  </si>
  <si>
    <t>1,951,98</t>
  </si>
  <si>
    <t>2,085,57</t>
  </si>
  <si>
    <t>2,510,04</t>
  </si>
  <si>
    <t>2,822,21</t>
  </si>
  <si>
    <t>2,866,05</t>
  </si>
  <si>
    <t>3,004,95</t>
  </si>
  <si>
    <t>3,444,72</t>
  </si>
  <si>
    <t>3,770,15</t>
  </si>
  <si>
    <t>3,426,67</t>
  </si>
  <si>
    <t>3,423,47</t>
  </si>
  <si>
    <t>3,761,14</t>
  </si>
  <si>
    <t>3,545,95</t>
  </si>
  <si>
    <t>3,753,69</t>
  </si>
  <si>
    <t>3,904,92</t>
  </si>
  <si>
    <t>3,383,09</t>
  </si>
  <si>
    <t>3,496,61</t>
  </si>
  <si>
    <t>3,700,61</t>
  </si>
  <si>
    <t>4,000,39</t>
  </si>
  <si>
    <t>3,963,88</t>
  </si>
  <si>
    <t>1,238,70</t>
  </si>
  <si>
    <t>1,224,10</t>
  </si>
  <si>
    <t>1,365,37</t>
  </si>
  <si>
    <t>1,708,46</t>
  </si>
  <si>
    <t>1,823,05</t>
  </si>
  <si>
    <t>1,827,64</t>
  </si>
  <si>
    <t>1,856,72</t>
  </si>
  <si>
    <t>2,039,13</t>
  </si>
  <si>
    <t>2,103,59</t>
  </si>
  <si>
    <t>2,289,75</t>
  </si>
  <si>
    <t>2,652,25</t>
  </si>
  <si>
    <t>2,716,75</t>
  </si>
  <si>
    <t>2,972,00</t>
  </si>
  <si>
    <t>1,015,29</t>
  </si>
  <si>
    <t>1,022,45</t>
  </si>
  <si>
    <t>1,100,91</t>
  </si>
  <si>
    <t>1,267,95</t>
  </si>
  <si>
    <t>1,250,17</t>
  </si>
  <si>
    <t>1,144,88</t>
  </si>
  <si>
    <t>1,163,11</t>
  </si>
  <si>
    <t>1,270,43</t>
  </si>
  <si>
    <t>1,572,35</t>
  </si>
  <si>
    <t>1,800,20</t>
  </si>
  <si>
    <t>1,855,66</t>
  </si>
  <si>
    <t>1,944,26</t>
  </si>
  <si>
    <t>2,206,11</t>
  </si>
  <si>
    <t>2,402,06</t>
  </si>
  <si>
    <t>2,190,70</t>
  </si>
  <si>
    <t>2,129,02</t>
  </si>
  <si>
    <t>2,278,38</t>
  </si>
  <si>
    <t>2,073,97</t>
  </si>
  <si>
    <t>2,131,16</t>
  </si>
  <si>
    <t>2,155,15</t>
  </si>
  <si>
    <t>1,833,20</t>
  </si>
  <si>
    <t>1,869,97</t>
  </si>
  <si>
    <t>1,946,89</t>
  </si>
  <si>
    <t>2,072,20</t>
  </si>
  <si>
    <t>2,025,87</t>
  </si>
  <si>
    <t>4,032,51</t>
  </si>
  <si>
    <t>4,562,08</t>
  </si>
  <si>
    <t>4,887,52</t>
  </si>
  <si>
    <t>4,303,54</t>
  </si>
  <si>
    <t>4,115,12</t>
  </si>
  <si>
    <t>4,445,66</t>
  </si>
  <si>
    <t>4,815,17</t>
  </si>
  <si>
    <t>4,755,41</t>
  </si>
  <si>
    <t>4,530,38</t>
  </si>
  <si>
    <t>4,515,26</t>
  </si>
  <si>
    <t>5,037,91</t>
  </si>
  <si>
    <t>5,231,38</t>
  </si>
  <si>
    <t>5,700,10</t>
  </si>
  <si>
    <t>6,157,46</t>
  </si>
  <si>
    <t>6,203,21</t>
  </si>
  <si>
    <t>5,155,72</t>
  </si>
  <si>
    <t>4,850,41</t>
  </si>
  <si>
    <t>4,389,48</t>
  </si>
  <si>
    <t>4,926,67</t>
  </si>
  <si>
    <t>4,859,95</t>
  </si>
  <si>
    <t>4,971,93</t>
  </si>
  <si>
    <t>5,176,21</t>
  </si>
  <si>
    <t>1,011,80</t>
  </si>
  <si>
    <t>1,122,68</t>
  </si>
  <si>
    <t>1,002,22</t>
  </si>
  <si>
    <t>1,094,50</t>
  </si>
  <si>
    <t>1,202,46</t>
  </si>
  <si>
    <t>1,222,81</t>
  </si>
  <si>
    <t>1,305,61</t>
  </si>
  <si>
    <t>1,411,33</t>
  </si>
  <si>
    <t>1,382,76</t>
  </si>
  <si>
    <t>1,414,80</t>
  </si>
  <si>
    <t>1,530,75</t>
  </si>
  <si>
    <t>1,619,42</t>
  </si>
  <si>
    <t>1,656,67</t>
  </si>
  <si>
    <t>1,052,70</t>
  </si>
  <si>
    <t>1,109,99</t>
  </si>
  <si>
    <t>1,057,80</t>
  </si>
  <si>
    <t>1,180,49</t>
  </si>
  <si>
    <t>1,201,09</t>
  </si>
  <si>
    <t>1,274,44</t>
  </si>
  <si>
    <t>1,314,57</t>
  </si>
  <si>
    <t>1,170,57</t>
  </si>
  <si>
    <t>1,077,83</t>
  </si>
  <si>
    <t>1,158,23</t>
  </si>
  <si>
    <t>1,223,36</t>
  </si>
  <si>
    <t>1,241,45</t>
  </si>
  <si>
    <t>1,059,99</t>
  </si>
  <si>
    <t>1,391,68</t>
  </si>
  <si>
    <t>1,778,39</t>
  </si>
  <si>
    <t>1,309,17</t>
  </si>
  <si>
    <t>1,632,84</t>
  </si>
  <si>
    <t>2,044,62</t>
  </si>
  <si>
    <t>2,202,67</t>
  </si>
  <si>
    <t>2,289,24</t>
  </si>
  <si>
    <t>2,056,58</t>
  </si>
  <si>
    <t>1,363,71</t>
  </si>
  <si>
    <t>1,282,66</t>
  </si>
  <si>
    <t>1,578,42</t>
  </si>
  <si>
    <t>1,630,66</t>
  </si>
  <si>
    <t>1,610,38</t>
  </si>
  <si>
    <t>1,070,68</t>
  </si>
  <si>
    <t>1,159,15</t>
  </si>
  <si>
    <t>1,265,61</t>
  </si>
  <si>
    <t>1,481,39</t>
  </si>
  <si>
    <t>1,642,77</t>
  </si>
  <si>
    <t>1,502,90</t>
  </si>
  <si>
    <t>1,434,29</t>
  </si>
  <si>
    <t>1,489,43</t>
  </si>
  <si>
    <t>1,336,76</t>
  </si>
  <si>
    <t>1,362,28</t>
  </si>
  <si>
    <t>1,379,10</t>
  </si>
  <si>
    <t>1,199,69</t>
  </si>
  <si>
    <t>1,238,01</t>
  </si>
  <si>
    <t>1,316,95</t>
  </si>
  <si>
    <t>1,425,87</t>
  </si>
  <si>
    <t>1,429,14</t>
  </si>
  <si>
    <t>1,641,82</t>
  </si>
  <si>
    <t>1,668,68</t>
  </si>
  <si>
    <t>1,651,39</t>
  </si>
  <si>
    <t>1,626,22</t>
  </si>
  <si>
    <t>1,775,81</t>
  </si>
  <si>
    <t>2,045,69</t>
  </si>
  <si>
    <t>2,404,70</t>
  </si>
  <si>
    <t>2,527,84</t>
  </si>
  <si>
    <t>2,700,95</t>
  </si>
  <si>
    <t>3,085,30</t>
  </si>
  <si>
    <t>2,934,75</t>
  </si>
  <si>
    <t>2,403,36</t>
  </si>
  <si>
    <t>2,455,31</t>
  </si>
  <si>
    <t>2,635,80</t>
  </si>
  <si>
    <t>2,677,08</t>
  </si>
  <si>
    <t>2,755,36</t>
  </si>
  <si>
    <t>3,036,31</t>
  </si>
  <si>
    <t>2,897,06</t>
  </si>
  <si>
    <t>2,669,11</t>
  </si>
  <si>
    <t>2,639,97</t>
  </si>
  <si>
    <t>2,828,64</t>
  </si>
  <si>
    <t>2,829,16</t>
  </si>
  <si>
    <t>9,062,83</t>
  </si>
  <si>
    <t>9,630,70</t>
  </si>
  <si>
    <t>10,252,35</t>
  </si>
  <si>
    <t>10,581,83</t>
  </si>
  <si>
    <t>10,936,45</t>
  </si>
  <si>
    <t>11,458,25</t>
  </si>
  <si>
    <t>12,213,73</t>
  </si>
  <si>
    <t>13,036,63</t>
  </si>
  <si>
    <t>13,814,60</t>
  </si>
  <si>
    <t>14,451,88</t>
  </si>
  <si>
    <t>14,712,83</t>
  </si>
  <si>
    <t>14,448,93</t>
  </si>
  <si>
    <t>14,992,05</t>
  </si>
  <si>
    <t>15,542,60</t>
  </si>
  <si>
    <t>16,197,05</t>
  </si>
  <si>
    <t>16,784,83</t>
  </si>
  <si>
    <t>17,521,75</t>
  </si>
  <si>
    <t>18,219,30</t>
  </si>
  <si>
    <t>18,707,15</t>
  </si>
  <si>
    <t>19,485,40</t>
  </si>
  <si>
    <t>20,494,05</t>
  </si>
  <si>
    <t>21,344,67</t>
  </si>
  <si>
    <t xml:space="preserve">PIB </t>
  </si>
  <si>
    <t xml:space="preserve">San Marin </t>
  </si>
  <si>
    <t>St. Lucie</t>
  </si>
  <si>
    <t>Micronesie</t>
  </si>
  <si>
    <t>xx Dominique</t>
  </si>
  <si>
    <t>xx Royaume-Uni</t>
  </si>
  <si>
    <t>Budget 2018</t>
  </si>
  <si>
    <t>Budget militaire 2018</t>
  </si>
  <si>
    <t>1998/1999</t>
  </si>
  <si>
    <t>2000 à 2004</t>
  </si>
  <si>
    <t>2005 à 2009</t>
  </si>
  <si>
    <t>2010 à  2014</t>
  </si>
  <si>
    <t>2015-2019</t>
  </si>
  <si>
    <t>Population</t>
  </si>
  <si>
    <t>rapport pop</t>
  </si>
  <si>
    <t>par rapport au pib</t>
  </si>
  <si>
    <t>ok</t>
  </si>
  <si>
    <t>Pib</t>
  </si>
  <si>
    <t>richesse</t>
  </si>
  <si>
    <t>moyenne</t>
  </si>
  <si>
    <t>http://lapopulation.population.city/erythree/</t>
  </si>
  <si>
    <t>budget</t>
  </si>
  <si>
    <t>budget/richesse</t>
  </si>
  <si>
    <t>budget militaire</t>
  </si>
  <si>
    <t>habitants</t>
  </si>
  <si>
    <t>bud/hab</t>
  </si>
  <si>
    <t>pib 2019</t>
  </si>
  <si>
    <t>2019/pib</t>
  </si>
  <si>
    <t>budget 2019</t>
  </si>
  <si>
    <t>pop</t>
  </si>
  <si>
    <t>bud/richesse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</si>
</sst>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(* #,##0_);_(* \(#,##0\);_(* &quot;-&quot;??_);_(@_)"/>
    <numFmt numFmtId="165" formatCode="_-* #,##0_-;_-* #,##0\-;_-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5"/>
      <color theme="1"/>
      <name val="Courier New"/>
      <family val="3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/>
    <xf numFmtId="0" fontId="0" fillId="0" borderId="6" xfId="0" applyBorder="1" applyAlignment="1">
      <alignment horizontal="left"/>
    </xf>
    <xf numFmtId="0" fontId="5" fillId="0" borderId="0" xfId="0" applyFont="1" applyFill="1"/>
    <xf numFmtId="3" fontId="6" fillId="0" borderId="0" xfId="0" applyNumberFormat="1" applyFont="1" applyFill="1"/>
    <xf numFmtId="164" fontId="6" fillId="0" borderId="0" xfId="1" applyNumberFormat="1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165" fontId="6" fillId="0" borderId="0" xfId="1" applyNumberFormat="1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3" fontId="6" fillId="3" borderId="0" xfId="0" applyNumberFormat="1" applyFont="1" applyFill="1"/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16" fontId="0" fillId="0" borderId="0" xfId="0" applyNumberFormat="1"/>
    <xf numFmtId="0" fontId="0" fillId="0" borderId="1" xfId="0" applyBorder="1"/>
    <xf numFmtId="3" fontId="0" fillId="0" borderId="0" xfId="0" applyNumberFormat="1"/>
    <xf numFmtId="0" fontId="0" fillId="2" borderId="1" xfId="0" applyFill="1" applyBorder="1"/>
    <xf numFmtId="0" fontId="4" fillId="0" borderId="1" xfId="0" applyFont="1" applyBorder="1"/>
    <xf numFmtId="3" fontId="6" fillId="0" borderId="1" xfId="0" applyNumberFormat="1" applyFont="1" applyFill="1" applyBorder="1"/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3" borderId="0" xfId="0" applyNumberFormat="1" applyFill="1"/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NumberFormat="1" applyBorder="1" applyAlignment="1">
      <alignment horizontal="center"/>
    </xf>
    <xf numFmtId="0" fontId="0" fillId="0" borderId="18" xfId="0" applyBorder="1"/>
    <xf numFmtId="0" fontId="0" fillId="0" borderId="14" xfId="0" applyBorder="1"/>
    <xf numFmtId="0" fontId="0" fillId="3" borderId="14" xfId="0" applyFill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/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1" xfId="0" applyFill="1" applyBorder="1"/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" fontId="0" fillId="4" borderId="0" xfId="0" applyNumberFormat="1" applyFill="1" applyAlignment="1">
      <alignment horizontal="right"/>
    </xf>
    <xf numFmtId="0" fontId="11" fillId="0" borderId="0" xfId="0" applyFont="1"/>
    <xf numFmtId="0" fontId="0" fillId="5" borderId="0" xfId="0" applyFill="1"/>
    <xf numFmtId="0" fontId="0" fillId="5" borderId="1" xfId="0" applyFill="1" applyBorder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" fontId="0" fillId="5" borderId="0" xfId="0" applyNumberFormat="1" applyFill="1" applyAlignment="1">
      <alignment horizontal="right"/>
    </xf>
    <xf numFmtId="0" fontId="0" fillId="3" borderId="1" xfId="0" applyFill="1" applyBorder="1"/>
    <xf numFmtId="3" fontId="11" fillId="0" borderId="0" xfId="0" applyNumberFormat="1" applyFont="1"/>
    <xf numFmtId="3" fontId="1" fillId="0" borderId="0" xfId="0" applyNumberFormat="1" applyFont="1" applyAlignment="1">
      <alignment wrapText="1"/>
    </xf>
    <xf numFmtId="3" fontId="0" fillId="2" borderId="0" xfId="0" applyNumberFormat="1" applyFill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 horizontal="right"/>
    </xf>
    <xf numFmtId="3" fontId="6" fillId="2" borderId="0" xfId="0" applyNumberFormat="1" applyFont="1" applyFill="1"/>
    <xf numFmtId="4" fontId="0" fillId="2" borderId="0" xfId="0" applyNumberFormat="1" applyFill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0" fontId="11" fillId="0" borderId="1" xfId="0" applyFont="1" applyBorder="1"/>
    <xf numFmtId="0" fontId="11" fillId="3" borderId="0" xfId="0" applyFont="1" applyFill="1" applyAlignment="1">
      <alignment horizontal="center"/>
    </xf>
    <xf numFmtId="4" fontId="11" fillId="0" borderId="0" xfId="0" applyNumberFormat="1" applyFont="1" applyAlignment="1">
      <alignment horizontal="right"/>
    </xf>
    <xf numFmtId="4" fontId="11" fillId="2" borderId="0" xfId="0" applyNumberFormat="1" applyFont="1" applyFill="1" applyAlignment="1">
      <alignment horizontal="righ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'Budget 2018'!$E$1</c:f>
              <c:strCache>
                <c:ptCount val="1"/>
                <c:pt idx="0">
                  <c:v>Budget militaire 2018</c:v>
                </c:pt>
              </c:strCache>
            </c:strRef>
          </c:tx>
          <c:cat>
            <c:strRef>
              <c:f>'Budget 2018'!$D$2:$D$31</c:f>
              <c:strCache>
                <c:ptCount val="30"/>
                <c:pt idx="0">
                  <c:v>Thaïlande</c:v>
                </c:pt>
                <c:pt idx="1">
                  <c:v>Oman</c:v>
                </c:pt>
                <c:pt idx="2">
                  <c:v>Norvège</c:v>
                </c:pt>
                <c:pt idx="3">
                  <c:v>Koweït</c:v>
                </c:pt>
                <c:pt idx="4">
                  <c:v>Indonésie</c:v>
                </c:pt>
                <c:pt idx="5">
                  <c:v>Algérie</c:v>
                </c:pt>
                <c:pt idx="6">
                  <c:v>Colombie</c:v>
                </c:pt>
                <c:pt idx="7">
                  <c:v>Singapour</c:v>
                </c:pt>
                <c:pt idx="8">
                  <c:v>Taiwan</c:v>
                </c:pt>
                <c:pt idx="9">
                  <c:v>Pays-Bas</c:v>
                </c:pt>
                <c:pt idx="10">
                  <c:v>Pologne</c:v>
                </c:pt>
                <c:pt idx="11">
                  <c:v>Iran</c:v>
                </c:pt>
                <c:pt idx="12">
                  <c:v>Pakistan</c:v>
                </c:pt>
                <c:pt idx="13">
                  <c:v>Israël</c:v>
                </c:pt>
                <c:pt idx="14">
                  <c:v>Espagne</c:v>
                </c:pt>
                <c:pt idx="15">
                  <c:v>Canada</c:v>
                </c:pt>
                <c:pt idx="16">
                  <c:v>Turquie</c:v>
                </c:pt>
                <c:pt idx="17">
                  <c:v>Italie</c:v>
                </c:pt>
                <c:pt idx="18">
                  <c:v>Australie</c:v>
                </c:pt>
                <c:pt idx="19">
                  <c:v>Brésil</c:v>
                </c:pt>
                <c:pt idx="20">
                  <c:v>Corée du Sud</c:v>
                </c:pt>
                <c:pt idx="21">
                  <c:v>Japon</c:v>
                </c:pt>
                <c:pt idx="22">
                  <c:v>Allemagne</c:v>
                </c:pt>
                <c:pt idx="23">
                  <c:v>Royaume-Uni</c:v>
                </c:pt>
                <c:pt idx="24">
                  <c:v>France</c:v>
                </c:pt>
                <c:pt idx="25">
                  <c:v>Russie</c:v>
                </c:pt>
                <c:pt idx="26">
                  <c:v>Arabie Saoudite</c:v>
                </c:pt>
                <c:pt idx="27">
                  <c:v>Inde</c:v>
                </c:pt>
                <c:pt idx="28">
                  <c:v>Chine</c:v>
                </c:pt>
                <c:pt idx="29">
                  <c:v>États-Unis</c:v>
                </c:pt>
              </c:strCache>
            </c:strRef>
          </c:cat>
          <c:val>
            <c:numRef>
              <c:f>'Budget 2018'!$E$2:$E$31</c:f>
              <c:numCache>
                <c:formatCode>0.00</c:formatCode>
                <c:ptCount val="30"/>
                <c:pt idx="0">
                  <c:v>6420</c:v>
                </c:pt>
                <c:pt idx="1">
                  <c:v>6611</c:v>
                </c:pt>
                <c:pt idx="2">
                  <c:v>6824</c:v>
                </c:pt>
                <c:pt idx="3">
                  <c:v>7211</c:v>
                </c:pt>
                <c:pt idx="4">
                  <c:v>7661</c:v>
                </c:pt>
                <c:pt idx="5">
                  <c:v>9459</c:v>
                </c:pt>
                <c:pt idx="6">
                  <c:v>10303</c:v>
                </c:pt>
                <c:pt idx="7">
                  <c:v>10458</c:v>
                </c:pt>
                <c:pt idx="8">
                  <c:v>10458</c:v>
                </c:pt>
                <c:pt idx="9">
                  <c:v>10535</c:v>
                </c:pt>
                <c:pt idx="10">
                  <c:v>10749</c:v>
                </c:pt>
                <c:pt idx="11">
                  <c:v>12612</c:v>
                </c:pt>
                <c:pt idx="12">
                  <c:v>12686</c:v>
                </c:pt>
                <c:pt idx="13">
                  <c:v>15690</c:v>
                </c:pt>
                <c:pt idx="14">
                  <c:v>17039</c:v>
                </c:pt>
                <c:pt idx="15">
                  <c:v>21352</c:v>
                </c:pt>
                <c:pt idx="16">
                  <c:v>22088</c:v>
                </c:pt>
                <c:pt idx="17">
                  <c:v>26082</c:v>
                </c:pt>
                <c:pt idx="18">
                  <c:v>26836</c:v>
                </c:pt>
                <c:pt idx="19">
                  <c:v>30769</c:v>
                </c:pt>
                <c:pt idx="20">
                  <c:v>41157</c:v>
                </c:pt>
                <c:pt idx="21">
                  <c:v>45362</c:v>
                </c:pt>
                <c:pt idx="22">
                  <c:v>46192</c:v>
                </c:pt>
                <c:pt idx="23">
                  <c:v>46883</c:v>
                </c:pt>
                <c:pt idx="24">
                  <c:v>59542</c:v>
                </c:pt>
                <c:pt idx="25">
                  <c:v>64193</c:v>
                </c:pt>
                <c:pt idx="26">
                  <c:v>65843</c:v>
                </c:pt>
                <c:pt idx="27">
                  <c:v>66578</c:v>
                </c:pt>
                <c:pt idx="28">
                  <c:v>239223</c:v>
                </c:pt>
                <c:pt idx="29">
                  <c:v>633565</c:v>
                </c:pt>
              </c:numCache>
            </c:numRef>
          </c:val>
        </c:ser>
        <c:axId val="100000896"/>
        <c:axId val="100002432"/>
      </c:barChart>
      <c:catAx>
        <c:axId val="100000896"/>
        <c:scaling>
          <c:orientation val="minMax"/>
        </c:scaling>
        <c:axPos val="l"/>
        <c:tickLblPos val="nextTo"/>
        <c:crossAx val="100002432"/>
        <c:crosses val="autoZero"/>
        <c:auto val="1"/>
        <c:lblAlgn val="ctr"/>
        <c:lblOffset val="100"/>
      </c:catAx>
      <c:valAx>
        <c:axId val="100002432"/>
        <c:scaling>
          <c:orientation val="minMax"/>
        </c:scaling>
        <c:axPos val="b"/>
        <c:majorGridlines/>
        <c:numFmt formatCode="0.00" sourceLinked="1"/>
        <c:tickLblPos val="nextTo"/>
        <c:crossAx val="1000008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PIB'!$A$649:$A$678</c:f>
              <c:strCache>
                <c:ptCount val="30"/>
                <c:pt idx="0">
                  <c:v>Équateur</c:v>
                </c:pt>
                <c:pt idx="1">
                  <c:v>Corée du Sud</c:v>
                </c:pt>
                <c:pt idx="2">
                  <c:v>Brunéi Darussalam</c:v>
                </c:pt>
                <c:pt idx="3">
                  <c:v>République du Congo</c:v>
                </c:pt>
                <c:pt idx="4">
                  <c:v>Turquie</c:v>
                </c:pt>
                <c:pt idx="5">
                  <c:v>Botswana</c:v>
                </c:pt>
                <c:pt idx="6">
                  <c:v>Iran</c:v>
                </c:pt>
                <c:pt idx="7">
                  <c:v>Mali</c:v>
                </c:pt>
                <c:pt idx="8">
                  <c:v>Iraq</c:v>
                </c:pt>
                <c:pt idx="9">
                  <c:v>Mauritanie</c:v>
                </c:pt>
                <c:pt idx="10">
                  <c:v>Singapour</c:v>
                </c:pt>
                <c:pt idx="11">
                  <c:v>États-Unis</c:v>
                </c:pt>
                <c:pt idx="12">
                  <c:v>Maroc</c:v>
                </c:pt>
                <c:pt idx="13">
                  <c:v>Myanmar</c:v>
                </c:pt>
                <c:pt idx="14">
                  <c:v>Colombie</c:v>
                </c:pt>
                <c:pt idx="15">
                  <c:v>Namibie</c:v>
                </c:pt>
                <c:pt idx="16">
                  <c:v>Soudan</c:v>
                </c:pt>
                <c:pt idx="17">
                  <c:v>Ukraine</c:v>
                </c:pt>
                <c:pt idx="18">
                  <c:v>Bahreïn</c:v>
                </c:pt>
                <c:pt idx="19">
                  <c:v>Azerbaïdjan</c:v>
                </c:pt>
                <c:pt idx="20">
                  <c:v>Russie</c:v>
                </c:pt>
                <c:pt idx="21">
                  <c:v>Pakistan</c:v>
                </c:pt>
                <c:pt idx="22">
                  <c:v>Israël</c:v>
                </c:pt>
                <c:pt idx="23">
                  <c:v>Jordanie</c:v>
                </c:pt>
                <c:pt idx="24">
                  <c:v>Arménie</c:v>
                </c:pt>
                <c:pt idx="25">
                  <c:v>Liban</c:v>
                </c:pt>
                <c:pt idx="26">
                  <c:v>Algérie</c:v>
                </c:pt>
                <c:pt idx="27">
                  <c:v>Koweït</c:v>
                </c:pt>
                <c:pt idx="28">
                  <c:v>Oman</c:v>
                </c:pt>
                <c:pt idx="29">
                  <c:v>Arabie Saoudite</c:v>
                </c:pt>
              </c:strCache>
            </c:strRef>
          </c:cat>
          <c:val>
            <c:numRef>
              <c:f>'pr PIB'!$B$649:$B$678</c:f>
              <c:numCache>
                <c:formatCode>#,##0.00</c:formatCode>
                <c:ptCount val="30"/>
                <c:pt idx="0">
                  <c:v>23.981785509318932</c:v>
                </c:pt>
                <c:pt idx="1">
                  <c:v>25.997935617835779</c:v>
                </c:pt>
                <c:pt idx="2">
                  <c:v>26.041275797373359</c:v>
                </c:pt>
                <c:pt idx="3">
                  <c:v>26.160186346532878</c:v>
                </c:pt>
                <c:pt idx="4">
                  <c:v>26.856423551867152</c:v>
                </c:pt>
                <c:pt idx="5">
                  <c:v>26.919749631062032</c:v>
                </c:pt>
                <c:pt idx="6">
                  <c:v>27.223039514054094</c:v>
                </c:pt>
                <c:pt idx="7">
                  <c:v>27.757528178096788</c:v>
                </c:pt>
                <c:pt idx="8">
                  <c:v>28.047962993380892</c:v>
                </c:pt>
                <c:pt idx="9">
                  <c:v>28.550906805530616</c:v>
                </c:pt>
                <c:pt idx="10">
                  <c:v>29.079389603735979</c:v>
                </c:pt>
                <c:pt idx="11">
                  <c:v>30.396253490918344</c:v>
                </c:pt>
                <c:pt idx="12">
                  <c:v>30.46559538524928</c:v>
                </c:pt>
                <c:pt idx="13">
                  <c:v>30.914490215487699</c:v>
                </c:pt>
                <c:pt idx="14">
                  <c:v>31.500390672580728</c:v>
                </c:pt>
                <c:pt idx="15">
                  <c:v>32.375904304849222</c:v>
                </c:pt>
                <c:pt idx="16">
                  <c:v>33.303673573153681</c:v>
                </c:pt>
                <c:pt idx="17">
                  <c:v>35.214661160823503</c:v>
                </c:pt>
                <c:pt idx="18">
                  <c:v>35.864653933045801</c:v>
                </c:pt>
                <c:pt idx="19">
                  <c:v>37.769625176803395</c:v>
                </c:pt>
                <c:pt idx="20">
                  <c:v>38.120195233423168</c:v>
                </c:pt>
                <c:pt idx="21">
                  <c:v>40.918066750833574</c:v>
                </c:pt>
                <c:pt idx="22">
                  <c:v>41.793227437239395</c:v>
                </c:pt>
                <c:pt idx="23">
                  <c:v>44.242588575560376</c:v>
                </c:pt>
                <c:pt idx="24">
                  <c:v>46.47081266692102</c:v>
                </c:pt>
                <c:pt idx="25">
                  <c:v>47.63130351229389</c:v>
                </c:pt>
                <c:pt idx="26">
                  <c:v>52.175711944775621</c:v>
                </c:pt>
                <c:pt idx="27">
                  <c:v>53.278808237184172</c:v>
                </c:pt>
                <c:pt idx="28">
                  <c:v>84.447129301014371</c:v>
                </c:pt>
                <c:pt idx="29">
                  <c:v>88.624732538415415</c:v>
                </c:pt>
              </c:numCache>
            </c:numRef>
          </c:val>
        </c:ser>
        <c:axId val="100845440"/>
        <c:axId val="101865728"/>
      </c:barChart>
      <c:catAx>
        <c:axId val="100845440"/>
        <c:scaling>
          <c:orientation val="minMax"/>
        </c:scaling>
        <c:axPos val="l"/>
        <c:tickLblPos val="nextTo"/>
        <c:crossAx val="101865728"/>
        <c:crosses val="autoZero"/>
        <c:auto val="1"/>
        <c:lblAlgn val="ctr"/>
        <c:lblOffset val="100"/>
      </c:catAx>
      <c:valAx>
        <c:axId val="101865728"/>
        <c:scaling>
          <c:orientation val="minMax"/>
        </c:scaling>
        <c:axPos val="b"/>
        <c:majorGridlines/>
        <c:numFmt formatCode="#,##0.00" sourceLinked="1"/>
        <c:tickLblPos val="nextTo"/>
        <c:crossAx val="1008454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'Richesse pop'!$A$310:$A$339</c:f>
              <c:strCache>
                <c:ptCount val="30"/>
                <c:pt idx="0">
                  <c:v>Bahreïn</c:v>
                </c:pt>
                <c:pt idx="1">
                  <c:v>Malte</c:v>
                </c:pt>
                <c:pt idx="2">
                  <c:v>Espagne</c:v>
                </c:pt>
                <c:pt idx="3">
                  <c:v>Corée du Sud</c:v>
                </c:pt>
                <c:pt idx="4">
                  <c:v>Brunéi Darussalam</c:v>
                </c:pt>
                <c:pt idx="5">
                  <c:v>Koweït</c:v>
                </c:pt>
                <c:pt idx="6">
                  <c:v>Italie</c:v>
                </c:pt>
                <c:pt idx="7">
                  <c:v>Japon</c:v>
                </c:pt>
                <c:pt idx="8">
                  <c:v>France</c:v>
                </c:pt>
                <c:pt idx="9">
                  <c:v>Israël</c:v>
                </c:pt>
                <c:pt idx="10">
                  <c:v>Nouvelle Zélande</c:v>
                </c:pt>
                <c:pt idx="11">
                  <c:v>Émirats arabes unis</c:v>
                </c:pt>
                <c:pt idx="12">
                  <c:v>Royaume-Uni</c:v>
                </c:pt>
                <c:pt idx="13">
                  <c:v>Belgique</c:v>
                </c:pt>
                <c:pt idx="14">
                  <c:v>Allemagne</c:v>
                </c:pt>
                <c:pt idx="15">
                  <c:v>Canada</c:v>
                </c:pt>
                <c:pt idx="16">
                  <c:v>Finlande</c:v>
                </c:pt>
                <c:pt idx="17">
                  <c:v>Autriche</c:v>
                </c:pt>
                <c:pt idx="18">
                  <c:v>Pays-Bas</c:v>
                </c:pt>
                <c:pt idx="19">
                  <c:v>Suède</c:v>
                </c:pt>
                <c:pt idx="20">
                  <c:v>Australie</c:v>
                </c:pt>
                <c:pt idx="21">
                  <c:v>Danemark</c:v>
                </c:pt>
                <c:pt idx="22">
                  <c:v>Singapour</c:v>
                </c:pt>
                <c:pt idx="23">
                  <c:v>États-Unis</c:v>
                </c:pt>
                <c:pt idx="24">
                  <c:v>Qatar</c:v>
                </c:pt>
                <c:pt idx="25">
                  <c:v>Islande</c:v>
                </c:pt>
                <c:pt idx="26">
                  <c:v>Irlande</c:v>
                </c:pt>
                <c:pt idx="27">
                  <c:v>Norvège</c:v>
                </c:pt>
                <c:pt idx="28">
                  <c:v>Suisse</c:v>
                </c:pt>
                <c:pt idx="29">
                  <c:v>Luxembourg</c:v>
                </c:pt>
              </c:strCache>
            </c:strRef>
          </c:cat>
          <c:val>
            <c:numRef>
              <c:f>'Richesse pop'!$B$310:$B$339</c:f>
              <c:numCache>
                <c:formatCode>General</c:formatCode>
                <c:ptCount val="30"/>
                <c:pt idx="0">
                  <c:v>2402.9666507710513</c:v>
                </c:pt>
                <c:pt idx="1">
                  <c:v>2787.9983023189757</c:v>
                </c:pt>
                <c:pt idx="2">
                  <c:v>2839.1189245353976</c:v>
                </c:pt>
                <c:pt idx="3">
                  <c:v>2962.3380721870353</c:v>
                </c:pt>
                <c:pt idx="4">
                  <c:v>3026.5226503457648</c:v>
                </c:pt>
                <c:pt idx="5">
                  <c:v>3110.2967808445833</c:v>
                </c:pt>
                <c:pt idx="6">
                  <c:v>3218.1861141214722</c:v>
                </c:pt>
                <c:pt idx="7">
                  <c:v>3834.7376794305387</c:v>
                </c:pt>
                <c:pt idx="8">
                  <c:v>3899.7024535841806</c:v>
                </c:pt>
                <c:pt idx="9">
                  <c:v>3996.2205125828427</c:v>
                </c:pt>
                <c:pt idx="10">
                  <c:v>4110.6604176441751</c:v>
                </c:pt>
                <c:pt idx="11">
                  <c:v>4133.8854956496525</c:v>
                </c:pt>
                <c:pt idx="12">
                  <c:v>4212.8066686368438</c:v>
                </c:pt>
                <c:pt idx="13">
                  <c:v>4381.6127465495338</c:v>
                </c:pt>
                <c:pt idx="14">
                  <c:v>4500.8357558082207</c:v>
                </c:pt>
                <c:pt idx="15">
                  <c:v>4504.2318827575136</c:v>
                </c:pt>
                <c:pt idx="16">
                  <c:v>4641.3465364319545</c:v>
                </c:pt>
                <c:pt idx="17">
                  <c:v>4822.0941258229723</c:v>
                </c:pt>
                <c:pt idx="18">
                  <c:v>4927.2482879681793</c:v>
                </c:pt>
                <c:pt idx="19">
                  <c:v>5293.2532035017075</c:v>
                </c:pt>
                <c:pt idx="20">
                  <c:v>5511.8623574146895</c:v>
                </c:pt>
                <c:pt idx="21">
                  <c:v>5727.9735338145838</c:v>
                </c:pt>
                <c:pt idx="22">
                  <c:v>6049.7148823746338</c:v>
                </c:pt>
                <c:pt idx="23">
                  <c:v>6064.2483947406536</c:v>
                </c:pt>
                <c:pt idx="24">
                  <c:v>6461.4121028463642</c:v>
                </c:pt>
                <c:pt idx="25">
                  <c:v>6626.976558580076</c:v>
                </c:pt>
                <c:pt idx="26">
                  <c:v>7024.4697901777918</c:v>
                </c:pt>
                <c:pt idx="27">
                  <c:v>7687.9553716184564</c:v>
                </c:pt>
                <c:pt idx="28">
                  <c:v>8185.3129407085989</c:v>
                </c:pt>
                <c:pt idx="29">
                  <c:v>10767.599361883311</c:v>
                </c:pt>
              </c:numCache>
            </c:numRef>
          </c:val>
        </c:ser>
        <c:axId val="115052928"/>
        <c:axId val="115054464"/>
      </c:barChart>
      <c:catAx>
        <c:axId val="115052928"/>
        <c:scaling>
          <c:orientation val="minMax"/>
        </c:scaling>
        <c:axPos val="l"/>
        <c:tickLblPos val="nextTo"/>
        <c:crossAx val="115054464"/>
        <c:crosses val="autoZero"/>
        <c:auto val="1"/>
        <c:lblAlgn val="ctr"/>
        <c:lblOffset val="100"/>
      </c:catAx>
      <c:valAx>
        <c:axId val="115054464"/>
        <c:scaling>
          <c:orientation val="minMax"/>
        </c:scaling>
        <c:axPos val="b"/>
        <c:majorGridlines/>
        <c:numFmt formatCode="General" sourceLinked="1"/>
        <c:tickLblPos val="nextTo"/>
        <c:crossAx val="11505292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'Richesse pop'!$A$480:$A$509</c:f>
              <c:strCache>
                <c:ptCount val="30"/>
                <c:pt idx="0">
                  <c:v>Slovénie</c:v>
                </c:pt>
                <c:pt idx="1">
                  <c:v>Corée du Sud</c:v>
                </c:pt>
                <c:pt idx="2">
                  <c:v>Grèce</c:v>
                </c:pt>
                <c:pt idx="3">
                  <c:v>Espagne</c:v>
                </c:pt>
                <c:pt idx="4">
                  <c:v>Israël</c:v>
                </c:pt>
                <c:pt idx="5">
                  <c:v>Nouvelle Zélande</c:v>
                </c:pt>
                <c:pt idx="6">
                  <c:v>Brunéi Darussalam</c:v>
                </c:pt>
                <c:pt idx="7">
                  <c:v>Italie</c:v>
                </c:pt>
                <c:pt idx="8">
                  <c:v>Koweït</c:v>
                </c:pt>
                <c:pt idx="9">
                  <c:v>France</c:v>
                </c:pt>
                <c:pt idx="10">
                  <c:v>Émirats arabes unis</c:v>
                </c:pt>
                <c:pt idx="11">
                  <c:v>Allemagne</c:v>
                </c:pt>
                <c:pt idx="12">
                  <c:v>Belgique</c:v>
                </c:pt>
                <c:pt idx="13">
                  <c:v>Canada</c:v>
                </c:pt>
                <c:pt idx="14">
                  <c:v>Japon</c:v>
                </c:pt>
                <c:pt idx="15">
                  <c:v>Royaume-Uni</c:v>
                </c:pt>
                <c:pt idx="16">
                  <c:v>Singapour</c:v>
                </c:pt>
                <c:pt idx="17">
                  <c:v>Finlande</c:v>
                </c:pt>
                <c:pt idx="18">
                  <c:v>Australie</c:v>
                </c:pt>
                <c:pt idx="19">
                  <c:v>Autriche</c:v>
                </c:pt>
                <c:pt idx="20">
                  <c:v>Pays-Bas</c:v>
                </c:pt>
                <c:pt idx="21">
                  <c:v>Suède</c:v>
                </c:pt>
                <c:pt idx="22">
                  <c:v>États-Unis</c:v>
                </c:pt>
                <c:pt idx="23">
                  <c:v>Islande</c:v>
                </c:pt>
                <c:pt idx="24">
                  <c:v>Irlande</c:v>
                </c:pt>
                <c:pt idx="25">
                  <c:v>Danemark</c:v>
                </c:pt>
                <c:pt idx="26">
                  <c:v>Qatar</c:v>
                </c:pt>
                <c:pt idx="27">
                  <c:v>Suisse</c:v>
                </c:pt>
                <c:pt idx="28">
                  <c:v>Norvège</c:v>
                </c:pt>
                <c:pt idx="29">
                  <c:v>Luxembourg</c:v>
                </c:pt>
              </c:strCache>
            </c:strRef>
          </c:cat>
          <c:val>
            <c:numRef>
              <c:f>'Richesse pop'!$B$480:$B$509</c:f>
              <c:numCache>
                <c:formatCode>General</c:formatCode>
                <c:ptCount val="30"/>
                <c:pt idx="0">
                  <c:v>1132.3755748896378</c:v>
                </c:pt>
                <c:pt idx="1">
                  <c:v>925.1480950382969</c:v>
                </c:pt>
                <c:pt idx="2">
                  <c:v>1368.8351480832489</c:v>
                </c:pt>
                <c:pt idx="3">
                  <c:v>1552.2243387402793</c:v>
                </c:pt>
                <c:pt idx="4">
                  <c:v>1925.2066798941798</c:v>
                </c:pt>
                <c:pt idx="5">
                  <c:v>1511.4573665703717</c:v>
                </c:pt>
                <c:pt idx="6">
                  <c:v>1487.8655745528811</c:v>
                </c:pt>
                <c:pt idx="7">
                  <c:v>2212.3109129880104</c:v>
                </c:pt>
                <c:pt idx="8">
                  <c:v>1482.173706729619</c:v>
                </c:pt>
                <c:pt idx="9">
                  <c:v>2485.6440848017987</c:v>
                </c:pt>
                <c:pt idx="10">
                  <c:v>2703.7946805535948</c:v>
                </c:pt>
                <c:pt idx="11">
                  <c:v>2710.4291448033446</c:v>
                </c:pt>
                <c:pt idx="12">
                  <c:v>2552.6364493727601</c:v>
                </c:pt>
                <c:pt idx="13">
                  <c:v>2167.2502350244749</c:v>
                </c:pt>
                <c:pt idx="14">
                  <c:v>3396.6549553216801</c:v>
                </c:pt>
                <c:pt idx="15">
                  <c:v>2825.3914003483856</c:v>
                </c:pt>
                <c:pt idx="16">
                  <c:v>2181.0093310419966</c:v>
                </c:pt>
                <c:pt idx="17">
                  <c:v>2611.791174547232</c:v>
                </c:pt>
                <c:pt idx="18">
                  <c:v>2103.3690251614103</c:v>
                </c:pt>
                <c:pt idx="19">
                  <c:v>2730.4146448209117</c:v>
                </c:pt>
                <c:pt idx="20">
                  <c:v>2811.2429030380977</c:v>
                </c:pt>
                <c:pt idx="21">
                  <c:v>3040.2937559800621</c:v>
                </c:pt>
                <c:pt idx="22">
                  <c:v>3368.8470230350299</c:v>
                </c:pt>
                <c:pt idx="23">
                  <c:v>3167.4126087177292</c:v>
                </c:pt>
                <c:pt idx="24">
                  <c:v>2531.2146718264598</c:v>
                </c:pt>
                <c:pt idx="25">
                  <c:v>3340.4328884065517</c:v>
                </c:pt>
                <c:pt idx="26">
                  <c:v>2018.4465768490029</c:v>
                </c:pt>
                <c:pt idx="27">
                  <c:v>4099.616444291536</c:v>
                </c:pt>
                <c:pt idx="28">
                  <c:v>3558.2883757204941</c:v>
                </c:pt>
                <c:pt idx="29">
                  <c:v>4737.5098664016132</c:v>
                </c:pt>
              </c:numCache>
            </c:numRef>
          </c:val>
        </c:ser>
        <c:ser>
          <c:idx val="1"/>
          <c:order val="1"/>
          <c:cat>
            <c:strRef>
              <c:f>'Richesse pop'!$A$480:$A$509</c:f>
              <c:strCache>
                <c:ptCount val="30"/>
                <c:pt idx="0">
                  <c:v>Slovénie</c:v>
                </c:pt>
                <c:pt idx="1">
                  <c:v>Corée du Sud</c:v>
                </c:pt>
                <c:pt idx="2">
                  <c:v>Grèce</c:v>
                </c:pt>
                <c:pt idx="3">
                  <c:v>Espagne</c:v>
                </c:pt>
                <c:pt idx="4">
                  <c:v>Israël</c:v>
                </c:pt>
                <c:pt idx="5">
                  <c:v>Nouvelle Zélande</c:v>
                </c:pt>
                <c:pt idx="6">
                  <c:v>Brunéi Darussalam</c:v>
                </c:pt>
                <c:pt idx="7">
                  <c:v>Italie</c:v>
                </c:pt>
                <c:pt idx="8">
                  <c:v>Koweït</c:v>
                </c:pt>
                <c:pt idx="9">
                  <c:v>France</c:v>
                </c:pt>
                <c:pt idx="10">
                  <c:v>Émirats arabes unis</c:v>
                </c:pt>
                <c:pt idx="11">
                  <c:v>Allemagne</c:v>
                </c:pt>
                <c:pt idx="12">
                  <c:v>Belgique</c:v>
                </c:pt>
                <c:pt idx="13">
                  <c:v>Canada</c:v>
                </c:pt>
                <c:pt idx="14">
                  <c:v>Japon</c:v>
                </c:pt>
                <c:pt idx="15">
                  <c:v>Royaume-Uni</c:v>
                </c:pt>
                <c:pt idx="16">
                  <c:v>Singapour</c:v>
                </c:pt>
                <c:pt idx="17">
                  <c:v>Finlande</c:v>
                </c:pt>
                <c:pt idx="18">
                  <c:v>Australie</c:v>
                </c:pt>
                <c:pt idx="19">
                  <c:v>Autriche</c:v>
                </c:pt>
                <c:pt idx="20">
                  <c:v>Pays-Bas</c:v>
                </c:pt>
                <c:pt idx="21">
                  <c:v>Suède</c:v>
                </c:pt>
                <c:pt idx="22">
                  <c:v>États-Unis</c:v>
                </c:pt>
                <c:pt idx="23">
                  <c:v>Islande</c:v>
                </c:pt>
                <c:pt idx="24">
                  <c:v>Irlande</c:v>
                </c:pt>
                <c:pt idx="25">
                  <c:v>Danemark</c:v>
                </c:pt>
                <c:pt idx="26">
                  <c:v>Qatar</c:v>
                </c:pt>
                <c:pt idx="27">
                  <c:v>Suisse</c:v>
                </c:pt>
                <c:pt idx="28">
                  <c:v>Norvège</c:v>
                </c:pt>
                <c:pt idx="29">
                  <c:v>Luxembourg</c:v>
                </c:pt>
              </c:strCache>
            </c:strRef>
          </c:cat>
          <c:val>
            <c:numRef>
              <c:f>'Richesse pop'!$C$480:$C$509</c:f>
              <c:numCache>
                <c:formatCode>General</c:formatCode>
                <c:ptCount val="30"/>
                <c:pt idx="0">
                  <c:v>1296.1038335677442</c:v>
                </c:pt>
                <c:pt idx="1">
                  <c:v>1323.1648385409851</c:v>
                </c:pt>
                <c:pt idx="2">
                  <c:v>1590.0542655246184</c:v>
                </c:pt>
                <c:pt idx="3">
                  <c:v>1880.1037552651992</c:v>
                </c:pt>
                <c:pt idx="4">
                  <c:v>1970.0427177124525</c:v>
                </c:pt>
                <c:pt idx="5">
                  <c:v>1784.4293837809446</c:v>
                </c:pt>
                <c:pt idx="6">
                  <c:v>2042.1802416680948</c:v>
                </c:pt>
                <c:pt idx="7">
                  <c:v>2430.6322246470563</c:v>
                </c:pt>
                <c:pt idx="8">
                  <c:v>2047.6599245645934</c:v>
                </c:pt>
                <c:pt idx="9">
                  <c:v>2654.7692206291499</c:v>
                </c:pt>
                <c:pt idx="10">
                  <c:v>3329.5038556605255</c:v>
                </c:pt>
                <c:pt idx="11">
                  <c:v>2748.1363738858527</c:v>
                </c:pt>
                <c:pt idx="12">
                  <c:v>2761.9618573436587</c:v>
                </c:pt>
                <c:pt idx="13">
                  <c:v>2659.8192927667146</c:v>
                </c:pt>
                <c:pt idx="14">
                  <c:v>3543.1689579159574</c:v>
                </c:pt>
                <c:pt idx="15">
                  <c:v>3199.7405087853422</c:v>
                </c:pt>
                <c:pt idx="16">
                  <c:v>2367.4730847415153</c:v>
                </c:pt>
                <c:pt idx="17">
                  <c:v>2936.0338792573298</c:v>
                </c:pt>
                <c:pt idx="18">
                  <c:v>2439.374105508743</c:v>
                </c:pt>
                <c:pt idx="19">
                  <c:v>2899.4238199835982</c:v>
                </c:pt>
                <c:pt idx="20">
                  <c:v>3174.8529410542683</c:v>
                </c:pt>
                <c:pt idx="21">
                  <c:v>3311.6296422245223</c:v>
                </c:pt>
                <c:pt idx="22">
                  <c:v>3856.4217169785561</c:v>
                </c:pt>
                <c:pt idx="23">
                  <c:v>3605.7496354397817</c:v>
                </c:pt>
                <c:pt idx="24">
                  <c:v>3539.6786816082263</c:v>
                </c:pt>
                <c:pt idx="25">
                  <c:v>3636.3112618665064</c:v>
                </c:pt>
                <c:pt idx="26">
                  <c:v>3347.982469765218</c:v>
                </c:pt>
                <c:pt idx="27">
                  <c:v>4389.8723389700017</c:v>
                </c:pt>
                <c:pt idx="28">
                  <c:v>4554.4594932378222</c:v>
                </c:pt>
                <c:pt idx="29">
                  <c:v>5847.9893451521566</c:v>
                </c:pt>
              </c:numCache>
            </c:numRef>
          </c:val>
        </c:ser>
        <c:ser>
          <c:idx val="2"/>
          <c:order val="2"/>
          <c:cat>
            <c:strRef>
              <c:f>'Richesse pop'!$A$480:$A$509</c:f>
              <c:strCache>
                <c:ptCount val="30"/>
                <c:pt idx="0">
                  <c:v>Slovénie</c:v>
                </c:pt>
                <c:pt idx="1">
                  <c:v>Corée du Sud</c:v>
                </c:pt>
                <c:pt idx="2">
                  <c:v>Grèce</c:v>
                </c:pt>
                <c:pt idx="3">
                  <c:v>Espagne</c:v>
                </c:pt>
                <c:pt idx="4">
                  <c:v>Israël</c:v>
                </c:pt>
                <c:pt idx="5">
                  <c:v>Nouvelle Zélande</c:v>
                </c:pt>
                <c:pt idx="6">
                  <c:v>Brunéi Darussalam</c:v>
                </c:pt>
                <c:pt idx="7">
                  <c:v>Italie</c:v>
                </c:pt>
                <c:pt idx="8">
                  <c:v>Koweït</c:v>
                </c:pt>
                <c:pt idx="9">
                  <c:v>France</c:v>
                </c:pt>
                <c:pt idx="10">
                  <c:v>Émirats arabes unis</c:v>
                </c:pt>
                <c:pt idx="11">
                  <c:v>Allemagne</c:v>
                </c:pt>
                <c:pt idx="12">
                  <c:v>Belgique</c:v>
                </c:pt>
                <c:pt idx="13">
                  <c:v>Canada</c:v>
                </c:pt>
                <c:pt idx="14">
                  <c:v>Japon</c:v>
                </c:pt>
                <c:pt idx="15">
                  <c:v>Royaume-Uni</c:v>
                </c:pt>
                <c:pt idx="16">
                  <c:v>Singapour</c:v>
                </c:pt>
                <c:pt idx="17">
                  <c:v>Finlande</c:v>
                </c:pt>
                <c:pt idx="18">
                  <c:v>Australie</c:v>
                </c:pt>
                <c:pt idx="19">
                  <c:v>Autriche</c:v>
                </c:pt>
                <c:pt idx="20">
                  <c:v>Pays-Bas</c:v>
                </c:pt>
                <c:pt idx="21">
                  <c:v>Suède</c:v>
                </c:pt>
                <c:pt idx="22">
                  <c:v>États-Unis</c:v>
                </c:pt>
                <c:pt idx="23">
                  <c:v>Islande</c:v>
                </c:pt>
                <c:pt idx="24">
                  <c:v>Irlande</c:v>
                </c:pt>
                <c:pt idx="25">
                  <c:v>Danemark</c:v>
                </c:pt>
                <c:pt idx="26">
                  <c:v>Qatar</c:v>
                </c:pt>
                <c:pt idx="27">
                  <c:v>Suisse</c:v>
                </c:pt>
                <c:pt idx="28">
                  <c:v>Norvège</c:v>
                </c:pt>
                <c:pt idx="29">
                  <c:v>Luxembourg</c:v>
                </c:pt>
              </c:strCache>
            </c:strRef>
          </c:cat>
          <c:val>
            <c:numRef>
              <c:f>'Richesse pop'!$D$480:$D$509</c:f>
              <c:numCache>
                <c:formatCode>General</c:formatCode>
                <c:ptCount val="30"/>
                <c:pt idx="0">
                  <c:v>2284.3916625167094</c:v>
                </c:pt>
                <c:pt idx="1">
                  <c:v>2026.0153368523638</c:v>
                </c:pt>
                <c:pt idx="2">
                  <c:v>2765.4238815740632</c:v>
                </c:pt>
                <c:pt idx="3">
                  <c:v>3125.8853142536223</c:v>
                </c:pt>
                <c:pt idx="4">
                  <c:v>2498.8583998687368</c:v>
                </c:pt>
                <c:pt idx="5">
                  <c:v>2914.8767810013883</c:v>
                </c:pt>
                <c:pt idx="6">
                  <c:v>3457.9213297546148</c:v>
                </c:pt>
                <c:pt idx="7">
                  <c:v>3623.8416909648781</c:v>
                </c:pt>
                <c:pt idx="8">
                  <c:v>4359.9167140794216</c:v>
                </c:pt>
                <c:pt idx="9">
                  <c:v>4004.5047845901072</c:v>
                </c:pt>
                <c:pt idx="10">
                  <c:v>3958.4992268888172</c:v>
                </c:pt>
                <c:pt idx="11">
                  <c:v>4016.4315226937415</c:v>
                </c:pt>
                <c:pt idx="12">
                  <c:v>4284.3208043621653</c:v>
                </c:pt>
                <c:pt idx="13">
                  <c:v>4185.6978156484602</c:v>
                </c:pt>
                <c:pt idx="14">
                  <c:v>3762.5309110917283</c:v>
                </c:pt>
                <c:pt idx="15">
                  <c:v>4451.9918057158366</c:v>
                </c:pt>
                <c:pt idx="16">
                  <c:v>3638.3533205286467</c:v>
                </c:pt>
                <c:pt idx="17">
                  <c:v>4590.9603750057558</c:v>
                </c:pt>
                <c:pt idx="18">
                  <c:v>4308.4315266275789</c:v>
                </c:pt>
                <c:pt idx="19">
                  <c:v>4524.0276281976194</c:v>
                </c:pt>
                <c:pt idx="20">
                  <c:v>4988.2932538746209</c:v>
                </c:pt>
                <c:pt idx="21">
                  <c:v>4900.1862775298177</c:v>
                </c:pt>
                <c:pt idx="22">
                  <c:v>4678.963317479438</c:v>
                </c:pt>
                <c:pt idx="23">
                  <c:v>5595.2377107161201</c:v>
                </c:pt>
                <c:pt idx="24">
                  <c:v>5617.4243502167647</c:v>
                </c:pt>
                <c:pt idx="25">
                  <c:v>5638.8769241091359</c:v>
                </c:pt>
                <c:pt idx="26">
                  <c:v>6424.3416127583341</c:v>
                </c:pt>
                <c:pt idx="27">
                  <c:v>6379.6057603710497</c:v>
                </c:pt>
                <c:pt idx="28">
                  <c:v>8072.9005383157373</c:v>
                </c:pt>
                <c:pt idx="29">
                  <c:v>9917.2247476417542</c:v>
                </c:pt>
              </c:numCache>
            </c:numRef>
          </c:val>
        </c:ser>
        <c:ser>
          <c:idx val="3"/>
          <c:order val="3"/>
          <c:cat>
            <c:strRef>
              <c:f>'Richesse pop'!$A$480:$A$509</c:f>
              <c:strCache>
                <c:ptCount val="30"/>
                <c:pt idx="0">
                  <c:v>Slovénie</c:v>
                </c:pt>
                <c:pt idx="1">
                  <c:v>Corée du Sud</c:v>
                </c:pt>
                <c:pt idx="2">
                  <c:v>Grèce</c:v>
                </c:pt>
                <c:pt idx="3">
                  <c:v>Espagne</c:v>
                </c:pt>
                <c:pt idx="4">
                  <c:v>Israël</c:v>
                </c:pt>
                <c:pt idx="5">
                  <c:v>Nouvelle Zélande</c:v>
                </c:pt>
                <c:pt idx="6">
                  <c:v>Brunéi Darussalam</c:v>
                </c:pt>
                <c:pt idx="7">
                  <c:v>Italie</c:v>
                </c:pt>
                <c:pt idx="8">
                  <c:v>Koweït</c:v>
                </c:pt>
                <c:pt idx="9">
                  <c:v>France</c:v>
                </c:pt>
                <c:pt idx="10">
                  <c:v>Émirats arabes unis</c:v>
                </c:pt>
                <c:pt idx="11">
                  <c:v>Allemagne</c:v>
                </c:pt>
                <c:pt idx="12">
                  <c:v>Belgique</c:v>
                </c:pt>
                <c:pt idx="13">
                  <c:v>Canada</c:v>
                </c:pt>
                <c:pt idx="14">
                  <c:v>Japon</c:v>
                </c:pt>
                <c:pt idx="15">
                  <c:v>Royaume-Uni</c:v>
                </c:pt>
                <c:pt idx="16">
                  <c:v>Singapour</c:v>
                </c:pt>
                <c:pt idx="17">
                  <c:v>Finlande</c:v>
                </c:pt>
                <c:pt idx="18">
                  <c:v>Australie</c:v>
                </c:pt>
                <c:pt idx="19">
                  <c:v>Autriche</c:v>
                </c:pt>
                <c:pt idx="20">
                  <c:v>Pays-Bas</c:v>
                </c:pt>
                <c:pt idx="21">
                  <c:v>Suède</c:v>
                </c:pt>
                <c:pt idx="22">
                  <c:v>États-Unis</c:v>
                </c:pt>
                <c:pt idx="23">
                  <c:v>Islande</c:v>
                </c:pt>
                <c:pt idx="24">
                  <c:v>Irlande</c:v>
                </c:pt>
                <c:pt idx="25">
                  <c:v>Danemark</c:v>
                </c:pt>
                <c:pt idx="26">
                  <c:v>Qatar</c:v>
                </c:pt>
                <c:pt idx="27">
                  <c:v>Suisse</c:v>
                </c:pt>
                <c:pt idx="28">
                  <c:v>Norvège</c:v>
                </c:pt>
                <c:pt idx="29">
                  <c:v>Luxembourg</c:v>
                </c:pt>
              </c:strCache>
            </c:strRef>
          </c:cat>
          <c:val>
            <c:numRef>
              <c:f>'Richesse pop'!$E$480:$E$509</c:f>
              <c:numCache>
                <c:formatCode>General</c:formatCode>
                <c:ptCount val="30"/>
                <c:pt idx="0">
                  <c:v>2372.6333634161233</c:v>
                </c:pt>
                <c:pt idx="1">
                  <c:v>2486.0707096977671</c:v>
                </c:pt>
                <c:pt idx="2">
                  <c:v>2378.3017520310359</c:v>
                </c:pt>
                <c:pt idx="3">
                  <c:v>3002.5955775042448</c:v>
                </c:pt>
                <c:pt idx="4">
                  <c:v>3425.9168012209693</c:v>
                </c:pt>
                <c:pt idx="5">
                  <c:v>3956.7134050854056</c:v>
                </c:pt>
                <c:pt idx="6">
                  <c:v>4333.1714701933788</c:v>
                </c:pt>
                <c:pt idx="7">
                  <c:v>3598.5869391588221</c:v>
                </c:pt>
                <c:pt idx="8">
                  <c:v>4665.5239826434308</c:v>
                </c:pt>
                <c:pt idx="9">
                  <c:v>4222.858560582471</c:v>
                </c:pt>
                <c:pt idx="10">
                  <c:v>4013.9203061385901</c:v>
                </c:pt>
                <c:pt idx="11">
                  <c:v>4550.5825786863597</c:v>
                </c:pt>
                <c:pt idx="12">
                  <c:v>4625.3002612596465</c:v>
                </c:pt>
                <c:pt idx="13">
                  <c:v>5121.3215934376522</c:v>
                </c:pt>
                <c:pt idx="14">
                  <c:v>4397.4568078802604</c:v>
                </c:pt>
                <c:pt idx="15">
                  <c:v>4257.8544464371125</c:v>
                </c:pt>
                <c:pt idx="16">
                  <c:v>5381.9031521484794</c:v>
                </c:pt>
                <c:pt idx="17">
                  <c:v>4884.8708377744706</c:v>
                </c:pt>
                <c:pt idx="18">
                  <c:v>5504.0471975081246</c:v>
                </c:pt>
                <c:pt idx="19">
                  <c:v>4990.8321761961988</c:v>
                </c:pt>
                <c:pt idx="20">
                  <c:v>5209.5180781454164</c:v>
                </c:pt>
                <c:pt idx="21">
                  <c:v>5774.091338361347</c:v>
                </c:pt>
                <c:pt idx="22">
                  <c:v>5164.2248808688591</c:v>
                </c:pt>
                <c:pt idx="23">
                  <c:v>4808.1291747699224</c:v>
                </c:pt>
                <c:pt idx="24">
                  <c:v>5141.6191107654604</c:v>
                </c:pt>
                <c:pt idx="25">
                  <c:v>6041.5863225400644</c:v>
                </c:pt>
                <c:pt idx="26">
                  <c:v>8128.2655601171773</c:v>
                </c:pt>
                <c:pt idx="27">
                  <c:v>8369.5950153956928</c:v>
                </c:pt>
                <c:pt idx="28">
                  <c:v>9813.6006362288717</c:v>
                </c:pt>
                <c:pt idx="29">
                  <c:v>11222.041285051349</c:v>
                </c:pt>
              </c:numCache>
            </c:numRef>
          </c:val>
        </c:ser>
        <c:ser>
          <c:idx val="4"/>
          <c:order val="4"/>
          <c:cat>
            <c:strRef>
              <c:f>'Richesse pop'!$A$480:$A$509</c:f>
              <c:strCache>
                <c:ptCount val="30"/>
                <c:pt idx="0">
                  <c:v>Slovénie</c:v>
                </c:pt>
                <c:pt idx="1">
                  <c:v>Corée du Sud</c:v>
                </c:pt>
                <c:pt idx="2">
                  <c:v>Grèce</c:v>
                </c:pt>
                <c:pt idx="3">
                  <c:v>Espagne</c:v>
                </c:pt>
                <c:pt idx="4">
                  <c:v>Israël</c:v>
                </c:pt>
                <c:pt idx="5">
                  <c:v>Nouvelle Zélande</c:v>
                </c:pt>
                <c:pt idx="6">
                  <c:v>Brunéi Darussalam</c:v>
                </c:pt>
                <c:pt idx="7">
                  <c:v>Italie</c:v>
                </c:pt>
                <c:pt idx="8">
                  <c:v>Koweït</c:v>
                </c:pt>
                <c:pt idx="9">
                  <c:v>France</c:v>
                </c:pt>
                <c:pt idx="10">
                  <c:v>Émirats arabes unis</c:v>
                </c:pt>
                <c:pt idx="11">
                  <c:v>Allemagne</c:v>
                </c:pt>
                <c:pt idx="12">
                  <c:v>Belgique</c:v>
                </c:pt>
                <c:pt idx="13">
                  <c:v>Canada</c:v>
                </c:pt>
                <c:pt idx="14">
                  <c:v>Japon</c:v>
                </c:pt>
                <c:pt idx="15">
                  <c:v>Royaume-Uni</c:v>
                </c:pt>
                <c:pt idx="16">
                  <c:v>Singapour</c:v>
                </c:pt>
                <c:pt idx="17">
                  <c:v>Finlande</c:v>
                </c:pt>
                <c:pt idx="18">
                  <c:v>Australie</c:v>
                </c:pt>
                <c:pt idx="19">
                  <c:v>Autriche</c:v>
                </c:pt>
                <c:pt idx="20">
                  <c:v>Pays-Bas</c:v>
                </c:pt>
                <c:pt idx="21">
                  <c:v>Suède</c:v>
                </c:pt>
                <c:pt idx="22">
                  <c:v>États-Unis</c:v>
                </c:pt>
                <c:pt idx="23">
                  <c:v>Islande</c:v>
                </c:pt>
                <c:pt idx="24">
                  <c:v>Irlande</c:v>
                </c:pt>
                <c:pt idx="25">
                  <c:v>Danemark</c:v>
                </c:pt>
                <c:pt idx="26">
                  <c:v>Qatar</c:v>
                </c:pt>
                <c:pt idx="27">
                  <c:v>Suisse</c:v>
                </c:pt>
                <c:pt idx="28">
                  <c:v>Norvège</c:v>
                </c:pt>
                <c:pt idx="29">
                  <c:v>Luxembourg</c:v>
                </c:pt>
              </c:strCache>
            </c:strRef>
          </c:cat>
          <c:val>
            <c:numRef>
              <c:f>'Richesse pop'!$F$480:$F$509</c:f>
              <c:numCache>
                <c:formatCode>General</c:formatCode>
                <c:ptCount val="30"/>
                <c:pt idx="0">
                  <c:v>2378.6695597962462</c:v>
                </c:pt>
                <c:pt idx="1">
                  <c:v>2962.3380721870353</c:v>
                </c:pt>
                <c:pt idx="2">
                  <c:v>1920.8062842205454</c:v>
                </c:pt>
                <c:pt idx="3">
                  <c:v>2839.1189245353976</c:v>
                </c:pt>
                <c:pt idx="4">
                  <c:v>3996.2205125828427</c:v>
                </c:pt>
                <c:pt idx="5">
                  <c:v>4110.6604176441751</c:v>
                </c:pt>
                <c:pt idx="6">
                  <c:v>3026.5226503457648</c:v>
                </c:pt>
                <c:pt idx="7">
                  <c:v>3218.1861141214722</c:v>
                </c:pt>
                <c:pt idx="8">
                  <c:v>3110.2967808445833</c:v>
                </c:pt>
                <c:pt idx="9">
                  <c:v>3899.7024535841806</c:v>
                </c:pt>
                <c:pt idx="10">
                  <c:v>4133.8854956496525</c:v>
                </c:pt>
                <c:pt idx="11">
                  <c:v>4500.8357558082207</c:v>
                </c:pt>
                <c:pt idx="12">
                  <c:v>4381.6127465495338</c:v>
                </c:pt>
                <c:pt idx="13">
                  <c:v>4504.2318827575136</c:v>
                </c:pt>
                <c:pt idx="14">
                  <c:v>3834.7376794305387</c:v>
                </c:pt>
                <c:pt idx="15">
                  <c:v>4212.8066686368438</c:v>
                </c:pt>
                <c:pt idx="16">
                  <c:v>6049.7148823746338</c:v>
                </c:pt>
                <c:pt idx="17">
                  <c:v>4641.3465364319545</c:v>
                </c:pt>
                <c:pt idx="18">
                  <c:v>5511.8623574146895</c:v>
                </c:pt>
                <c:pt idx="19">
                  <c:v>4822.0941258229723</c:v>
                </c:pt>
                <c:pt idx="20">
                  <c:v>4927.2482879681793</c:v>
                </c:pt>
                <c:pt idx="21">
                  <c:v>5293.2532035017075</c:v>
                </c:pt>
                <c:pt idx="22">
                  <c:v>6064.2483947406536</c:v>
                </c:pt>
                <c:pt idx="23">
                  <c:v>6626.976558580076</c:v>
                </c:pt>
                <c:pt idx="24">
                  <c:v>7024.4697901777918</c:v>
                </c:pt>
                <c:pt idx="25">
                  <c:v>5727.9735338145838</c:v>
                </c:pt>
                <c:pt idx="26">
                  <c:v>6461.4121028463642</c:v>
                </c:pt>
                <c:pt idx="27">
                  <c:v>8185.3129407085989</c:v>
                </c:pt>
                <c:pt idx="28">
                  <c:v>7687.9553716184564</c:v>
                </c:pt>
                <c:pt idx="29">
                  <c:v>10767.599361883311</c:v>
                </c:pt>
              </c:numCache>
            </c:numRef>
          </c:val>
        </c:ser>
        <c:axId val="114771456"/>
        <c:axId val="114772992"/>
      </c:barChart>
      <c:catAx>
        <c:axId val="114771456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14772992"/>
        <c:crosses val="autoZero"/>
        <c:auto val="1"/>
        <c:lblAlgn val="ctr"/>
        <c:lblOffset val="100"/>
      </c:catAx>
      <c:valAx>
        <c:axId val="114772992"/>
        <c:scaling>
          <c:orientation val="minMax"/>
        </c:scaling>
        <c:axPos val="b"/>
        <c:majorGridlines/>
        <c:numFmt formatCode="General" sourceLinked="1"/>
        <c:tickLblPos val="nextTo"/>
        <c:crossAx val="11477145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'Richesse pop'!$A$173:$A$202</c:f>
              <c:strCache>
                <c:ptCount val="30"/>
                <c:pt idx="0">
                  <c:v>Burundi</c:v>
                </c:pt>
                <c:pt idx="1">
                  <c:v>Malawi</c:v>
                </c:pt>
                <c:pt idx="2">
                  <c:v>Niger</c:v>
                </c:pt>
                <c:pt idx="3">
                  <c:v>Centre Africaine Rép,</c:v>
                </c:pt>
                <c:pt idx="4">
                  <c:v>Madagascar</c:v>
                </c:pt>
                <c:pt idx="5">
                  <c:v>Soudan du Sud</c:v>
                </c:pt>
                <c:pt idx="6">
                  <c:v>Mozambique</c:v>
                </c:pt>
                <c:pt idx="7">
                  <c:v>Somalie</c:v>
                </c:pt>
                <c:pt idx="8">
                  <c:v>République démoc. Congo</c:v>
                </c:pt>
                <c:pt idx="9">
                  <c:v>Sierra Leone</c:v>
                </c:pt>
                <c:pt idx="10">
                  <c:v>Afghanistan</c:v>
                </c:pt>
                <c:pt idx="11">
                  <c:v>Togo</c:v>
                </c:pt>
                <c:pt idx="12">
                  <c:v>Ouganda</c:v>
                </c:pt>
                <c:pt idx="13">
                  <c:v>Burkina Faso</c:v>
                </c:pt>
                <c:pt idx="14">
                  <c:v>Libéria</c:v>
                </c:pt>
                <c:pt idx="15">
                  <c:v>Gambie</c:v>
                </c:pt>
                <c:pt idx="16">
                  <c:v>Tchad</c:v>
                </c:pt>
                <c:pt idx="17">
                  <c:v>Éthiopie</c:v>
                </c:pt>
                <c:pt idx="18">
                  <c:v>Guinée-Bissau</c:v>
                </c:pt>
                <c:pt idx="19">
                  <c:v>Rwanda</c:v>
                </c:pt>
                <c:pt idx="20">
                  <c:v>Haïti</c:v>
                </c:pt>
                <c:pt idx="21">
                  <c:v>Tadjikistan</c:v>
                </c:pt>
                <c:pt idx="22">
                  <c:v>Mali</c:v>
                </c:pt>
                <c:pt idx="23">
                  <c:v>Bénin</c:v>
                </c:pt>
                <c:pt idx="24">
                  <c:v>Guinée</c:v>
                </c:pt>
                <c:pt idx="25">
                  <c:v>Népal</c:v>
                </c:pt>
                <c:pt idx="26">
                  <c:v>Tanzanie</c:v>
                </c:pt>
                <c:pt idx="27">
                  <c:v>Yémen</c:v>
                </c:pt>
                <c:pt idx="28">
                  <c:v>Soudan</c:v>
                </c:pt>
                <c:pt idx="29">
                  <c:v>Mauritanie</c:v>
                </c:pt>
              </c:strCache>
            </c:strRef>
          </c:cat>
          <c:val>
            <c:numRef>
              <c:f>'Richesse pop'!$B$173:$B$202</c:f>
              <c:numCache>
                <c:formatCode>General</c:formatCode>
                <c:ptCount val="30"/>
                <c:pt idx="0">
                  <c:v>31.039311913150694</c:v>
                </c:pt>
                <c:pt idx="1">
                  <c:v>37.246628344318943</c:v>
                </c:pt>
                <c:pt idx="2">
                  <c:v>39.559657753936563</c:v>
                </c:pt>
                <c:pt idx="3">
                  <c:v>42.629903841097345</c:v>
                </c:pt>
                <c:pt idx="4">
                  <c:v>44.337747536245942</c:v>
                </c:pt>
                <c:pt idx="5">
                  <c:v>46.917165523011256</c:v>
                </c:pt>
                <c:pt idx="6">
                  <c:v>48.19172507392765</c:v>
                </c:pt>
                <c:pt idx="7">
                  <c:v>50.033963998699761</c:v>
                </c:pt>
                <c:pt idx="8">
                  <c:v>52.48665332923666</c:v>
                </c:pt>
                <c:pt idx="9">
                  <c:v>53.145588243083843</c:v>
                </c:pt>
                <c:pt idx="10">
                  <c:v>55.44669901271498</c:v>
                </c:pt>
                <c:pt idx="11">
                  <c:v>64.198435544453162</c:v>
                </c:pt>
                <c:pt idx="12">
                  <c:v>65.606913187031708</c:v>
                </c:pt>
                <c:pt idx="13">
                  <c:v>66.290611423997319</c:v>
                </c:pt>
                <c:pt idx="14">
                  <c:v>69.725750869620896</c:v>
                </c:pt>
                <c:pt idx="15">
                  <c:v>70.166153148214661</c:v>
                </c:pt>
                <c:pt idx="16">
                  <c:v>71.972351556813663</c:v>
                </c:pt>
                <c:pt idx="17">
                  <c:v>72.552642523782751</c:v>
                </c:pt>
                <c:pt idx="18">
                  <c:v>72.820985160259625</c:v>
                </c:pt>
                <c:pt idx="19">
                  <c:v>77.144991210518242</c:v>
                </c:pt>
                <c:pt idx="20">
                  <c:v>81.730381672266674</c:v>
                </c:pt>
                <c:pt idx="21">
                  <c:v>84.72561614226754</c:v>
                </c:pt>
                <c:pt idx="22">
                  <c:v>84.946917286997149</c:v>
                </c:pt>
                <c:pt idx="23">
                  <c:v>86.652229011651798</c:v>
                </c:pt>
                <c:pt idx="24">
                  <c:v>87.715230041156801</c:v>
                </c:pt>
                <c:pt idx="25">
                  <c:v>91.069866643915745</c:v>
                </c:pt>
                <c:pt idx="26">
                  <c:v>99.973794481781482</c:v>
                </c:pt>
                <c:pt idx="27">
                  <c:v>113.75167913099909</c:v>
                </c:pt>
                <c:pt idx="28">
                  <c:v>114.97389968906516</c:v>
                </c:pt>
                <c:pt idx="29">
                  <c:v>119.31536776633713</c:v>
                </c:pt>
              </c:numCache>
            </c:numRef>
          </c:val>
        </c:ser>
        <c:axId val="118652288"/>
        <c:axId val="101086336"/>
      </c:barChart>
      <c:catAx>
        <c:axId val="118652288"/>
        <c:scaling>
          <c:orientation val="minMax"/>
        </c:scaling>
        <c:axPos val="l"/>
        <c:tickLblPos val="nextTo"/>
        <c:crossAx val="101086336"/>
        <c:crosses val="autoZero"/>
        <c:auto val="1"/>
        <c:lblAlgn val="ctr"/>
        <c:lblOffset val="100"/>
      </c:catAx>
      <c:valAx>
        <c:axId val="101086336"/>
        <c:scaling>
          <c:orientation val="minMax"/>
        </c:scaling>
        <c:axPos val="b"/>
        <c:majorGridlines/>
        <c:numFmt formatCode="General" sourceLinked="1"/>
        <c:tickLblPos val="nextTo"/>
        <c:crossAx val="1186522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richesse'!$A$310:$A$339</c:f>
              <c:strCache>
                <c:ptCount val="30"/>
                <c:pt idx="0">
                  <c:v>Nigéria</c:v>
                </c:pt>
                <c:pt idx="1">
                  <c:v>Angola</c:v>
                </c:pt>
                <c:pt idx="2">
                  <c:v>Thaïlande</c:v>
                </c:pt>
                <c:pt idx="3">
                  <c:v>Égypte</c:v>
                </c:pt>
                <c:pt idx="4">
                  <c:v>Allemagne</c:v>
                </c:pt>
                <c:pt idx="5">
                  <c:v>Maroc</c:v>
                </c:pt>
                <c:pt idx="6">
                  <c:v>Royaume-Uni</c:v>
                </c:pt>
                <c:pt idx="7">
                  <c:v>Japon</c:v>
                </c:pt>
                <c:pt idx="8">
                  <c:v>Philippines</c:v>
                </c:pt>
                <c:pt idx="9">
                  <c:v>Corée du Nord</c:v>
                </c:pt>
                <c:pt idx="10">
                  <c:v>Iraq</c:v>
                </c:pt>
                <c:pt idx="11">
                  <c:v>Corée du Sud</c:v>
                </c:pt>
                <c:pt idx="12">
                  <c:v>France</c:v>
                </c:pt>
                <c:pt idx="13">
                  <c:v>Colombie</c:v>
                </c:pt>
                <c:pt idx="14">
                  <c:v>Ukraine</c:v>
                </c:pt>
                <c:pt idx="15">
                  <c:v>Turquie</c:v>
                </c:pt>
                <c:pt idx="16">
                  <c:v>Indonésie</c:v>
                </c:pt>
                <c:pt idx="17">
                  <c:v>Bangladesh</c:v>
                </c:pt>
                <c:pt idx="18">
                  <c:v>Viet Nam</c:v>
                </c:pt>
                <c:pt idx="19">
                  <c:v>Iran</c:v>
                </c:pt>
                <c:pt idx="20">
                  <c:v>Algérie</c:v>
                </c:pt>
                <c:pt idx="21">
                  <c:v>Soudan</c:v>
                </c:pt>
                <c:pt idx="22">
                  <c:v>Myanmar</c:v>
                </c:pt>
                <c:pt idx="23">
                  <c:v>Brésil</c:v>
                </c:pt>
                <c:pt idx="24">
                  <c:v>Arabie Saoudite</c:v>
                </c:pt>
                <c:pt idx="25">
                  <c:v>Russie</c:v>
                </c:pt>
                <c:pt idx="26">
                  <c:v>Pakistan</c:v>
                </c:pt>
                <c:pt idx="27">
                  <c:v>États-Unis</c:v>
                </c:pt>
                <c:pt idx="28">
                  <c:v>Chine</c:v>
                </c:pt>
                <c:pt idx="29">
                  <c:v>Inde</c:v>
                </c:pt>
              </c:strCache>
            </c:strRef>
          </c:cat>
          <c:val>
            <c:numRef>
              <c:f>'pr richesse'!$B$310:$B$339</c:f>
              <c:numCache>
                <c:formatCode>General</c:formatCode>
                <c:ptCount val="30"/>
                <c:pt idx="0">
                  <c:v>8.0276070949367995</c:v>
                </c:pt>
                <c:pt idx="1">
                  <c:v>8.5448527011600337</c:v>
                </c:pt>
                <c:pt idx="2">
                  <c:v>9.5713657882042771</c:v>
                </c:pt>
                <c:pt idx="3">
                  <c:v>10.000381391933031</c:v>
                </c:pt>
                <c:pt idx="4">
                  <c:v>10.004364176562641</c:v>
                </c:pt>
                <c:pt idx="5">
                  <c:v>11.058927155461433</c:v>
                </c:pt>
                <c:pt idx="6">
                  <c:v>11.253780134976063</c:v>
                </c:pt>
                <c:pt idx="7">
                  <c:v>11.909289192052865</c:v>
                </c:pt>
                <c:pt idx="8">
                  <c:v>12.169944149850263</c:v>
                </c:pt>
                <c:pt idx="9">
                  <c:v>12.789572145528838</c:v>
                </c:pt>
                <c:pt idx="10">
                  <c:v>13.219541570923221</c:v>
                </c:pt>
                <c:pt idx="11">
                  <c:v>13.461258988093737</c:v>
                </c:pt>
                <c:pt idx="12">
                  <c:v>15.346093891085671</c:v>
                </c:pt>
                <c:pt idx="13">
                  <c:v>15.53525975677945</c:v>
                </c:pt>
                <c:pt idx="14">
                  <c:v>16.542649010338177</c:v>
                </c:pt>
                <c:pt idx="15">
                  <c:v>17.862371937494828</c:v>
                </c:pt>
                <c:pt idx="16">
                  <c:v>20.868552225114708</c:v>
                </c:pt>
                <c:pt idx="17">
                  <c:v>21.501530293944541</c:v>
                </c:pt>
                <c:pt idx="18">
                  <c:v>21.821715476359351</c:v>
                </c:pt>
                <c:pt idx="19">
                  <c:v>23.681236824496992</c:v>
                </c:pt>
                <c:pt idx="20">
                  <c:v>24.05457251305678</c:v>
                </c:pt>
                <c:pt idx="21">
                  <c:v>24.845638946972961</c:v>
                </c:pt>
                <c:pt idx="22">
                  <c:v>26.858149920792265</c:v>
                </c:pt>
                <c:pt idx="23">
                  <c:v>31.508907674719136</c:v>
                </c:pt>
                <c:pt idx="24">
                  <c:v>32.917650771567942</c:v>
                </c:pt>
                <c:pt idx="25">
                  <c:v>68.003345037856462</c:v>
                </c:pt>
                <c:pt idx="26">
                  <c:v>79.601562642197408</c:v>
                </c:pt>
                <c:pt idx="27">
                  <c:v>102.81696253417819</c:v>
                </c:pt>
                <c:pt idx="28">
                  <c:v>252.93284370598738</c:v>
                </c:pt>
                <c:pt idx="29">
                  <c:v>326.94109468423278</c:v>
                </c:pt>
              </c:numCache>
            </c:numRef>
          </c:val>
        </c:ser>
        <c:axId val="117424896"/>
        <c:axId val="117426432"/>
      </c:barChart>
      <c:catAx>
        <c:axId val="117424896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17426432"/>
        <c:crosses val="autoZero"/>
        <c:auto val="1"/>
        <c:lblAlgn val="ctr"/>
        <c:lblOffset val="100"/>
      </c:catAx>
      <c:valAx>
        <c:axId val="117426432"/>
        <c:scaling>
          <c:orientation val="minMax"/>
        </c:scaling>
        <c:axPos val="b"/>
        <c:majorGridlines/>
        <c:numFmt formatCode="General" sourceLinked="1"/>
        <c:tickLblPos val="nextTo"/>
        <c:crossAx val="11742489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richesse'!$A$481:$A$510</c:f>
              <c:strCache>
                <c:ptCount val="30"/>
                <c:pt idx="0">
                  <c:v>Japon</c:v>
                </c:pt>
                <c:pt idx="1">
                  <c:v>Allemagne</c:v>
                </c:pt>
                <c:pt idx="2">
                  <c:v>Thaïlande</c:v>
                </c:pt>
                <c:pt idx="3">
                  <c:v>Corée du Nord</c:v>
                </c:pt>
                <c:pt idx="4">
                  <c:v>Royaume-Uni</c:v>
                </c:pt>
                <c:pt idx="5">
                  <c:v>Ukraine</c:v>
                </c:pt>
                <c:pt idx="6">
                  <c:v>Algérie</c:v>
                </c:pt>
                <c:pt idx="7">
                  <c:v>Philippines</c:v>
                </c:pt>
                <c:pt idx="8">
                  <c:v>Corée du Sud</c:v>
                </c:pt>
                <c:pt idx="9">
                  <c:v>Égypte</c:v>
                </c:pt>
                <c:pt idx="10">
                  <c:v>Colombie</c:v>
                </c:pt>
                <c:pt idx="11">
                  <c:v>France</c:v>
                </c:pt>
                <c:pt idx="12">
                  <c:v>Turquie</c:v>
                </c:pt>
                <c:pt idx="13">
                  <c:v>Iran</c:v>
                </c:pt>
                <c:pt idx="14">
                  <c:v>Indonésie</c:v>
                </c:pt>
                <c:pt idx="15">
                  <c:v>Bangladesh</c:v>
                </c:pt>
                <c:pt idx="16">
                  <c:v>Viet Nam</c:v>
                </c:pt>
                <c:pt idx="17">
                  <c:v>Myanmar</c:v>
                </c:pt>
                <c:pt idx="18">
                  <c:v>Angola</c:v>
                </c:pt>
                <c:pt idx="19">
                  <c:v>Yémen</c:v>
                </c:pt>
                <c:pt idx="20">
                  <c:v>Arabie Saoudite</c:v>
                </c:pt>
                <c:pt idx="21">
                  <c:v>Soudan</c:v>
                </c:pt>
                <c:pt idx="22">
                  <c:v>Brésil</c:v>
                </c:pt>
                <c:pt idx="23">
                  <c:v>Éthiopie</c:v>
                </c:pt>
                <c:pt idx="24">
                  <c:v>Érythrée</c:v>
                </c:pt>
                <c:pt idx="25">
                  <c:v>Russie</c:v>
                </c:pt>
                <c:pt idx="26">
                  <c:v>Pakistan</c:v>
                </c:pt>
                <c:pt idx="27">
                  <c:v>États-Unis</c:v>
                </c:pt>
                <c:pt idx="28">
                  <c:v>Chine</c:v>
                </c:pt>
                <c:pt idx="29">
                  <c:v>Inde</c:v>
                </c:pt>
              </c:strCache>
            </c:strRef>
          </c:cat>
          <c:val>
            <c:numRef>
              <c:f>'pr richesse'!$B$481:$B$510</c:f>
              <c:numCache>
                <c:formatCode>General</c:formatCode>
                <c:ptCount val="30"/>
                <c:pt idx="0">
                  <c:v>13.010300010238998</c:v>
                </c:pt>
                <c:pt idx="1">
                  <c:v>16.225105933618035</c:v>
                </c:pt>
                <c:pt idx="2">
                  <c:v>18.282693281657618</c:v>
                </c:pt>
                <c:pt idx="3">
                  <c:v>0</c:v>
                </c:pt>
                <c:pt idx="4">
                  <c:v>14.453395729513669</c:v>
                </c:pt>
                <c:pt idx="5">
                  <c:v>17.401284521493629</c:v>
                </c:pt>
                <c:pt idx="6">
                  <c:v>13.559898401574722</c:v>
                </c:pt>
                <c:pt idx="7">
                  <c:v>19.99334858796923</c:v>
                </c:pt>
                <c:pt idx="8">
                  <c:v>21.953782436485739</c:v>
                </c:pt>
                <c:pt idx="9">
                  <c:v>17.768102682017297</c:v>
                </c:pt>
                <c:pt idx="10">
                  <c:v>16.319633559742481</c:v>
                </c:pt>
                <c:pt idx="11">
                  <c:v>21.130941602280192</c:v>
                </c:pt>
                <c:pt idx="12">
                  <c:v>33.660015924286888</c:v>
                </c:pt>
                <c:pt idx="13">
                  <c:v>14.023903926110492</c:v>
                </c:pt>
                <c:pt idx="14">
                  <c:v>37.693599975675006</c:v>
                </c:pt>
                <c:pt idx="15">
                  <c:v>31.700209154486743</c:v>
                </c:pt>
                <c:pt idx="16">
                  <c:v>0</c:v>
                </c:pt>
                <c:pt idx="17">
                  <c:v>34.633901419652553</c:v>
                </c:pt>
                <c:pt idx="18">
                  <c:v>80.01228347003358</c:v>
                </c:pt>
                <c:pt idx="19">
                  <c:v>38.675611103789123</c:v>
                </c:pt>
                <c:pt idx="20">
                  <c:v>38.355090702741073</c:v>
                </c:pt>
                <c:pt idx="21">
                  <c:v>43.742670171919777</c:v>
                </c:pt>
                <c:pt idx="22">
                  <c:v>41.194255553737179</c:v>
                </c:pt>
                <c:pt idx="23">
                  <c:v>100.02226185192127</c:v>
                </c:pt>
                <c:pt idx="24">
                  <c:v>61.422239550842164</c:v>
                </c:pt>
                <c:pt idx="25">
                  <c:v>101.07755808756382</c:v>
                </c:pt>
                <c:pt idx="26">
                  <c:v>91.559473324674997</c:v>
                </c:pt>
                <c:pt idx="27">
                  <c:v>122.57769414176991</c:v>
                </c:pt>
                <c:pt idx="28">
                  <c:v>405.18723192359522</c:v>
                </c:pt>
                <c:pt idx="29">
                  <c:v>603.02480866232213</c:v>
                </c:pt>
              </c:numCache>
            </c:numRef>
          </c:val>
        </c:ser>
        <c:ser>
          <c:idx val="1"/>
          <c:order val="1"/>
          <c:cat>
            <c:strRef>
              <c:f>'pr richesse'!$A$481:$A$510</c:f>
              <c:strCache>
                <c:ptCount val="30"/>
                <c:pt idx="0">
                  <c:v>Japon</c:v>
                </c:pt>
                <c:pt idx="1">
                  <c:v>Allemagne</c:v>
                </c:pt>
                <c:pt idx="2">
                  <c:v>Thaïlande</c:v>
                </c:pt>
                <c:pt idx="3">
                  <c:v>Corée du Nord</c:v>
                </c:pt>
                <c:pt idx="4">
                  <c:v>Royaume-Uni</c:v>
                </c:pt>
                <c:pt idx="5">
                  <c:v>Ukraine</c:v>
                </c:pt>
                <c:pt idx="6">
                  <c:v>Algérie</c:v>
                </c:pt>
                <c:pt idx="7">
                  <c:v>Philippines</c:v>
                </c:pt>
                <c:pt idx="8">
                  <c:v>Corée du Sud</c:v>
                </c:pt>
                <c:pt idx="9">
                  <c:v>Égypte</c:v>
                </c:pt>
                <c:pt idx="10">
                  <c:v>Colombie</c:v>
                </c:pt>
                <c:pt idx="11">
                  <c:v>France</c:v>
                </c:pt>
                <c:pt idx="12">
                  <c:v>Turquie</c:v>
                </c:pt>
                <c:pt idx="13">
                  <c:v>Iran</c:v>
                </c:pt>
                <c:pt idx="14">
                  <c:v>Indonésie</c:v>
                </c:pt>
                <c:pt idx="15">
                  <c:v>Bangladesh</c:v>
                </c:pt>
                <c:pt idx="16">
                  <c:v>Viet Nam</c:v>
                </c:pt>
                <c:pt idx="17">
                  <c:v>Myanmar</c:v>
                </c:pt>
                <c:pt idx="18">
                  <c:v>Angola</c:v>
                </c:pt>
                <c:pt idx="19">
                  <c:v>Yémen</c:v>
                </c:pt>
                <c:pt idx="20">
                  <c:v>Arabie Saoudite</c:v>
                </c:pt>
                <c:pt idx="21">
                  <c:v>Soudan</c:v>
                </c:pt>
                <c:pt idx="22">
                  <c:v>Brésil</c:v>
                </c:pt>
                <c:pt idx="23">
                  <c:v>Éthiopie</c:v>
                </c:pt>
                <c:pt idx="24">
                  <c:v>Érythrée</c:v>
                </c:pt>
                <c:pt idx="25">
                  <c:v>Russie</c:v>
                </c:pt>
                <c:pt idx="26">
                  <c:v>Pakistan</c:v>
                </c:pt>
                <c:pt idx="27">
                  <c:v>États-Unis</c:v>
                </c:pt>
                <c:pt idx="28">
                  <c:v>Chine</c:v>
                </c:pt>
                <c:pt idx="29">
                  <c:v>Inde</c:v>
                </c:pt>
              </c:strCache>
            </c:strRef>
          </c:cat>
          <c:val>
            <c:numRef>
              <c:f>'pr richesse'!$C$481:$C$510</c:f>
              <c:numCache>
                <c:formatCode>General</c:formatCode>
                <c:ptCount val="30"/>
                <c:pt idx="0">
                  <c:v>12.7144374245414</c:v>
                </c:pt>
                <c:pt idx="1">
                  <c:v>15.543478993948298</c:v>
                </c:pt>
                <c:pt idx="2">
                  <c:v>14.263584239314836</c:v>
                </c:pt>
                <c:pt idx="3">
                  <c:v>0</c:v>
                </c:pt>
                <c:pt idx="4">
                  <c:v>14.4928002357303</c:v>
                </c:pt>
                <c:pt idx="5">
                  <c:v>16.389090883785368</c:v>
                </c:pt>
                <c:pt idx="6">
                  <c:v>14.27555838992506</c:v>
                </c:pt>
                <c:pt idx="7">
                  <c:v>21.569956593880011</c:v>
                </c:pt>
                <c:pt idx="8">
                  <c:v>17.09930565034372</c:v>
                </c:pt>
                <c:pt idx="9">
                  <c:v>25.292159308903425</c:v>
                </c:pt>
                <c:pt idx="10">
                  <c:v>22.748522288619949</c:v>
                </c:pt>
                <c:pt idx="11">
                  <c:v>20.189400865246522</c:v>
                </c:pt>
                <c:pt idx="12">
                  <c:v>31.170993954435652</c:v>
                </c:pt>
                <c:pt idx="13">
                  <c:v>21.966975163501811</c:v>
                </c:pt>
                <c:pt idx="14">
                  <c:v>27.325753535733085</c:v>
                </c:pt>
                <c:pt idx="15">
                  <c:v>31.477702145741663</c:v>
                </c:pt>
                <c:pt idx="16">
                  <c:v>38.86145628818926</c:v>
                </c:pt>
                <c:pt idx="17">
                  <c:v>30.892762897708405</c:v>
                </c:pt>
                <c:pt idx="18">
                  <c:v>28.958176683937168</c:v>
                </c:pt>
                <c:pt idx="19">
                  <c:v>39.240477930160552</c:v>
                </c:pt>
                <c:pt idx="20">
                  <c:v>32.257578358505619</c:v>
                </c:pt>
                <c:pt idx="21">
                  <c:v>40.79481973786163</c:v>
                </c:pt>
                <c:pt idx="22">
                  <c:v>61.646433084367729</c:v>
                </c:pt>
                <c:pt idx="23">
                  <c:v>70.539244365649822</c:v>
                </c:pt>
                <c:pt idx="24">
                  <c:v>44.504049447911669</c:v>
                </c:pt>
                <c:pt idx="25">
                  <c:v>99.866080581927449</c:v>
                </c:pt>
                <c:pt idx="26">
                  <c:v>109.93963207917164</c:v>
                </c:pt>
                <c:pt idx="27">
                  <c:v>129.90290916432613</c:v>
                </c:pt>
                <c:pt idx="28">
                  <c:v>467.94446100698349</c:v>
                </c:pt>
                <c:pt idx="29">
                  <c:v>600.39541573893678</c:v>
                </c:pt>
              </c:numCache>
            </c:numRef>
          </c:val>
        </c:ser>
        <c:ser>
          <c:idx val="2"/>
          <c:order val="2"/>
          <c:cat>
            <c:strRef>
              <c:f>'pr richesse'!$A$481:$A$510</c:f>
              <c:strCache>
                <c:ptCount val="30"/>
                <c:pt idx="0">
                  <c:v>Japon</c:v>
                </c:pt>
                <c:pt idx="1">
                  <c:v>Allemagne</c:v>
                </c:pt>
                <c:pt idx="2">
                  <c:v>Thaïlande</c:v>
                </c:pt>
                <c:pt idx="3">
                  <c:v>Corée du Nord</c:v>
                </c:pt>
                <c:pt idx="4">
                  <c:v>Royaume-Uni</c:v>
                </c:pt>
                <c:pt idx="5">
                  <c:v>Ukraine</c:v>
                </c:pt>
                <c:pt idx="6">
                  <c:v>Algérie</c:v>
                </c:pt>
                <c:pt idx="7">
                  <c:v>Philippines</c:v>
                </c:pt>
                <c:pt idx="8">
                  <c:v>Corée du Sud</c:v>
                </c:pt>
                <c:pt idx="9">
                  <c:v>Égypte</c:v>
                </c:pt>
                <c:pt idx="10">
                  <c:v>Colombie</c:v>
                </c:pt>
                <c:pt idx="11">
                  <c:v>France</c:v>
                </c:pt>
                <c:pt idx="12">
                  <c:v>Turquie</c:v>
                </c:pt>
                <c:pt idx="13">
                  <c:v>Iran</c:v>
                </c:pt>
                <c:pt idx="14">
                  <c:v>Indonésie</c:v>
                </c:pt>
                <c:pt idx="15">
                  <c:v>Bangladesh</c:v>
                </c:pt>
                <c:pt idx="16">
                  <c:v>Viet Nam</c:v>
                </c:pt>
                <c:pt idx="17">
                  <c:v>Myanmar</c:v>
                </c:pt>
                <c:pt idx="18">
                  <c:v>Angola</c:v>
                </c:pt>
                <c:pt idx="19">
                  <c:v>Yémen</c:v>
                </c:pt>
                <c:pt idx="20">
                  <c:v>Arabie Saoudite</c:v>
                </c:pt>
                <c:pt idx="21">
                  <c:v>Soudan</c:v>
                </c:pt>
                <c:pt idx="22">
                  <c:v>Brésil</c:v>
                </c:pt>
                <c:pt idx="23">
                  <c:v>Éthiopie</c:v>
                </c:pt>
                <c:pt idx="24">
                  <c:v>Érythrée</c:v>
                </c:pt>
                <c:pt idx="25">
                  <c:v>Russie</c:v>
                </c:pt>
                <c:pt idx="26">
                  <c:v>Pakistan</c:v>
                </c:pt>
                <c:pt idx="27">
                  <c:v>États-Unis</c:v>
                </c:pt>
                <c:pt idx="28">
                  <c:v>Chine</c:v>
                </c:pt>
                <c:pt idx="29">
                  <c:v>Inde</c:v>
                </c:pt>
              </c:strCache>
            </c:strRef>
          </c:cat>
          <c:val>
            <c:numRef>
              <c:f>'pr richesse'!$D$481:$D$510</c:f>
              <c:numCache>
                <c:formatCode>General</c:formatCode>
                <c:ptCount val="30"/>
                <c:pt idx="0">
                  <c:v>11.770959773231287</c:v>
                </c:pt>
                <c:pt idx="1">
                  <c:v>10.112807792315779</c:v>
                </c:pt>
                <c:pt idx="2">
                  <c:v>11.230558210739526</c:v>
                </c:pt>
                <c:pt idx="3">
                  <c:v>0</c:v>
                </c:pt>
                <c:pt idx="4">
                  <c:v>11.92630227482252</c:v>
                </c:pt>
                <c:pt idx="5">
                  <c:v>9.4570232879299354</c:v>
                </c:pt>
                <c:pt idx="6">
                  <c:v>10.655478729343224</c:v>
                </c:pt>
                <c:pt idx="7">
                  <c:v>15.404788166751077</c:v>
                </c:pt>
                <c:pt idx="8">
                  <c:v>14.24540055300832</c:v>
                </c:pt>
                <c:pt idx="9">
                  <c:v>18.706287898308602</c:v>
                </c:pt>
                <c:pt idx="10">
                  <c:v>16.733772835660883</c:v>
                </c:pt>
                <c:pt idx="11">
                  <c:v>13.94564446892432</c:v>
                </c:pt>
                <c:pt idx="12">
                  <c:v>13.977730466263317</c:v>
                </c:pt>
                <c:pt idx="13">
                  <c:v>29.459827494591341</c:v>
                </c:pt>
                <c:pt idx="14">
                  <c:v>18.024537478549291</c:v>
                </c:pt>
                <c:pt idx="15">
                  <c:v>26.499960587843091</c:v>
                </c:pt>
                <c:pt idx="16">
                  <c:v>27.50109058522807</c:v>
                </c:pt>
                <c:pt idx="17">
                  <c:v>17.422387452349891</c:v>
                </c:pt>
                <c:pt idx="18">
                  <c:v>14.919369208929893</c:v>
                </c:pt>
                <c:pt idx="19">
                  <c:v>24.310908649392172</c:v>
                </c:pt>
                <c:pt idx="20">
                  <c:v>28.625119879417316</c:v>
                </c:pt>
                <c:pt idx="21">
                  <c:v>34.919392057665334</c:v>
                </c:pt>
                <c:pt idx="22">
                  <c:v>32.277319494364832</c:v>
                </c:pt>
                <c:pt idx="23">
                  <c:v>20.929258090032338</c:v>
                </c:pt>
                <c:pt idx="24">
                  <c:v>0</c:v>
                </c:pt>
                <c:pt idx="25">
                  <c:v>49.164668941160748</c:v>
                </c:pt>
                <c:pt idx="26">
                  <c:v>82.782333954780412</c:v>
                </c:pt>
                <c:pt idx="27">
                  <c:v>145.45256156584321</c:v>
                </c:pt>
                <c:pt idx="28">
                  <c:v>360.55304474141354</c:v>
                </c:pt>
                <c:pt idx="29">
                  <c:v>442.79212805920184</c:v>
                </c:pt>
              </c:numCache>
            </c:numRef>
          </c:val>
        </c:ser>
        <c:ser>
          <c:idx val="3"/>
          <c:order val="3"/>
          <c:cat>
            <c:strRef>
              <c:f>'pr richesse'!$A$481:$A$510</c:f>
              <c:strCache>
                <c:ptCount val="30"/>
                <c:pt idx="0">
                  <c:v>Japon</c:v>
                </c:pt>
                <c:pt idx="1">
                  <c:v>Allemagne</c:v>
                </c:pt>
                <c:pt idx="2">
                  <c:v>Thaïlande</c:v>
                </c:pt>
                <c:pt idx="3">
                  <c:v>Corée du Nord</c:v>
                </c:pt>
                <c:pt idx="4">
                  <c:v>Royaume-Uni</c:v>
                </c:pt>
                <c:pt idx="5">
                  <c:v>Ukraine</c:v>
                </c:pt>
                <c:pt idx="6">
                  <c:v>Algérie</c:v>
                </c:pt>
                <c:pt idx="7">
                  <c:v>Philippines</c:v>
                </c:pt>
                <c:pt idx="8">
                  <c:v>Corée du Sud</c:v>
                </c:pt>
                <c:pt idx="9">
                  <c:v>Égypte</c:v>
                </c:pt>
                <c:pt idx="10">
                  <c:v>Colombie</c:v>
                </c:pt>
                <c:pt idx="11">
                  <c:v>France</c:v>
                </c:pt>
                <c:pt idx="12">
                  <c:v>Turquie</c:v>
                </c:pt>
                <c:pt idx="13">
                  <c:v>Iran</c:v>
                </c:pt>
                <c:pt idx="14">
                  <c:v>Indonésie</c:v>
                </c:pt>
                <c:pt idx="15">
                  <c:v>Bangladesh</c:v>
                </c:pt>
                <c:pt idx="16">
                  <c:v>Viet Nam</c:v>
                </c:pt>
                <c:pt idx="17">
                  <c:v>Myanmar</c:v>
                </c:pt>
                <c:pt idx="18">
                  <c:v>Angola</c:v>
                </c:pt>
                <c:pt idx="19">
                  <c:v>Yémen</c:v>
                </c:pt>
                <c:pt idx="20">
                  <c:v>Arabie Saoudite</c:v>
                </c:pt>
                <c:pt idx="21">
                  <c:v>Soudan</c:v>
                </c:pt>
                <c:pt idx="22">
                  <c:v>Brésil</c:v>
                </c:pt>
                <c:pt idx="23">
                  <c:v>Éthiopie</c:v>
                </c:pt>
                <c:pt idx="24">
                  <c:v>Érythrée</c:v>
                </c:pt>
                <c:pt idx="25">
                  <c:v>Russie</c:v>
                </c:pt>
                <c:pt idx="26">
                  <c:v>Pakistan</c:v>
                </c:pt>
                <c:pt idx="27">
                  <c:v>États-Unis</c:v>
                </c:pt>
                <c:pt idx="28">
                  <c:v>Chine</c:v>
                </c:pt>
                <c:pt idx="29">
                  <c:v>Inde</c:v>
                </c:pt>
              </c:strCache>
            </c:strRef>
          </c:cat>
          <c:val>
            <c:numRef>
              <c:f>'pr richesse'!$E$481:$E$510</c:f>
              <c:numCache>
                <c:formatCode>General</c:formatCode>
                <c:ptCount val="30"/>
                <c:pt idx="0">
                  <c:v>10.157780269712722</c:v>
                </c:pt>
                <c:pt idx="1">
                  <c:v>9.1020433722041822</c:v>
                </c:pt>
                <c:pt idx="2">
                  <c:v>9.2890785398992541</c:v>
                </c:pt>
                <c:pt idx="3">
                  <c:v>0</c:v>
                </c:pt>
                <c:pt idx="4">
                  <c:v>12.078947424573411</c:v>
                </c:pt>
                <c:pt idx="5">
                  <c:v>8.2012444252033703</c:v>
                </c:pt>
                <c:pt idx="6">
                  <c:v>15.14815061585109</c:v>
                </c:pt>
                <c:pt idx="7">
                  <c:v>11.023941254227807</c:v>
                </c:pt>
                <c:pt idx="8">
                  <c:v>13.671855698799526</c:v>
                </c:pt>
                <c:pt idx="9">
                  <c:v>10.026594483953327</c:v>
                </c:pt>
                <c:pt idx="10">
                  <c:v>11.822146682066998</c:v>
                </c:pt>
                <c:pt idx="11">
                  <c:v>12.904339375383577</c:v>
                </c:pt>
                <c:pt idx="12">
                  <c:v>11.570028589002783</c:v>
                </c:pt>
                <c:pt idx="13">
                  <c:v>20.569838114888647</c:v>
                </c:pt>
                <c:pt idx="14">
                  <c:v>17.39681633310893</c:v>
                </c:pt>
                <c:pt idx="15">
                  <c:v>25.390653136919987</c:v>
                </c:pt>
                <c:pt idx="16">
                  <c:v>22.169859802016983</c:v>
                </c:pt>
                <c:pt idx="17">
                  <c:v>29.57368775315588</c:v>
                </c:pt>
                <c:pt idx="18">
                  <c:v>12.852730617898441</c:v>
                </c:pt>
                <c:pt idx="19">
                  <c:v>16.16465874741348</c:v>
                </c:pt>
                <c:pt idx="20">
                  <c:v>27.284399318102103</c:v>
                </c:pt>
                <c:pt idx="21">
                  <c:v>0</c:v>
                </c:pt>
                <c:pt idx="22">
                  <c:v>23.700633490317628</c:v>
                </c:pt>
                <c:pt idx="23">
                  <c:v>9.6827714684700084</c:v>
                </c:pt>
                <c:pt idx="24">
                  <c:v>0</c:v>
                </c:pt>
                <c:pt idx="25">
                  <c:v>43.155651986778736</c:v>
                </c:pt>
                <c:pt idx="26">
                  <c:v>72.285019575614939</c:v>
                </c:pt>
                <c:pt idx="27">
                  <c:v>139.25388932307843</c:v>
                </c:pt>
                <c:pt idx="28">
                  <c:v>260.44093162125819</c:v>
                </c:pt>
                <c:pt idx="29">
                  <c:v>358.21121264700167</c:v>
                </c:pt>
              </c:numCache>
            </c:numRef>
          </c:val>
        </c:ser>
        <c:ser>
          <c:idx val="4"/>
          <c:order val="4"/>
          <c:cat>
            <c:strRef>
              <c:f>'pr richesse'!$A$481:$A$510</c:f>
              <c:strCache>
                <c:ptCount val="30"/>
                <c:pt idx="0">
                  <c:v>Japon</c:v>
                </c:pt>
                <c:pt idx="1">
                  <c:v>Allemagne</c:v>
                </c:pt>
                <c:pt idx="2">
                  <c:v>Thaïlande</c:v>
                </c:pt>
                <c:pt idx="3">
                  <c:v>Corée du Nord</c:v>
                </c:pt>
                <c:pt idx="4">
                  <c:v>Royaume-Uni</c:v>
                </c:pt>
                <c:pt idx="5">
                  <c:v>Ukraine</c:v>
                </c:pt>
                <c:pt idx="6">
                  <c:v>Algérie</c:v>
                </c:pt>
                <c:pt idx="7">
                  <c:v>Philippines</c:v>
                </c:pt>
                <c:pt idx="8">
                  <c:v>Corée du Sud</c:v>
                </c:pt>
                <c:pt idx="9">
                  <c:v>Égypte</c:v>
                </c:pt>
                <c:pt idx="10">
                  <c:v>Colombie</c:v>
                </c:pt>
                <c:pt idx="11">
                  <c:v>France</c:v>
                </c:pt>
                <c:pt idx="12">
                  <c:v>Turquie</c:v>
                </c:pt>
                <c:pt idx="13">
                  <c:v>Iran</c:v>
                </c:pt>
                <c:pt idx="14">
                  <c:v>Indonésie</c:v>
                </c:pt>
                <c:pt idx="15">
                  <c:v>Bangladesh</c:v>
                </c:pt>
                <c:pt idx="16">
                  <c:v>Viet Nam</c:v>
                </c:pt>
                <c:pt idx="17">
                  <c:v>Myanmar</c:v>
                </c:pt>
                <c:pt idx="18">
                  <c:v>Angola</c:v>
                </c:pt>
                <c:pt idx="19">
                  <c:v>Yémen</c:v>
                </c:pt>
                <c:pt idx="20">
                  <c:v>Arabie Saoudite</c:v>
                </c:pt>
                <c:pt idx="21">
                  <c:v>Soudan</c:v>
                </c:pt>
                <c:pt idx="22">
                  <c:v>Brésil</c:v>
                </c:pt>
                <c:pt idx="23">
                  <c:v>Éthiopie</c:v>
                </c:pt>
                <c:pt idx="24">
                  <c:v>Érythrée</c:v>
                </c:pt>
                <c:pt idx="25">
                  <c:v>Russie</c:v>
                </c:pt>
                <c:pt idx="26">
                  <c:v>Pakistan</c:v>
                </c:pt>
                <c:pt idx="27">
                  <c:v>États-Unis</c:v>
                </c:pt>
                <c:pt idx="28">
                  <c:v>Chine</c:v>
                </c:pt>
                <c:pt idx="29">
                  <c:v>Inde</c:v>
                </c:pt>
              </c:strCache>
            </c:strRef>
          </c:cat>
          <c:val>
            <c:numRef>
              <c:f>'pr richesse'!$F$481:$F$510</c:f>
              <c:numCache>
                <c:formatCode>General</c:formatCode>
                <c:ptCount val="30"/>
                <c:pt idx="0">
                  <c:v>11.909289192052865</c:v>
                </c:pt>
                <c:pt idx="1">
                  <c:v>10.004364176562641</c:v>
                </c:pt>
                <c:pt idx="2">
                  <c:v>9.5713657882042771</c:v>
                </c:pt>
                <c:pt idx="3">
                  <c:v>12.789572145528838</c:v>
                </c:pt>
                <c:pt idx="4">
                  <c:v>11.253780134976063</c:v>
                </c:pt>
                <c:pt idx="5">
                  <c:v>16.542649010338177</c:v>
                </c:pt>
                <c:pt idx="6">
                  <c:v>24.05457251305678</c:v>
                </c:pt>
                <c:pt idx="7">
                  <c:v>12.169944149850263</c:v>
                </c:pt>
                <c:pt idx="8">
                  <c:v>13.461258988093737</c:v>
                </c:pt>
                <c:pt idx="9">
                  <c:v>10.000381391933031</c:v>
                </c:pt>
                <c:pt idx="10">
                  <c:v>15.53525975677945</c:v>
                </c:pt>
                <c:pt idx="11">
                  <c:v>15.346093891085671</c:v>
                </c:pt>
                <c:pt idx="12">
                  <c:v>17.862371937494828</c:v>
                </c:pt>
                <c:pt idx="13">
                  <c:v>23.681236824496992</c:v>
                </c:pt>
                <c:pt idx="14">
                  <c:v>20.868552225114708</c:v>
                </c:pt>
                <c:pt idx="15">
                  <c:v>21.501530293944541</c:v>
                </c:pt>
                <c:pt idx="16">
                  <c:v>21.821715476359351</c:v>
                </c:pt>
                <c:pt idx="17">
                  <c:v>26.858149920792265</c:v>
                </c:pt>
                <c:pt idx="18">
                  <c:v>8.5448527011600337</c:v>
                </c:pt>
                <c:pt idx="19">
                  <c:v>0</c:v>
                </c:pt>
                <c:pt idx="20">
                  <c:v>32.917650771567942</c:v>
                </c:pt>
                <c:pt idx="21">
                  <c:v>24.845638946972961</c:v>
                </c:pt>
                <c:pt idx="22">
                  <c:v>31.508907674719136</c:v>
                </c:pt>
                <c:pt idx="23">
                  <c:v>6.726150599408335</c:v>
                </c:pt>
                <c:pt idx="24">
                  <c:v>0</c:v>
                </c:pt>
                <c:pt idx="25">
                  <c:v>68.003345037856462</c:v>
                </c:pt>
                <c:pt idx="26">
                  <c:v>79.601562642197408</c:v>
                </c:pt>
                <c:pt idx="27">
                  <c:v>102.81696253417819</c:v>
                </c:pt>
                <c:pt idx="28">
                  <c:v>252.93284370598738</c:v>
                </c:pt>
                <c:pt idx="29">
                  <c:v>326.94109468423278</c:v>
                </c:pt>
              </c:numCache>
            </c:numRef>
          </c:val>
        </c:ser>
        <c:axId val="100799616"/>
        <c:axId val="100801152"/>
      </c:barChart>
      <c:catAx>
        <c:axId val="100799616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00801152"/>
        <c:crosses val="autoZero"/>
        <c:auto val="1"/>
        <c:lblAlgn val="ctr"/>
        <c:lblOffset val="100"/>
      </c:catAx>
      <c:valAx>
        <c:axId val="100801152"/>
        <c:scaling>
          <c:orientation val="minMax"/>
        </c:scaling>
        <c:axPos val="b"/>
        <c:majorGridlines/>
        <c:numFmt formatCode="General" sourceLinked="1"/>
        <c:tickLblPos val="nextTo"/>
        <c:crossAx val="1007996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richesse'!$A$633:$A$662</c:f>
              <c:strCache>
                <c:ptCount val="30"/>
                <c:pt idx="0">
                  <c:v>Malaisie</c:v>
                </c:pt>
                <c:pt idx="1">
                  <c:v>Espagne</c:v>
                </c:pt>
                <c:pt idx="2">
                  <c:v>Afghanistan</c:v>
                </c:pt>
                <c:pt idx="3">
                  <c:v>Royaume-Uni</c:v>
                </c:pt>
                <c:pt idx="4">
                  <c:v>Russie</c:v>
                </c:pt>
                <c:pt idx="5">
                  <c:v>Italie</c:v>
                </c:pt>
                <c:pt idx="6">
                  <c:v>Viet Nam</c:v>
                </c:pt>
                <c:pt idx="7">
                  <c:v>Madagascar</c:v>
                </c:pt>
                <c:pt idx="8">
                  <c:v>Kenya</c:v>
                </c:pt>
                <c:pt idx="9">
                  <c:v>Tanzanie</c:v>
                </c:pt>
                <c:pt idx="10">
                  <c:v>Guatemala</c:v>
                </c:pt>
                <c:pt idx="11">
                  <c:v>Argentine</c:v>
                </c:pt>
                <c:pt idx="12">
                  <c:v>Pakistan</c:v>
                </c:pt>
                <c:pt idx="13">
                  <c:v>Thaïlande</c:v>
                </c:pt>
                <c:pt idx="14">
                  <c:v>Afrique du Sud</c:v>
                </c:pt>
                <c:pt idx="15">
                  <c:v>Allemagne</c:v>
                </c:pt>
                <c:pt idx="16">
                  <c:v>Ghana</c:v>
                </c:pt>
                <c:pt idx="17">
                  <c:v>Égypte</c:v>
                </c:pt>
                <c:pt idx="18">
                  <c:v>Philippines</c:v>
                </c:pt>
                <c:pt idx="19">
                  <c:v>États-Unis</c:v>
                </c:pt>
                <c:pt idx="20">
                  <c:v>Bangladesh</c:v>
                </c:pt>
                <c:pt idx="21">
                  <c:v>République démoc. Congo</c:v>
                </c:pt>
                <c:pt idx="22">
                  <c:v>Japon</c:v>
                </c:pt>
                <c:pt idx="23">
                  <c:v>Brésil</c:v>
                </c:pt>
                <c:pt idx="24">
                  <c:v>Éthiopie</c:v>
                </c:pt>
                <c:pt idx="25">
                  <c:v>Mexique</c:v>
                </c:pt>
                <c:pt idx="26">
                  <c:v>Indonésie</c:v>
                </c:pt>
                <c:pt idx="27">
                  <c:v>Nigéria</c:v>
                </c:pt>
                <c:pt idx="28">
                  <c:v>Inde</c:v>
                </c:pt>
                <c:pt idx="29">
                  <c:v>Chine</c:v>
                </c:pt>
              </c:strCache>
            </c:strRef>
          </c:cat>
          <c:val>
            <c:numRef>
              <c:f>'pr richesse'!$B$633:$B$662</c:f>
              <c:numCache>
                <c:formatCode>General</c:formatCode>
                <c:ptCount val="30"/>
                <c:pt idx="0">
                  <c:v>3393157.1995662823</c:v>
                </c:pt>
                <c:pt idx="1">
                  <c:v>3659292.9990059189</c:v>
                </c:pt>
                <c:pt idx="2">
                  <c:v>3752909.071414141</c:v>
                </c:pt>
                <c:pt idx="3">
                  <c:v>3762385.6186883212</c:v>
                </c:pt>
                <c:pt idx="4">
                  <c:v>3790065.8460774096</c:v>
                </c:pt>
                <c:pt idx="5">
                  <c:v>4402543.2714042719</c:v>
                </c:pt>
                <c:pt idx="6">
                  <c:v>4521683.7016172726</c:v>
                </c:pt>
                <c:pt idx="7">
                  <c:v>4562414.653642565</c:v>
                </c:pt>
                <c:pt idx="8">
                  <c:v>4649544.822661805</c:v>
                </c:pt>
                <c:pt idx="9">
                  <c:v>5092179.8742755549</c:v>
                </c:pt>
                <c:pt idx="10">
                  <c:v>5108266.8681474822</c:v>
                </c:pt>
                <c:pt idx="11">
                  <c:v>5128332.1758711701</c:v>
                </c:pt>
                <c:pt idx="12">
                  <c:v>5186340.5789003167</c:v>
                </c:pt>
                <c:pt idx="13">
                  <c:v>5252757.3681194903</c:v>
                </c:pt>
                <c:pt idx="14">
                  <c:v>5893807.1674054936</c:v>
                </c:pt>
                <c:pt idx="15">
                  <c:v>6644626.7804847285</c:v>
                </c:pt>
                <c:pt idx="16">
                  <c:v>9320381.9168073386</c:v>
                </c:pt>
                <c:pt idx="17">
                  <c:v>9481230.3544871379</c:v>
                </c:pt>
                <c:pt idx="18">
                  <c:v>10090403.40657931</c:v>
                </c:pt>
                <c:pt idx="19">
                  <c:v>10763413.132402966</c:v>
                </c:pt>
                <c:pt idx="20">
                  <c:v>13035082.363949681</c:v>
                </c:pt>
                <c:pt idx="21">
                  <c:v>13809395.097213559</c:v>
                </c:pt>
                <c:pt idx="22">
                  <c:v>14049105.339375349</c:v>
                </c:pt>
                <c:pt idx="23">
                  <c:v>14787858.958916303</c:v>
                </c:pt>
                <c:pt idx="24">
                  <c:v>19991830.348313883</c:v>
                </c:pt>
                <c:pt idx="25">
                  <c:v>23851941.803075518</c:v>
                </c:pt>
                <c:pt idx="26">
                  <c:v>39622610.222650267</c:v>
                </c:pt>
                <c:pt idx="27">
                  <c:v>42656782.095859028</c:v>
                </c:pt>
                <c:pt idx="28">
                  <c:v>60441718.5207638</c:v>
                </c:pt>
                <c:pt idx="29">
                  <c:v>79199934.579214945</c:v>
                </c:pt>
              </c:numCache>
            </c:numRef>
          </c:val>
        </c:ser>
        <c:axId val="136391296"/>
        <c:axId val="136405376"/>
      </c:barChart>
      <c:catAx>
        <c:axId val="136391296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36405376"/>
        <c:crosses val="autoZero"/>
        <c:auto val="1"/>
        <c:lblAlgn val="ctr"/>
        <c:lblOffset val="100"/>
      </c:catAx>
      <c:valAx>
        <c:axId val="136405376"/>
        <c:scaling>
          <c:orientation val="minMax"/>
        </c:scaling>
        <c:axPos val="b"/>
        <c:majorGridlines/>
        <c:numFmt formatCode="General" sourceLinked="1"/>
        <c:tickLblPos val="nextTo"/>
        <c:crossAx val="1363912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Budget!$A$311:$A$340</c:f>
              <c:strCache>
                <c:ptCount val="30"/>
                <c:pt idx="0">
                  <c:v>Norvège</c:v>
                </c:pt>
                <c:pt idx="1">
                  <c:v>Koweït</c:v>
                </c:pt>
                <c:pt idx="2">
                  <c:v>Iraq</c:v>
                </c:pt>
                <c:pt idx="3">
                  <c:v>Oman</c:v>
                </c:pt>
                <c:pt idx="4">
                  <c:v>Indonésie</c:v>
                </c:pt>
                <c:pt idx="5">
                  <c:v>Pays-Bas</c:v>
                </c:pt>
                <c:pt idx="6">
                  <c:v>Colombie</c:v>
                </c:pt>
                <c:pt idx="7">
                  <c:v>Algérie</c:v>
                </c:pt>
                <c:pt idx="8">
                  <c:v>Singapour</c:v>
                </c:pt>
                <c:pt idx="9">
                  <c:v>Pologne</c:v>
                </c:pt>
                <c:pt idx="10">
                  <c:v>Taiwan</c:v>
                </c:pt>
                <c:pt idx="11">
                  <c:v>Pakistan</c:v>
                </c:pt>
                <c:pt idx="12">
                  <c:v>Iran</c:v>
                </c:pt>
                <c:pt idx="13">
                  <c:v>Israël</c:v>
                </c:pt>
                <c:pt idx="14">
                  <c:v>Espagne</c:v>
                </c:pt>
                <c:pt idx="15">
                  <c:v>Turquie</c:v>
                </c:pt>
                <c:pt idx="16">
                  <c:v>Canada</c:v>
                </c:pt>
                <c:pt idx="17">
                  <c:v>Italie</c:v>
                </c:pt>
                <c:pt idx="18">
                  <c:v>Australie</c:v>
                </c:pt>
                <c:pt idx="19">
                  <c:v>Brésil</c:v>
                </c:pt>
                <c:pt idx="20">
                  <c:v>Corée du Sud</c:v>
                </c:pt>
                <c:pt idx="21">
                  <c:v>Allemagne</c:v>
                </c:pt>
                <c:pt idx="22">
                  <c:v>Japon</c:v>
                </c:pt>
                <c:pt idx="23">
                  <c:v>Royaume-Uni</c:v>
                </c:pt>
                <c:pt idx="24">
                  <c:v>France</c:v>
                </c:pt>
                <c:pt idx="25">
                  <c:v>Inde</c:v>
                </c:pt>
                <c:pt idx="26">
                  <c:v>Russie</c:v>
                </c:pt>
                <c:pt idx="27">
                  <c:v>Arabie Saoudite</c:v>
                </c:pt>
                <c:pt idx="28">
                  <c:v>Chine</c:v>
                </c:pt>
                <c:pt idx="29">
                  <c:v>États-Unis</c:v>
                </c:pt>
              </c:strCache>
            </c:strRef>
          </c:cat>
          <c:val>
            <c:numRef>
              <c:f>Budget!$B$311:$B$340</c:f>
              <c:numCache>
                <c:formatCode>General</c:formatCode>
                <c:ptCount val="30"/>
                <c:pt idx="0">
                  <c:v>6510</c:v>
                </c:pt>
                <c:pt idx="1">
                  <c:v>6765.8</c:v>
                </c:pt>
                <c:pt idx="2">
                  <c:v>7088.2</c:v>
                </c:pt>
                <c:pt idx="3">
                  <c:v>7185.2</c:v>
                </c:pt>
                <c:pt idx="4">
                  <c:v>7824.2</c:v>
                </c:pt>
                <c:pt idx="5">
                  <c:v>9930.7999999999993</c:v>
                </c:pt>
                <c:pt idx="6">
                  <c:v>9966.7999999999993</c:v>
                </c:pt>
                <c:pt idx="7">
                  <c:v>10071.6</c:v>
                </c:pt>
                <c:pt idx="8">
                  <c:v>10147</c:v>
                </c:pt>
                <c:pt idx="9">
                  <c:v>10417.6</c:v>
                </c:pt>
                <c:pt idx="10">
                  <c:v>10503.6</c:v>
                </c:pt>
                <c:pt idx="11">
                  <c:v>11176.8</c:v>
                </c:pt>
                <c:pt idx="12">
                  <c:v>12692.8</c:v>
                </c:pt>
                <c:pt idx="13">
                  <c:v>16226.6</c:v>
                </c:pt>
                <c:pt idx="14">
                  <c:v>16292.4</c:v>
                </c:pt>
                <c:pt idx="15">
                  <c:v>17972.8</c:v>
                </c:pt>
                <c:pt idx="16">
                  <c:v>20189.2</c:v>
                </c:pt>
                <c:pt idx="17">
                  <c:v>25748.400000000001</c:v>
                </c:pt>
                <c:pt idx="18">
                  <c:v>26862.6</c:v>
                </c:pt>
                <c:pt idx="19">
                  <c:v>28854</c:v>
                </c:pt>
                <c:pt idx="20">
                  <c:v>39876.800000000003</c:v>
                </c:pt>
                <c:pt idx="21">
                  <c:v>45028</c:v>
                </c:pt>
                <c:pt idx="22">
                  <c:v>45669</c:v>
                </c:pt>
                <c:pt idx="23">
                  <c:v>47410</c:v>
                </c:pt>
                <c:pt idx="24">
                  <c:v>59845.2</c:v>
                </c:pt>
                <c:pt idx="25">
                  <c:v>62537.4</c:v>
                </c:pt>
                <c:pt idx="26">
                  <c:v>70341.399999999994</c:v>
                </c:pt>
                <c:pt idx="27">
                  <c:v>71034.399999999994</c:v>
                </c:pt>
                <c:pt idx="28">
                  <c:v>227393.8</c:v>
                </c:pt>
                <c:pt idx="29">
                  <c:v>623507.6</c:v>
                </c:pt>
              </c:numCache>
            </c:numRef>
          </c:val>
        </c:ser>
        <c:axId val="101726848"/>
        <c:axId val="101732736"/>
      </c:barChart>
      <c:catAx>
        <c:axId val="101726848"/>
        <c:scaling>
          <c:orientation val="minMax"/>
        </c:scaling>
        <c:axPos val="l"/>
        <c:tickLblPos val="nextTo"/>
        <c:crossAx val="101732736"/>
        <c:crosses val="autoZero"/>
        <c:auto val="1"/>
        <c:lblAlgn val="ctr"/>
        <c:lblOffset val="100"/>
      </c:catAx>
      <c:valAx>
        <c:axId val="101732736"/>
        <c:scaling>
          <c:orientation val="minMax"/>
        </c:scaling>
        <c:axPos val="b"/>
        <c:majorGridlines/>
        <c:numFmt formatCode="General" sourceLinked="1"/>
        <c:tickLblPos val="nextTo"/>
        <c:crossAx val="10172684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Budget!$A$481:$A$510</c:f>
              <c:strCache>
                <c:ptCount val="30"/>
                <c:pt idx="0">
                  <c:v>Norvège</c:v>
                </c:pt>
                <c:pt idx="1">
                  <c:v>Algérie</c:v>
                </c:pt>
                <c:pt idx="2">
                  <c:v>Koweït</c:v>
                </c:pt>
                <c:pt idx="3">
                  <c:v>Suède</c:v>
                </c:pt>
                <c:pt idx="4">
                  <c:v>Grèce</c:v>
                </c:pt>
                <c:pt idx="5">
                  <c:v>Pologne</c:v>
                </c:pt>
                <c:pt idx="6">
                  <c:v>Colombie</c:v>
                </c:pt>
                <c:pt idx="7">
                  <c:v>Pakistan</c:v>
                </c:pt>
                <c:pt idx="8">
                  <c:v>Singapour</c:v>
                </c:pt>
                <c:pt idx="9">
                  <c:v>Pays-Bas</c:v>
                </c:pt>
                <c:pt idx="10">
                  <c:v>Iran</c:v>
                </c:pt>
                <c:pt idx="11">
                  <c:v>Taiwan</c:v>
                </c:pt>
                <c:pt idx="12">
                  <c:v>Émirats arabes unis</c:v>
                </c:pt>
                <c:pt idx="13">
                  <c:v>Turquie</c:v>
                </c:pt>
                <c:pt idx="14">
                  <c:v>Israël</c:v>
                </c:pt>
                <c:pt idx="15">
                  <c:v>Canada</c:v>
                </c:pt>
                <c:pt idx="16">
                  <c:v>Espagne</c:v>
                </c:pt>
                <c:pt idx="17">
                  <c:v>Australie</c:v>
                </c:pt>
                <c:pt idx="18">
                  <c:v>Brésil</c:v>
                </c:pt>
                <c:pt idx="19">
                  <c:v>Corée du Sud</c:v>
                </c:pt>
                <c:pt idx="20">
                  <c:v>Italie</c:v>
                </c:pt>
                <c:pt idx="21">
                  <c:v>Allemagne</c:v>
                </c:pt>
                <c:pt idx="22">
                  <c:v>Inde</c:v>
                </c:pt>
                <c:pt idx="23">
                  <c:v>Russie</c:v>
                </c:pt>
                <c:pt idx="24">
                  <c:v>Japon</c:v>
                </c:pt>
                <c:pt idx="25">
                  <c:v>Royaume-Uni</c:v>
                </c:pt>
                <c:pt idx="26">
                  <c:v>Arabie Saoudite</c:v>
                </c:pt>
                <c:pt idx="27">
                  <c:v>France</c:v>
                </c:pt>
                <c:pt idx="28">
                  <c:v>Chine</c:v>
                </c:pt>
                <c:pt idx="29">
                  <c:v>États-Unis</c:v>
                </c:pt>
              </c:strCache>
            </c:strRef>
          </c:cat>
          <c:val>
            <c:numRef>
              <c:f>Budget!$B$481:$B$510</c:f>
              <c:numCache>
                <c:formatCode>General</c:formatCode>
                <c:ptCount val="30"/>
                <c:pt idx="0">
                  <c:v>4488</c:v>
                </c:pt>
                <c:pt idx="1">
                  <c:v>2163.5</c:v>
                </c:pt>
                <c:pt idx="2">
                  <c:v>4219</c:v>
                </c:pt>
                <c:pt idx="3">
                  <c:v>6078</c:v>
                </c:pt>
                <c:pt idx="4">
                  <c:v>7120</c:v>
                </c:pt>
                <c:pt idx="5">
                  <c:v>5350.5</c:v>
                </c:pt>
                <c:pt idx="6">
                  <c:v>4643</c:v>
                </c:pt>
                <c:pt idx="7">
                  <c:v>5491</c:v>
                </c:pt>
                <c:pt idx="8">
                  <c:v>7347</c:v>
                </c:pt>
                <c:pt idx="9">
                  <c:v>10023.5</c:v>
                </c:pt>
                <c:pt idx="10">
                  <c:v>5293</c:v>
                </c:pt>
                <c:pt idx="11">
                  <c:v>12147.5</c:v>
                </c:pt>
                <c:pt idx="12">
                  <c:v>8149.5</c:v>
                </c:pt>
                <c:pt idx="13">
                  <c:v>14499.5</c:v>
                </c:pt>
                <c:pt idx="14">
                  <c:v>13306</c:v>
                </c:pt>
                <c:pt idx="15">
                  <c:v>12914</c:v>
                </c:pt>
                <c:pt idx="16">
                  <c:v>16502.5</c:v>
                </c:pt>
                <c:pt idx="17">
                  <c:v>14651</c:v>
                </c:pt>
                <c:pt idx="18">
                  <c:v>17640.5</c:v>
                </c:pt>
                <c:pt idx="19">
                  <c:v>20310.5</c:v>
                </c:pt>
                <c:pt idx="20">
                  <c:v>29994.5</c:v>
                </c:pt>
                <c:pt idx="21">
                  <c:v>43977</c:v>
                </c:pt>
                <c:pt idx="22">
                  <c:v>26248.5</c:v>
                </c:pt>
                <c:pt idx="23">
                  <c:v>17138.5</c:v>
                </c:pt>
                <c:pt idx="24">
                  <c:v>44191.5</c:v>
                </c:pt>
                <c:pt idx="25">
                  <c:v>40836.5</c:v>
                </c:pt>
                <c:pt idx="26">
                  <c:v>29597</c:v>
                </c:pt>
                <c:pt idx="27">
                  <c:v>52524</c:v>
                </c:pt>
                <c:pt idx="28">
                  <c:v>34591</c:v>
                </c:pt>
                <c:pt idx="29">
                  <c:v>412945.5</c:v>
                </c:pt>
              </c:numCache>
            </c:numRef>
          </c:val>
        </c:ser>
        <c:ser>
          <c:idx val="1"/>
          <c:order val="1"/>
          <c:cat>
            <c:strRef>
              <c:f>Budget!$A$481:$A$510</c:f>
              <c:strCache>
                <c:ptCount val="30"/>
                <c:pt idx="0">
                  <c:v>Norvège</c:v>
                </c:pt>
                <c:pt idx="1">
                  <c:v>Algérie</c:v>
                </c:pt>
                <c:pt idx="2">
                  <c:v>Koweït</c:v>
                </c:pt>
                <c:pt idx="3">
                  <c:v>Suède</c:v>
                </c:pt>
                <c:pt idx="4">
                  <c:v>Grèce</c:v>
                </c:pt>
                <c:pt idx="5">
                  <c:v>Pologne</c:v>
                </c:pt>
                <c:pt idx="6">
                  <c:v>Colombie</c:v>
                </c:pt>
                <c:pt idx="7">
                  <c:v>Pakistan</c:v>
                </c:pt>
                <c:pt idx="8">
                  <c:v>Singapour</c:v>
                </c:pt>
                <c:pt idx="9">
                  <c:v>Pays-Bas</c:v>
                </c:pt>
                <c:pt idx="10">
                  <c:v>Iran</c:v>
                </c:pt>
                <c:pt idx="11">
                  <c:v>Taiwan</c:v>
                </c:pt>
                <c:pt idx="12">
                  <c:v>Émirats arabes unis</c:v>
                </c:pt>
                <c:pt idx="13">
                  <c:v>Turquie</c:v>
                </c:pt>
                <c:pt idx="14">
                  <c:v>Israël</c:v>
                </c:pt>
                <c:pt idx="15">
                  <c:v>Canada</c:v>
                </c:pt>
                <c:pt idx="16">
                  <c:v>Espagne</c:v>
                </c:pt>
                <c:pt idx="17">
                  <c:v>Australie</c:v>
                </c:pt>
                <c:pt idx="18">
                  <c:v>Brésil</c:v>
                </c:pt>
                <c:pt idx="19">
                  <c:v>Corée du Sud</c:v>
                </c:pt>
                <c:pt idx="20">
                  <c:v>Italie</c:v>
                </c:pt>
                <c:pt idx="21">
                  <c:v>Allemagne</c:v>
                </c:pt>
                <c:pt idx="22">
                  <c:v>Inde</c:v>
                </c:pt>
                <c:pt idx="23">
                  <c:v>Russie</c:v>
                </c:pt>
                <c:pt idx="24">
                  <c:v>Japon</c:v>
                </c:pt>
                <c:pt idx="25">
                  <c:v>Royaume-Uni</c:v>
                </c:pt>
                <c:pt idx="26">
                  <c:v>Arabie Saoudite</c:v>
                </c:pt>
                <c:pt idx="27">
                  <c:v>France</c:v>
                </c:pt>
                <c:pt idx="28">
                  <c:v>Chine</c:v>
                </c:pt>
                <c:pt idx="29">
                  <c:v>États-Unis</c:v>
                </c:pt>
              </c:strCache>
            </c:strRef>
          </c:cat>
          <c:val>
            <c:numRef>
              <c:f>Budget!$C$481:$C$510</c:f>
              <c:numCache>
                <c:formatCode>General</c:formatCode>
                <c:ptCount val="30"/>
                <c:pt idx="0">
                  <c:v>4846.8</c:v>
                </c:pt>
                <c:pt idx="1">
                  <c:v>2862.6</c:v>
                </c:pt>
                <c:pt idx="2">
                  <c:v>5113.3999999999996</c:v>
                </c:pt>
                <c:pt idx="3">
                  <c:v>5888.8</c:v>
                </c:pt>
                <c:pt idx="4">
                  <c:v>7168.6</c:v>
                </c:pt>
                <c:pt idx="5">
                  <c:v>5485.6</c:v>
                </c:pt>
                <c:pt idx="6">
                  <c:v>5599.8</c:v>
                </c:pt>
                <c:pt idx="7">
                  <c:v>6336.6</c:v>
                </c:pt>
                <c:pt idx="8">
                  <c:v>7608</c:v>
                </c:pt>
                <c:pt idx="9">
                  <c:v>10129</c:v>
                </c:pt>
                <c:pt idx="10">
                  <c:v>7638.6</c:v>
                </c:pt>
                <c:pt idx="11">
                  <c:v>10272</c:v>
                </c:pt>
                <c:pt idx="12">
                  <c:v>10765.8</c:v>
                </c:pt>
                <c:pt idx="13">
                  <c:v>13672.6</c:v>
                </c:pt>
                <c:pt idx="14">
                  <c:v>15671.2</c:v>
                </c:pt>
                <c:pt idx="15">
                  <c:v>13487.8</c:v>
                </c:pt>
                <c:pt idx="16">
                  <c:v>17174.2</c:v>
                </c:pt>
                <c:pt idx="17">
                  <c:v>16092</c:v>
                </c:pt>
                <c:pt idx="18">
                  <c:v>20272.2</c:v>
                </c:pt>
                <c:pt idx="19">
                  <c:v>22625.200000000001</c:v>
                </c:pt>
                <c:pt idx="20">
                  <c:v>32835</c:v>
                </c:pt>
                <c:pt idx="21">
                  <c:v>42715.6</c:v>
                </c:pt>
                <c:pt idx="22">
                  <c:v>31132.2</c:v>
                </c:pt>
                <c:pt idx="23">
                  <c:v>28448.2</c:v>
                </c:pt>
                <c:pt idx="24">
                  <c:v>45049.4</c:v>
                </c:pt>
                <c:pt idx="25">
                  <c:v>46373.2</c:v>
                </c:pt>
                <c:pt idx="26">
                  <c:v>30639.599999999999</c:v>
                </c:pt>
                <c:pt idx="27">
                  <c:v>53598.2</c:v>
                </c:pt>
                <c:pt idx="28">
                  <c:v>56113.599999999999</c:v>
                </c:pt>
                <c:pt idx="29">
                  <c:v>500960.4</c:v>
                </c:pt>
              </c:numCache>
            </c:numRef>
          </c:val>
        </c:ser>
        <c:ser>
          <c:idx val="2"/>
          <c:order val="2"/>
          <c:cat>
            <c:strRef>
              <c:f>Budget!$A$481:$A$510</c:f>
              <c:strCache>
                <c:ptCount val="30"/>
                <c:pt idx="0">
                  <c:v>Norvège</c:v>
                </c:pt>
                <c:pt idx="1">
                  <c:v>Algérie</c:v>
                </c:pt>
                <c:pt idx="2">
                  <c:v>Koweït</c:v>
                </c:pt>
                <c:pt idx="3">
                  <c:v>Suède</c:v>
                </c:pt>
                <c:pt idx="4">
                  <c:v>Grèce</c:v>
                </c:pt>
                <c:pt idx="5">
                  <c:v>Pologne</c:v>
                </c:pt>
                <c:pt idx="6">
                  <c:v>Colombie</c:v>
                </c:pt>
                <c:pt idx="7">
                  <c:v>Pakistan</c:v>
                </c:pt>
                <c:pt idx="8">
                  <c:v>Singapour</c:v>
                </c:pt>
                <c:pt idx="9">
                  <c:v>Pays-Bas</c:v>
                </c:pt>
                <c:pt idx="10">
                  <c:v>Iran</c:v>
                </c:pt>
                <c:pt idx="11">
                  <c:v>Taiwan</c:v>
                </c:pt>
                <c:pt idx="12">
                  <c:v>Émirats arabes unis</c:v>
                </c:pt>
                <c:pt idx="13">
                  <c:v>Turquie</c:v>
                </c:pt>
                <c:pt idx="14">
                  <c:v>Israël</c:v>
                </c:pt>
                <c:pt idx="15">
                  <c:v>Canada</c:v>
                </c:pt>
                <c:pt idx="16">
                  <c:v>Espagne</c:v>
                </c:pt>
                <c:pt idx="17">
                  <c:v>Australie</c:v>
                </c:pt>
                <c:pt idx="18">
                  <c:v>Brésil</c:v>
                </c:pt>
                <c:pt idx="19">
                  <c:v>Corée du Sud</c:v>
                </c:pt>
                <c:pt idx="20">
                  <c:v>Italie</c:v>
                </c:pt>
                <c:pt idx="21">
                  <c:v>Allemagne</c:v>
                </c:pt>
                <c:pt idx="22">
                  <c:v>Inde</c:v>
                </c:pt>
                <c:pt idx="23">
                  <c:v>Russie</c:v>
                </c:pt>
                <c:pt idx="24">
                  <c:v>Japon</c:v>
                </c:pt>
                <c:pt idx="25">
                  <c:v>Royaume-Uni</c:v>
                </c:pt>
                <c:pt idx="26">
                  <c:v>Arabie Saoudite</c:v>
                </c:pt>
                <c:pt idx="27">
                  <c:v>France</c:v>
                </c:pt>
                <c:pt idx="28">
                  <c:v>Chine</c:v>
                </c:pt>
                <c:pt idx="29">
                  <c:v>États-Unis</c:v>
                </c:pt>
              </c:strCache>
            </c:strRef>
          </c:cat>
          <c:val>
            <c:numRef>
              <c:f>Budget!$D$481:$D$510</c:f>
              <c:numCache>
                <c:formatCode>General</c:formatCode>
                <c:ptCount val="30"/>
                <c:pt idx="0">
                  <c:v>5134.2</c:v>
                </c:pt>
                <c:pt idx="1">
                  <c:v>4132.3999999999996</c:v>
                </c:pt>
                <c:pt idx="2">
                  <c:v>5466.8</c:v>
                </c:pt>
                <c:pt idx="3">
                  <c:v>5282.6</c:v>
                </c:pt>
                <c:pt idx="4">
                  <c:v>8178.6</c:v>
                </c:pt>
                <c:pt idx="5">
                  <c:v>6942.6</c:v>
                </c:pt>
                <c:pt idx="6">
                  <c:v>7554.8</c:v>
                </c:pt>
                <c:pt idx="7">
                  <c:v>7365.8</c:v>
                </c:pt>
                <c:pt idx="8">
                  <c:v>8804.2000000000007</c:v>
                </c:pt>
                <c:pt idx="9">
                  <c:v>10790.6</c:v>
                </c:pt>
                <c:pt idx="10">
                  <c:v>13768.2</c:v>
                </c:pt>
                <c:pt idx="11">
                  <c:v>9905.6</c:v>
                </c:pt>
                <c:pt idx="12">
                  <c:v>12252.6</c:v>
                </c:pt>
                <c:pt idx="13">
                  <c:v>12597</c:v>
                </c:pt>
                <c:pt idx="14">
                  <c:v>16426</c:v>
                </c:pt>
                <c:pt idx="15">
                  <c:v>16841.400000000001</c:v>
                </c:pt>
                <c:pt idx="16">
                  <c:v>18257</c:v>
                </c:pt>
                <c:pt idx="17">
                  <c:v>19858.8</c:v>
                </c:pt>
                <c:pt idx="18">
                  <c:v>22945</c:v>
                </c:pt>
                <c:pt idx="19">
                  <c:v>28861.4</c:v>
                </c:pt>
                <c:pt idx="20">
                  <c:v>30994.2</c:v>
                </c:pt>
                <c:pt idx="21">
                  <c:v>40617.4</c:v>
                </c:pt>
                <c:pt idx="22">
                  <c:v>42009.4</c:v>
                </c:pt>
                <c:pt idx="23">
                  <c:v>43717.8</c:v>
                </c:pt>
                <c:pt idx="24">
                  <c:v>44288.6</c:v>
                </c:pt>
                <c:pt idx="25">
                  <c:v>53095.8</c:v>
                </c:pt>
                <c:pt idx="26">
                  <c:v>47001.8</c:v>
                </c:pt>
                <c:pt idx="27">
                  <c:v>55845.4</c:v>
                </c:pt>
                <c:pt idx="28">
                  <c:v>100586</c:v>
                </c:pt>
                <c:pt idx="29">
                  <c:v>680567.2</c:v>
                </c:pt>
              </c:numCache>
            </c:numRef>
          </c:val>
        </c:ser>
        <c:ser>
          <c:idx val="3"/>
          <c:order val="3"/>
          <c:cat>
            <c:strRef>
              <c:f>Budget!$A$481:$A$510</c:f>
              <c:strCache>
                <c:ptCount val="30"/>
                <c:pt idx="0">
                  <c:v>Norvège</c:v>
                </c:pt>
                <c:pt idx="1">
                  <c:v>Algérie</c:v>
                </c:pt>
                <c:pt idx="2">
                  <c:v>Koweït</c:v>
                </c:pt>
                <c:pt idx="3">
                  <c:v>Suède</c:v>
                </c:pt>
                <c:pt idx="4">
                  <c:v>Grèce</c:v>
                </c:pt>
                <c:pt idx="5">
                  <c:v>Pologne</c:v>
                </c:pt>
                <c:pt idx="6">
                  <c:v>Colombie</c:v>
                </c:pt>
                <c:pt idx="7">
                  <c:v>Pakistan</c:v>
                </c:pt>
                <c:pt idx="8">
                  <c:v>Singapour</c:v>
                </c:pt>
                <c:pt idx="9">
                  <c:v>Pays-Bas</c:v>
                </c:pt>
                <c:pt idx="10">
                  <c:v>Iran</c:v>
                </c:pt>
                <c:pt idx="11">
                  <c:v>Taiwan</c:v>
                </c:pt>
                <c:pt idx="12">
                  <c:v>Émirats arabes unis</c:v>
                </c:pt>
                <c:pt idx="13">
                  <c:v>Turquie</c:v>
                </c:pt>
                <c:pt idx="14">
                  <c:v>Israël</c:v>
                </c:pt>
                <c:pt idx="15">
                  <c:v>Canada</c:v>
                </c:pt>
                <c:pt idx="16">
                  <c:v>Espagne</c:v>
                </c:pt>
                <c:pt idx="17">
                  <c:v>Australie</c:v>
                </c:pt>
                <c:pt idx="18">
                  <c:v>Brésil</c:v>
                </c:pt>
                <c:pt idx="19">
                  <c:v>Corée du Sud</c:v>
                </c:pt>
                <c:pt idx="20">
                  <c:v>Italie</c:v>
                </c:pt>
                <c:pt idx="21">
                  <c:v>Allemagne</c:v>
                </c:pt>
                <c:pt idx="22">
                  <c:v>Inde</c:v>
                </c:pt>
                <c:pt idx="23">
                  <c:v>Russie</c:v>
                </c:pt>
                <c:pt idx="24">
                  <c:v>Japon</c:v>
                </c:pt>
                <c:pt idx="25">
                  <c:v>Royaume-Uni</c:v>
                </c:pt>
                <c:pt idx="26">
                  <c:v>Arabie Saoudite</c:v>
                </c:pt>
                <c:pt idx="27">
                  <c:v>France</c:v>
                </c:pt>
                <c:pt idx="28">
                  <c:v>Chine</c:v>
                </c:pt>
                <c:pt idx="29">
                  <c:v>États-Unis</c:v>
                </c:pt>
              </c:strCache>
            </c:strRef>
          </c:cat>
          <c:val>
            <c:numRef>
              <c:f>Budget!$E$481:$E$510</c:f>
              <c:numCache>
                <c:formatCode>General</c:formatCode>
                <c:ptCount val="30"/>
                <c:pt idx="0">
                  <c:v>5687.2</c:v>
                </c:pt>
                <c:pt idx="1">
                  <c:v>8048.6</c:v>
                </c:pt>
                <c:pt idx="2">
                  <c:v>5830.8</c:v>
                </c:pt>
                <c:pt idx="3">
                  <c:v>5158.6000000000004</c:v>
                </c:pt>
                <c:pt idx="4">
                  <c:v>5370.2</c:v>
                </c:pt>
                <c:pt idx="5">
                  <c:v>7881.4</c:v>
                </c:pt>
                <c:pt idx="6">
                  <c:v>8998.6</c:v>
                </c:pt>
                <c:pt idx="7">
                  <c:v>8417.7999999999993</c:v>
                </c:pt>
                <c:pt idx="8">
                  <c:v>8707</c:v>
                </c:pt>
                <c:pt idx="9">
                  <c:v>9641.7999999999993</c:v>
                </c:pt>
                <c:pt idx="10">
                  <c:v>12349</c:v>
                </c:pt>
                <c:pt idx="11">
                  <c:v>10222.200000000001</c:v>
                </c:pt>
                <c:pt idx="12">
                  <c:v>22687.599999999999</c:v>
                </c:pt>
                <c:pt idx="13">
                  <c:v>13512</c:v>
                </c:pt>
                <c:pt idx="14">
                  <c:v>16959.400000000001</c:v>
                </c:pt>
                <c:pt idx="15">
                  <c:v>16630</c:v>
                </c:pt>
                <c:pt idx="16">
                  <c:v>16222.6</c:v>
                </c:pt>
                <c:pt idx="17">
                  <c:v>22020</c:v>
                </c:pt>
                <c:pt idx="18">
                  <c:v>29054.400000000001</c:v>
                </c:pt>
                <c:pt idx="19">
                  <c:v>33989.199999999997</c:v>
                </c:pt>
                <c:pt idx="20">
                  <c:v>26888.400000000001</c:v>
                </c:pt>
                <c:pt idx="21">
                  <c:v>41419.599999999999</c:v>
                </c:pt>
                <c:pt idx="22">
                  <c:v>52400</c:v>
                </c:pt>
                <c:pt idx="23">
                  <c:v>61606</c:v>
                </c:pt>
                <c:pt idx="24">
                  <c:v>44668.4</c:v>
                </c:pt>
                <c:pt idx="25">
                  <c:v>51430.400000000001</c:v>
                </c:pt>
                <c:pt idx="26">
                  <c:v>64339</c:v>
                </c:pt>
                <c:pt idx="27">
                  <c:v>54493.2</c:v>
                </c:pt>
                <c:pt idx="28">
                  <c:v>163218</c:v>
                </c:pt>
                <c:pt idx="29">
                  <c:v>719138.4</c:v>
                </c:pt>
              </c:numCache>
            </c:numRef>
          </c:val>
        </c:ser>
        <c:ser>
          <c:idx val="4"/>
          <c:order val="4"/>
          <c:cat>
            <c:strRef>
              <c:f>Budget!$A$481:$A$510</c:f>
              <c:strCache>
                <c:ptCount val="30"/>
                <c:pt idx="0">
                  <c:v>Norvège</c:v>
                </c:pt>
                <c:pt idx="1">
                  <c:v>Algérie</c:v>
                </c:pt>
                <c:pt idx="2">
                  <c:v>Koweït</c:v>
                </c:pt>
                <c:pt idx="3">
                  <c:v>Suède</c:v>
                </c:pt>
                <c:pt idx="4">
                  <c:v>Grèce</c:v>
                </c:pt>
                <c:pt idx="5">
                  <c:v>Pologne</c:v>
                </c:pt>
                <c:pt idx="6">
                  <c:v>Colombie</c:v>
                </c:pt>
                <c:pt idx="7">
                  <c:v>Pakistan</c:v>
                </c:pt>
                <c:pt idx="8">
                  <c:v>Singapour</c:v>
                </c:pt>
                <c:pt idx="9">
                  <c:v>Pays-Bas</c:v>
                </c:pt>
                <c:pt idx="10">
                  <c:v>Iran</c:v>
                </c:pt>
                <c:pt idx="11">
                  <c:v>Taiwan</c:v>
                </c:pt>
                <c:pt idx="12">
                  <c:v>Émirats arabes unis</c:v>
                </c:pt>
                <c:pt idx="13">
                  <c:v>Turquie</c:v>
                </c:pt>
                <c:pt idx="14">
                  <c:v>Israël</c:v>
                </c:pt>
                <c:pt idx="15">
                  <c:v>Canada</c:v>
                </c:pt>
                <c:pt idx="16">
                  <c:v>Espagne</c:v>
                </c:pt>
                <c:pt idx="17">
                  <c:v>Australie</c:v>
                </c:pt>
                <c:pt idx="18">
                  <c:v>Brésil</c:v>
                </c:pt>
                <c:pt idx="19">
                  <c:v>Corée du Sud</c:v>
                </c:pt>
                <c:pt idx="20">
                  <c:v>Italie</c:v>
                </c:pt>
                <c:pt idx="21">
                  <c:v>Allemagne</c:v>
                </c:pt>
                <c:pt idx="22">
                  <c:v>Inde</c:v>
                </c:pt>
                <c:pt idx="23">
                  <c:v>Russie</c:v>
                </c:pt>
                <c:pt idx="24">
                  <c:v>Japon</c:v>
                </c:pt>
                <c:pt idx="25">
                  <c:v>Royaume-Uni</c:v>
                </c:pt>
                <c:pt idx="26">
                  <c:v>Arabie Saoudite</c:v>
                </c:pt>
                <c:pt idx="27">
                  <c:v>France</c:v>
                </c:pt>
                <c:pt idx="28">
                  <c:v>Chine</c:v>
                </c:pt>
                <c:pt idx="29">
                  <c:v>États-Unis</c:v>
                </c:pt>
              </c:strCache>
            </c:strRef>
          </c:cat>
          <c:val>
            <c:numRef>
              <c:f>Budget!$F$481:$F$510</c:f>
              <c:numCache>
                <c:formatCode>General</c:formatCode>
                <c:ptCount val="30"/>
                <c:pt idx="0">
                  <c:v>6510</c:v>
                </c:pt>
                <c:pt idx="1">
                  <c:v>10071.6</c:v>
                </c:pt>
                <c:pt idx="2">
                  <c:v>6765.8</c:v>
                </c:pt>
                <c:pt idx="3">
                  <c:v>5599.4</c:v>
                </c:pt>
                <c:pt idx="4">
                  <c:v>5047.2</c:v>
                </c:pt>
                <c:pt idx="5">
                  <c:v>10417.6</c:v>
                </c:pt>
                <c:pt idx="6">
                  <c:v>9966.7999999999993</c:v>
                </c:pt>
                <c:pt idx="7">
                  <c:v>11176.8</c:v>
                </c:pt>
                <c:pt idx="8">
                  <c:v>10147</c:v>
                </c:pt>
                <c:pt idx="9">
                  <c:v>9930.7999999999993</c:v>
                </c:pt>
                <c:pt idx="10">
                  <c:v>12692.8</c:v>
                </c:pt>
                <c:pt idx="11">
                  <c:v>10503.6</c:v>
                </c:pt>
                <c:pt idx="12">
                  <c:v>0</c:v>
                </c:pt>
                <c:pt idx="13">
                  <c:v>17972.8</c:v>
                </c:pt>
                <c:pt idx="14">
                  <c:v>16226.6</c:v>
                </c:pt>
                <c:pt idx="15">
                  <c:v>20189.2</c:v>
                </c:pt>
                <c:pt idx="16">
                  <c:v>16292.4</c:v>
                </c:pt>
                <c:pt idx="17">
                  <c:v>26862.6</c:v>
                </c:pt>
                <c:pt idx="18">
                  <c:v>28854</c:v>
                </c:pt>
                <c:pt idx="19">
                  <c:v>39876.800000000003</c:v>
                </c:pt>
                <c:pt idx="20">
                  <c:v>25748.400000000001</c:v>
                </c:pt>
                <c:pt idx="21">
                  <c:v>45028</c:v>
                </c:pt>
                <c:pt idx="22">
                  <c:v>62537.4</c:v>
                </c:pt>
                <c:pt idx="23">
                  <c:v>70341.399999999994</c:v>
                </c:pt>
                <c:pt idx="24">
                  <c:v>45669</c:v>
                </c:pt>
                <c:pt idx="25">
                  <c:v>47410</c:v>
                </c:pt>
                <c:pt idx="26">
                  <c:v>71034.399999999994</c:v>
                </c:pt>
                <c:pt idx="27">
                  <c:v>59845.2</c:v>
                </c:pt>
                <c:pt idx="28">
                  <c:v>227393.8</c:v>
                </c:pt>
                <c:pt idx="29">
                  <c:v>623507.6</c:v>
                </c:pt>
              </c:numCache>
            </c:numRef>
          </c:val>
        </c:ser>
        <c:shape val="box"/>
        <c:axId val="102039936"/>
        <c:axId val="102041472"/>
        <c:axId val="0"/>
      </c:bar3DChart>
      <c:catAx>
        <c:axId val="102039936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02041472"/>
        <c:crosses val="autoZero"/>
        <c:auto val="1"/>
        <c:lblAlgn val="ctr"/>
        <c:lblOffset val="100"/>
      </c:catAx>
      <c:valAx>
        <c:axId val="102041472"/>
        <c:scaling>
          <c:orientation val="minMax"/>
        </c:scaling>
        <c:axPos val="b"/>
        <c:majorGridlines/>
        <c:numFmt formatCode="General" sourceLinked="1"/>
        <c:tickLblPos val="nextTo"/>
        <c:crossAx val="10203993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Budget!$A$513:$A$542</c:f>
              <c:strCache>
                <c:ptCount val="30"/>
                <c:pt idx="0">
                  <c:v>États-Unis</c:v>
                </c:pt>
                <c:pt idx="1">
                  <c:v>Chine</c:v>
                </c:pt>
                <c:pt idx="2">
                  <c:v>France</c:v>
                </c:pt>
                <c:pt idx="3">
                  <c:v>Arabie Saoudite</c:v>
                </c:pt>
                <c:pt idx="4">
                  <c:v>Royaume-Uni</c:v>
                </c:pt>
                <c:pt idx="5">
                  <c:v>Japon</c:v>
                </c:pt>
                <c:pt idx="6">
                  <c:v>Russie</c:v>
                </c:pt>
                <c:pt idx="7">
                  <c:v>Inde</c:v>
                </c:pt>
                <c:pt idx="8">
                  <c:v>Allemagne</c:v>
                </c:pt>
                <c:pt idx="9">
                  <c:v>Italie</c:v>
                </c:pt>
                <c:pt idx="10">
                  <c:v>Corée du Sud</c:v>
                </c:pt>
                <c:pt idx="11">
                  <c:v>Brésil</c:v>
                </c:pt>
                <c:pt idx="12">
                  <c:v>Australie</c:v>
                </c:pt>
                <c:pt idx="13">
                  <c:v>Espagne</c:v>
                </c:pt>
                <c:pt idx="14">
                  <c:v>Canada</c:v>
                </c:pt>
                <c:pt idx="15">
                  <c:v>Israël</c:v>
                </c:pt>
                <c:pt idx="16">
                  <c:v>Turquie</c:v>
                </c:pt>
                <c:pt idx="17">
                  <c:v>Émirats arabes unis</c:v>
                </c:pt>
                <c:pt idx="18">
                  <c:v>Taiwan</c:v>
                </c:pt>
                <c:pt idx="19">
                  <c:v>Iran</c:v>
                </c:pt>
                <c:pt idx="20">
                  <c:v>Pays-Bas</c:v>
                </c:pt>
                <c:pt idx="21">
                  <c:v>Singapour</c:v>
                </c:pt>
                <c:pt idx="22">
                  <c:v>Pakistan</c:v>
                </c:pt>
                <c:pt idx="23">
                  <c:v>Colombie</c:v>
                </c:pt>
                <c:pt idx="24">
                  <c:v>Pologne</c:v>
                </c:pt>
                <c:pt idx="25">
                  <c:v>Grèce</c:v>
                </c:pt>
                <c:pt idx="26">
                  <c:v>Suède</c:v>
                </c:pt>
                <c:pt idx="27">
                  <c:v>Koweït</c:v>
                </c:pt>
                <c:pt idx="28">
                  <c:v>Algérie</c:v>
                </c:pt>
                <c:pt idx="29">
                  <c:v>Norvège</c:v>
                </c:pt>
              </c:strCache>
            </c:strRef>
          </c:cat>
          <c:val>
            <c:numRef>
              <c:f>Budget!$B$513:$B$542</c:f>
              <c:numCache>
                <c:formatCode>General</c:formatCode>
                <c:ptCount val="30"/>
                <c:pt idx="0">
                  <c:v>2937119.1</c:v>
                </c:pt>
                <c:pt idx="1">
                  <c:v>581902.39999999991</c:v>
                </c:pt>
                <c:pt idx="2">
                  <c:v>276306</c:v>
                </c:pt>
                <c:pt idx="3">
                  <c:v>242611.8</c:v>
                </c:pt>
                <c:pt idx="4">
                  <c:v>239145.9</c:v>
                </c:pt>
                <c:pt idx="5">
                  <c:v>223866.9</c:v>
                </c:pt>
                <c:pt idx="6">
                  <c:v>221251.9</c:v>
                </c:pt>
                <c:pt idx="7">
                  <c:v>214327.5</c:v>
                </c:pt>
                <c:pt idx="8">
                  <c:v>213757.6</c:v>
                </c:pt>
                <c:pt idx="9">
                  <c:v>146460.5</c:v>
                </c:pt>
                <c:pt idx="10">
                  <c:v>145663.1</c:v>
                </c:pt>
                <c:pt idx="11">
                  <c:v>118766.1</c:v>
                </c:pt>
                <c:pt idx="12">
                  <c:v>99484.4</c:v>
                </c:pt>
                <c:pt idx="13">
                  <c:v>84448.7</c:v>
                </c:pt>
                <c:pt idx="14">
                  <c:v>80062.399999999994</c:v>
                </c:pt>
                <c:pt idx="15">
                  <c:v>78589.2</c:v>
                </c:pt>
                <c:pt idx="16">
                  <c:v>72253.899999999994</c:v>
                </c:pt>
                <c:pt idx="17">
                  <c:v>53855.5</c:v>
                </c:pt>
                <c:pt idx="18">
                  <c:v>53050.9</c:v>
                </c:pt>
                <c:pt idx="19">
                  <c:v>51741.600000000006</c:v>
                </c:pt>
                <c:pt idx="20">
                  <c:v>50515.7</c:v>
                </c:pt>
                <c:pt idx="21">
                  <c:v>42613.2</c:v>
                </c:pt>
                <c:pt idx="22">
                  <c:v>38788</c:v>
                </c:pt>
                <c:pt idx="23">
                  <c:v>36763</c:v>
                </c:pt>
                <c:pt idx="24">
                  <c:v>36077.699999999997</c:v>
                </c:pt>
                <c:pt idx="25">
                  <c:v>32884.6</c:v>
                </c:pt>
                <c:pt idx="26">
                  <c:v>28007.4</c:v>
                </c:pt>
                <c:pt idx="27">
                  <c:v>27395.8</c:v>
                </c:pt>
                <c:pt idx="28">
                  <c:v>27278.699999999997</c:v>
                </c:pt>
                <c:pt idx="29">
                  <c:v>26666.2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1630686789151354"/>
          <c:y val="3.326330002018979E-2"/>
          <c:w val="0.26702646544181979"/>
          <c:h val="0.92813151961774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POP'!$A$309:$A$338</c:f>
              <c:strCache>
                <c:ptCount val="30"/>
                <c:pt idx="0">
                  <c:v>Japon</c:v>
                </c:pt>
                <c:pt idx="1">
                  <c:v>Portugal</c:v>
                </c:pt>
                <c:pt idx="2">
                  <c:v>Liban</c:v>
                </c:pt>
                <c:pt idx="3">
                  <c:v>Belgique</c:v>
                </c:pt>
                <c:pt idx="4">
                  <c:v>Estonie</c:v>
                </c:pt>
                <c:pt idx="5">
                  <c:v>Italie</c:v>
                </c:pt>
                <c:pt idx="6">
                  <c:v>Taiwan</c:v>
                </c:pt>
                <c:pt idx="7">
                  <c:v>Grèce</c:v>
                </c:pt>
                <c:pt idx="8">
                  <c:v>Nouvelle Zélande</c:v>
                </c:pt>
                <c:pt idx="9">
                  <c:v>Russie</c:v>
                </c:pt>
                <c:pt idx="10">
                  <c:v>Allemagne</c:v>
                </c:pt>
                <c:pt idx="11">
                  <c:v>Suisse</c:v>
                </c:pt>
                <c:pt idx="12">
                  <c:v>Canada</c:v>
                </c:pt>
                <c:pt idx="13">
                  <c:v>Suède</c:v>
                </c:pt>
                <c:pt idx="14">
                  <c:v>Pays-Bas</c:v>
                </c:pt>
                <c:pt idx="15">
                  <c:v>Luxembourg</c:v>
                </c:pt>
                <c:pt idx="16">
                  <c:v>Finlande</c:v>
                </c:pt>
                <c:pt idx="17">
                  <c:v>Danemark</c:v>
                </c:pt>
                <c:pt idx="18">
                  <c:v>Royaume-Uni</c:v>
                </c:pt>
                <c:pt idx="19">
                  <c:v>Corée du Sud</c:v>
                </c:pt>
                <c:pt idx="20">
                  <c:v>Brunéi Darussalam</c:v>
                </c:pt>
                <c:pt idx="21">
                  <c:v>France</c:v>
                </c:pt>
                <c:pt idx="22">
                  <c:v>Bahreïn</c:v>
                </c:pt>
                <c:pt idx="23">
                  <c:v>Australie</c:v>
                </c:pt>
                <c:pt idx="24">
                  <c:v>Norvège</c:v>
                </c:pt>
                <c:pt idx="25">
                  <c:v>Oman</c:v>
                </c:pt>
                <c:pt idx="26">
                  <c:v>Koweït</c:v>
                </c:pt>
                <c:pt idx="27">
                  <c:v>Singapour</c:v>
                </c:pt>
                <c:pt idx="28">
                  <c:v>Israël</c:v>
                </c:pt>
                <c:pt idx="29">
                  <c:v>États-Unis</c:v>
                </c:pt>
              </c:strCache>
            </c:strRef>
          </c:cat>
          <c:val>
            <c:numRef>
              <c:f>'pr POP'!$B$309:$B$338</c:f>
              <c:numCache>
                <c:formatCode>#,##0.00</c:formatCode>
                <c:ptCount val="30"/>
                <c:pt idx="0">
                  <c:v>359.98788673749573</c:v>
                </c:pt>
                <c:pt idx="1">
                  <c:v>372.49437121824747</c:v>
                </c:pt>
                <c:pt idx="2">
                  <c:v>380.54463332046936</c:v>
                </c:pt>
                <c:pt idx="3">
                  <c:v>404.48567495022996</c:v>
                </c:pt>
                <c:pt idx="4">
                  <c:v>415.07060014631469</c:v>
                </c:pt>
                <c:pt idx="5">
                  <c:v>425.02071341295874</c:v>
                </c:pt>
                <c:pt idx="6">
                  <c:v>444.58758393427831</c:v>
                </c:pt>
                <c:pt idx="7">
                  <c:v>468.64378937761637</c:v>
                </c:pt>
                <c:pt idx="8">
                  <c:v>468.73995033819585</c:v>
                </c:pt>
                <c:pt idx="9">
                  <c:v>487.2856784075239</c:v>
                </c:pt>
                <c:pt idx="10">
                  <c:v>546.42281575676714</c:v>
                </c:pt>
                <c:pt idx="11">
                  <c:v>551.05685005795101</c:v>
                </c:pt>
                <c:pt idx="12">
                  <c:v>555.36728146000598</c:v>
                </c:pt>
                <c:pt idx="13">
                  <c:v>560.45640453113504</c:v>
                </c:pt>
                <c:pt idx="14">
                  <c:v>581.32178588388695</c:v>
                </c:pt>
                <c:pt idx="15">
                  <c:v>585.47800594477519</c:v>
                </c:pt>
                <c:pt idx="16">
                  <c:v>649.49485702940831</c:v>
                </c:pt>
                <c:pt idx="17">
                  <c:v>665.58953219953457</c:v>
                </c:pt>
                <c:pt idx="18">
                  <c:v>720.31891424830462</c:v>
                </c:pt>
                <c:pt idx="19">
                  <c:v>776.71192228833297</c:v>
                </c:pt>
                <c:pt idx="20">
                  <c:v>876.22960627719704</c:v>
                </c:pt>
                <c:pt idx="21">
                  <c:v>895.53256591534239</c:v>
                </c:pt>
                <c:pt idx="22">
                  <c:v>998.57451304393078</c:v>
                </c:pt>
                <c:pt idx="23">
                  <c:v>1100.9134719965489</c:v>
                </c:pt>
                <c:pt idx="24">
                  <c:v>1239.148527940087</c:v>
                </c:pt>
                <c:pt idx="25">
                  <c:v>1575.5302945375736</c:v>
                </c:pt>
                <c:pt idx="26">
                  <c:v>1692.9450821256521</c:v>
                </c:pt>
                <c:pt idx="27">
                  <c:v>1812.5133801695461</c:v>
                </c:pt>
                <c:pt idx="28">
                  <c:v>1880.0806414237381</c:v>
                </c:pt>
                <c:pt idx="29">
                  <c:v>1924.2152805874807</c:v>
                </c:pt>
              </c:numCache>
            </c:numRef>
          </c:val>
        </c:ser>
        <c:axId val="104979840"/>
        <c:axId val="103613568"/>
      </c:barChart>
      <c:catAx>
        <c:axId val="104979840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03613568"/>
        <c:crosses val="autoZero"/>
        <c:auto val="1"/>
        <c:lblAlgn val="ctr"/>
        <c:lblOffset val="100"/>
      </c:catAx>
      <c:valAx>
        <c:axId val="103613568"/>
        <c:scaling>
          <c:orientation val="minMax"/>
        </c:scaling>
        <c:axPos val="b"/>
        <c:majorGridlines/>
        <c:numFmt formatCode="#,##0.00" sourceLinked="1"/>
        <c:tickLblPos val="nextTo"/>
        <c:crossAx val="10497984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'pr POP'!$A$480:$A$509</c:f>
              <c:strCache>
                <c:ptCount val="30"/>
                <c:pt idx="0">
                  <c:v>Arabie Saoudite</c:v>
                </c:pt>
                <c:pt idx="1">
                  <c:v>États-Unis</c:v>
                </c:pt>
                <c:pt idx="2">
                  <c:v>Singapour</c:v>
                </c:pt>
                <c:pt idx="3">
                  <c:v>Israël</c:v>
                </c:pt>
                <c:pt idx="4">
                  <c:v>Koweït</c:v>
                </c:pt>
                <c:pt idx="5">
                  <c:v>Oman</c:v>
                </c:pt>
                <c:pt idx="6">
                  <c:v>Norvège</c:v>
                </c:pt>
                <c:pt idx="7">
                  <c:v>Australie</c:v>
                </c:pt>
                <c:pt idx="8">
                  <c:v>France</c:v>
                </c:pt>
                <c:pt idx="9">
                  <c:v>Bahreïn</c:v>
                </c:pt>
                <c:pt idx="10">
                  <c:v>Corée du Sud</c:v>
                </c:pt>
                <c:pt idx="11">
                  <c:v>Brunéi Darussalam</c:v>
                </c:pt>
                <c:pt idx="12">
                  <c:v>Royaume-Uni</c:v>
                </c:pt>
                <c:pt idx="13">
                  <c:v>Danemark</c:v>
                </c:pt>
                <c:pt idx="14">
                  <c:v>Finlande</c:v>
                </c:pt>
                <c:pt idx="15">
                  <c:v>Luxembourg</c:v>
                </c:pt>
                <c:pt idx="16">
                  <c:v>Pays-Bas</c:v>
                </c:pt>
                <c:pt idx="17">
                  <c:v>Allemagne</c:v>
                </c:pt>
                <c:pt idx="18">
                  <c:v>Canada</c:v>
                </c:pt>
                <c:pt idx="19">
                  <c:v>Suède</c:v>
                </c:pt>
                <c:pt idx="20">
                  <c:v>Suisse</c:v>
                </c:pt>
                <c:pt idx="21">
                  <c:v>Grèce</c:v>
                </c:pt>
                <c:pt idx="22">
                  <c:v>Estonie</c:v>
                </c:pt>
                <c:pt idx="23">
                  <c:v>Nouvelle Zélande</c:v>
                </c:pt>
                <c:pt idx="24">
                  <c:v>Italie</c:v>
                </c:pt>
                <c:pt idx="25">
                  <c:v>Taiwan</c:v>
                </c:pt>
                <c:pt idx="26">
                  <c:v>Belgique</c:v>
                </c:pt>
                <c:pt idx="27">
                  <c:v>Russie</c:v>
                </c:pt>
                <c:pt idx="28">
                  <c:v>Portugal</c:v>
                </c:pt>
                <c:pt idx="29">
                  <c:v>Liban</c:v>
                </c:pt>
              </c:strCache>
            </c:strRef>
          </c:cat>
          <c:val>
            <c:numRef>
              <c:f>'pr POP'!$B$480:$B$509</c:f>
              <c:numCache>
                <c:formatCode>General</c:formatCode>
                <c:ptCount val="30"/>
                <c:pt idx="0">
                  <c:v>2004.6025591672296</c:v>
                </c:pt>
                <c:pt idx="1">
                  <c:v>1983.0763473848683</c:v>
                </c:pt>
                <c:pt idx="2">
                  <c:v>1922.6144577202165</c:v>
                </c:pt>
                <c:pt idx="3">
                  <c:v>1795.0651748125802</c:v>
                </c:pt>
                <c:pt idx="4">
                  <c:v>1763.4650928900887</c:v>
                </c:pt>
                <c:pt idx="5">
                  <c:v>1389.3826730521673</c:v>
                </c:pt>
                <c:pt idx="6">
                  <c:v>1329.7992449103708</c:v>
                </c:pt>
                <c:pt idx="7">
                  <c:v>1068.8062424174354</c:v>
                </c:pt>
                <c:pt idx="8">
                  <c:v>952.42013539174707</c:v>
                </c:pt>
                <c:pt idx="9">
                  <c:v>890.12698167944086</c:v>
                </c:pt>
                <c:pt idx="10">
                  <c:v>834.12000513757505</c:v>
                </c:pt>
                <c:pt idx="11">
                  <c:v>808.92946228337246</c:v>
                </c:pt>
                <c:pt idx="12">
                  <c:v>751.95907244253408</c:v>
                </c:pt>
                <c:pt idx="13">
                  <c:v>729.28665484766918</c:v>
                </c:pt>
                <c:pt idx="14">
                  <c:v>697.52901840324023</c:v>
                </c:pt>
                <c:pt idx="15">
                  <c:v>689.45317642103043</c:v>
                </c:pt>
                <c:pt idx="16">
                  <c:v>652.48615331294718</c:v>
                </c:pt>
                <c:pt idx="17">
                  <c:v>596.55419799377103</c:v>
                </c:pt>
                <c:pt idx="18">
                  <c:v>583.42329833387191</c:v>
                </c:pt>
                <c:pt idx="19">
                  <c:v>565.14790328163861</c:v>
                </c:pt>
                <c:pt idx="20">
                  <c:v>563.13929255097992</c:v>
                </c:pt>
                <c:pt idx="21">
                  <c:v>487.24475813382742</c:v>
                </c:pt>
                <c:pt idx="22">
                  <c:v>467.86848807313891</c:v>
                </c:pt>
                <c:pt idx="23">
                  <c:v>463.20745061917921</c:v>
                </c:pt>
                <c:pt idx="24">
                  <c:v>460.15902061850977</c:v>
                </c:pt>
                <c:pt idx="25">
                  <c:v>450.54667788057208</c:v>
                </c:pt>
                <c:pt idx="26">
                  <c:v>434.24710831698781</c:v>
                </c:pt>
                <c:pt idx="27">
                  <c:v>424.8949926995831</c:v>
                </c:pt>
                <c:pt idx="28">
                  <c:v>413.15875625208986</c:v>
                </c:pt>
                <c:pt idx="29">
                  <c:v>405.31908292177241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241264216972878"/>
          <c:y val="2.831384713274477E-2"/>
          <c:w val="0.25920691163604548"/>
          <c:h val="0.95347311699673909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POP'!$A$647:$A$676</c:f>
              <c:strCache>
                <c:ptCount val="30"/>
                <c:pt idx="0">
                  <c:v>Chypre</c:v>
                </c:pt>
                <c:pt idx="1">
                  <c:v>Lybie</c:v>
                </c:pt>
                <c:pt idx="2">
                  <c:v>Belgique</c:v>
                </c:pt>
                <c:pt idx="3">
                  <c:v>Taiwan</c:v>
                </c:pt>
                <c:pt idx="4">
                  <c:v>Nouvelle Zélande</c:v>
                </c:pt>
                <c:pt idx="5">
                  <c:v>Canada</c:v>
                </c:pt>
                <c:pt idx="6">
                  <c:v>Italie</c:v>
                </c:pt>
                <c:pt idx="7">
                  <c:v>Luxembourg</c:v>
                </c:pt>
                <c:pt idx="8">
                  <c:v>Allemagne</c:v>
                </c:pt>
                <c:pt idx="9">
                  <c:v>Finlande</c:v>
                </c:pt>
                <c:pt idx="10">
                  <c:v>Corée du Sud</c:v>
                </c:pt>
                <c:pt idx="11">
                  <c:v>Grèce</c:v>
                </c:pt>
                <c:pt idx="12">
                  <c:v>Suède</c:v>
                </c:pt>
                <c:pt idx="13">
                  <c:v>Pays-Bas</c:v>
                </c:pt>
                <c:pt idx="14">
                  <c:v>Suisse</c:v>
                </c:pt>
                <c:pt idx="15">
                  <c:v>Danemark</c:v>
                </c:pt>
                <c:pt idx="16">
                  <c:v>Royaume-Uni</c:v>
                </c:pt>
                <c:pt idx="17">
                  <c:v>France</c:v>
                </c:pt>
                <c:pt idx="18">
                  <c:v>Bahreïn</c:v>
                </c:pt>
                <c:pt idx="19">
                  <c:v>Australie</c:v>
                </c:pt>
                <c:pt idx="20">
                  <c:v>Brunéi Darussalam</c:v>
                </c:pt>
                <c:pt idx="21">
                  <c:v>Norvège</c:v>
                </c:pt>
                <c:pt idx="22">
                  <c:v>Oman</c:v>
                </c:pt>
                <c:pt idx="23">
                  <c:v>Qatar</c:v>
                </c:pt>
                <c:pt idx="24">
                  <c:v>Singapour</c:v>
                </c:pt>
                <c:pt idx="25">
                  <c:v>Arabie Saoudite</c:v>
                </c:pt>
                <c:pt idx="26">
                  <c:v>États-Unis</c:v>
                </c:pt>
                <c:pt idx="27">
                  <c:v>Koweït</c:v>
                </c:pt>
                <c:pt idx="28">
                  <c:v>Israël</c:v>
                </c:pt>
                <c:pt idx="29">
                  <c:v>Émirats arabes unis</c:v>
                </c:pt>
              </c:strCache>
            </c:strRef>
          </c:cat>
          <c:val>
            <c:numRef>
              <c:f>'pr POP'!$B$647:$B$676</c:f>
              <c:numCache>
                <c:formatCode>General</c:formatCode>
                <c:ptCount val="30"/>
                <c:pt idx="0">
                  <c:v>582.64132186000472</c:v>
                </c:pt>
                <c:pt idx="1">
                  <c:v>196.22435691405832</c:v>
                </c:pt>
                <c:pt idx="2">
                  <c:v>525.17380932906246</c:v>
                </c:pt>
                <c:pt idx="3">
                  <c:v>559.89445914546695</c:v>
                </c:pt>
                <c:pt idx="4">
                  <c:v>499.86274689219749</c:v>
                </c:pt>
                <c:pt idx="5">
                  <c:v>426.51106796056223</c:v>
                </c:pt>
                <c:pt idx="6">
                  <c:v>527.03731100677396</c:v>
                </c:pt>
                <c:pt idx="7">
                  <c:v>494.6356009004005</c:v>
                </c:pt>
                <c:pt idx="8">
                  <c:v>535.82316648767926</c:v>
                </c:pt>
                <c:pt idx="9">
                  <c:v>477.27622480223806</c:v>
                </c:pt>
                <c:pt idx="10">
                  <c:v>437.24014613923873</c:v>
                </c:pt>
                <c:pt idx="11">
                  <c:v>662.87416372070152</c:v>
                </c:pt>
                <c:pt idx="12">
                  <c:v>686.43652032023761</c:v>
                </c:pt>
                <c:pt idx="13">
                  <c:v>636.02306866171534</c:v>
                </c:pt>
                <c:pt idx="14">
                  <c:v>762.17244965480552</c:v>
                </c:pt>
                <c:pt idx="15">
                  <c:v>756.91571386383873</c:v>
                </c:pt>
                <c:pt idx="16">
                  <c:v>697.04936366305299</c:v>
                </c:pt>
                <c:pt idx="17">
                  <c:v>870.44566987335395</c:v>
                </c:pt>
                <c:pt idx="18">
                  <c:v>755.85427129649406</c:v>
                </c:pt>
                <c:pt idx="19">
                  <c:v>778.54239179530782</c:v>
                </c:pt>
                <c:pt idx="20">
                  <c:v>1100.1713788091497</c:v>
                </c:pt>
                <c:pt idx="21">
                  <c:v>1009.2903966625951</c:v>
                </c:pt>
                <c:pt idx="22">
                  <c:v>878.45657908283715</c:v>
                </c:pt>
                <c:pt idx="23">
                  <c:v>0</c:v>
                </c:pt>
                <c:pt idx="24">
                  <c:v>1863.3171762996808</c:v>
                </c:pt>
                <c:pt idx="25">
                  <c:v>1480.6706246769616</c:v>
                </c:pt>
                <c:pt idx="26">
                  <c:v>1488.3761583293385</c:v>
                </c:pt>
                <c:pt idx="27">
                  <c:v>2230.6493547692094</c:v>
                </c:pt>
                <c:pt idx="28">
                  <c:v>2200.0661375661375</c:v>
                </c:pt>
                <c:pt idx="29">
                  <c:v>2820.2631207381996</c:v>
                </c:pt>
              </c:numCache>
            </c:numRef>
          </c:val>
        </c:ser>
        <c:ser>
          <c:idx val="1"/>
          <c:order val="1"/>
          <c:cat>
            <c:strRef>
              <c:f>'pr POP'!$A$647:$A$676</c:f>
              <c:strCache>
                <c:ptCount val="30"/>
                <c:pt idx="0">
                  <c:v>Chypre</c:v>
                </c:pt>
                <c:pt idx="1">
                  <c:v>Lybie</c:v>
                </c:pt>
                <c:pt idx="2">
                  <c:v>Belgique</c:v>
                </c:pt>
                <c:pt idx="3">
                  <c:v>Taiwan</c:v>
                </c:pt>
                <c:pt idx="4">
                  <c:v>Nouvelle Zélande</c:v>
                </c:pt>
                <c:pt idx="5">
                  <c:v>Canada</c:v>
                </c:pt>
                <c:pt idx="6">
                  <c:v>Italie</c:v>
                </c:pt>
                <c:pt idx="7">
                  <c:v>Luxembourg</c:v>
                </c:pt>
                <c:pt idx="8">
                  <c:v>Allemagne</c:v>
                </c:pt>
                <c:pt idx="9">
                  <c:v>Finlande</c:v>
                </c:pt>
                <c:pt idx="10">
                  <c:v>Corée du Sud</c:v>
                </c:pt>
                <c:pt idx="11">
                  <c:v>Grèce</c:v>
                </c:pt>
                <c:pt idx="12">
                  <c:v>Suède</c:v>
                </c:pt>
                <c:pt idx="13">
                  <c:v>Pays-Bas</c:v>
                </c:pt>
                <c:pt idx="14">
                  <c:v>Suisse</c:v>
                </c:pt>
                <c:pt idx="15">
                  <c:v>Danemark</c:v>
                </c:pt>
                <c:pt idx="16">
                  <c:v>Royaume-Uni</c:v>
                </c:pt>
                <c:pt idx="17">
                  <c:v>France</c:v>
                </c:pt>
                <c:pt idx="18">
                  <c:v>Bahreïn</c:v>
                </c:pt>
                <c:pt idx="19">
                  <c:v>Australie</c:v>
                </c:pt>
                <c:pt idx="20">
                  <c:v>Brunéi Darussalam</c:v>
                </c:pt>
                <c:pt idx="21">
                  <c:v>Norvège</c:v>
                </c:pt>
                <c:pt idx="22">
                  <c:v>Oman</c:v>
                </c:pt>
                <c:pt idx="23">
                  <c:v>Qatar</c:v>
                </c:pt>
                <c:pt idx="24">
                  <c:v>Singapour</c:v>
                </c:pt>
                <c:pt idx="25">
                  <c:v>Arabie Saoudite</c:v>
                </c:pt>
                <c:pt idx="26">
                  <c:v>États-Unis</c:v>
                </c:pt>
                <c:pt idx="27">
                  <c:v>Koweït</c:v>
                </c:pt>
                <c:pt idx="28">
                  <c:v>Israël</c:v>
                </c:pt>
                <c:pt idx="29">
                  <c:v>Émirats arabes unis</c:v>
                </c:pt>
              </c:strCache>
            </c:strRef>
          </c:cat>
          <c:val>
            <c:numRef>
              <c:f>'pr POP'!$C$647:$C$676</c:f>
              <c:numCache>
                <c:formatCode>General</c:formatCode>
                <c:ptCount val="30"/>
                <c:pt idx="0">
                  <c:v>409.04894891003198</c:v>
                </c:pt>
                <c:pt idx="1">
                  <c:v>237.10432109340266</c:v>
                </c:pt>
                <c:pt idx="2">
                  <c:v>495.0658412021009</c:v>
                </c:pt>
                <c:pt idx="3">
                  <c:v>464.12633939869136</c:v>
                </c:pt>
                <c:pt idx="4">
                  <c:v>470.21927742482853</c:v>
                </c:pt>
                <c:pt idx="5">
                  <c:v>430.5036698237106</c:v>
                </c:pt>
                <c:pt idx="6">
                  <c:v>574.09116350873398</c:v>
                </c:pt>
                <c:pt idx="7">
                  <c:v>563.63249728592371</c:v>
                </c:pt>
                <c:pt idx="8">
                  <c:v>518.26695304738917</c:v>
                </c:pt>
                <c:pt idx="9">
                  <c:v>509.69005192301574</c:v>
                </c:pt>
                <c:pt idx="10">
                  <c:v>475.32360164919129</c:v>
                </c:pt>
                <c:pt idx="11">
                  <c:v>658.23528777652689</c:v>
                </c:pt>
                <c:pt idx="12">
                  <c:v>659.51708986762549</c:v>
                </c:pt>
                <c:pt idx="13">
                  <c:v>628.13398020280943</c:v>
                </c:pt>
                <c:pt idx="14">
                  <c:v>665.9257791706334</c:v>
                </c:pt>
                <c:pt idx="15">
                  <c:v>743.96822827669519</c:v>
                </c:pt>
                <c:pt idx="16">
                  <c:v>780.64590181203334</c:v>
                </c:pt>
                <c:pt idx="17">
                  <c:v>867.21468838677492</c:v>
                </c:pt>
                <c:pt idx="18">
                  <c:v>828.68887981015973</c:v>
                </c:pt>
                <c:pt idx="19">
                  <c:v>819.01299060873248</c:v>
                </c:pt>
                <c:pt idx="20">
                  <c:v>865.69743182199875</c:v>
                </c:pt>
                <c:pt idx="21">
                  <c:v>1067.5939294549225</c:v>
                </c:pt>
                <c:pt idx="22">
                  <c:v>1220.5148806306436</c:v>
                </c:pt>
                <c:pt idx="23">
                  <c:v>2122.754281293875</c:v>
                </c:pt>
                <c:pt idx="24">
                  <c:v>1844.5121810779526</c:v>
                </c:pt>
                <c:pt idx="25">
                  <c:v>1402.1271920043953</c:v>
                </c:pt>
                <c:pt idx="26">
                  <c:v>1742.2651692500265</c:v>
                </c:pt>
                <c:pt idx="27">
                  <c:v>2401.2164334981289</c:v>
                </c:pt>
                <c:pt idx="28">
                  <c:v>2389.1428100997964</c:v>
                </c:pt>
                <c:pt idx="29">
                  <c:v>3041.8635560684129</c:v>
                </c:pt>
              </c:numCache>
            </c:numRef>
          </c:val>
        </c:ser>
        <c:ser>
          <c:idx val="2"/>
          <c:order val="2"/>
          <c:cat>
            <c:strRef>
              <c:f>'pr POP'!$A$647:$A$676</c:f>
              <c:strCache>
                <c:ptCount val="30"/>
                <c:pt idx="0">
                  <c:v>Chypre</c:v>
                </c:pt>
                <c:pt idx="1">
                  <c:v>Lybie</c:v>
                </c:pt>
                <c:pt idx="2">
                  <c:v>Belgique</c:v>
                </c:pt>
                <c:pt idx="3">
                  <c:v>Taiwan</c:v>
                </c:pt>
                <c:pt idx="4">
                  <c:v>Nouvelle Zélande</c:v>
                </c:pt>
                <c:pt idx="5">
                  <c:v>Canada</c:v>
                </c:pt>
                <c:pt idx="6">
                  <c:v>Italie</c:v>
                </c:pt>
                <c:pt idx="7">
                  <c:v>Luxembourg</c:v>
                </c:pt>
                <c:pt idx="8">
                  <c:v>Allemagne</c:v>
                </c:pt>
                <c:pt idx="9">
                  <c:v>Finlande</c:v>
                </c:pt>
                <c:pt idx="10">
                  <c:v>Corée du Sud</c:v>
                </c:pt>
                <c:pt idx="11">
                  <c:v>Grèce</c:v>
                </c:pt>
                <c:pt idx="12">
                  <c:v>Suède</c:v>
                </c:pt>
                <c:pt idx="13">
                  <c:v>Pays-Bas</c:v>
                </c:pt>
                <c:pt idx="14">
                  <c:v>Suisse</c:v>
                </c:pt>
                <c:pt idx="15">
                  <c:v>Danemark</c:v>
                </c:pt>
                <c:pt idx="16">
                  <c:v>Royaume-Uni</c:v>
                </c:pt>
                <c:pt idx="17">
                  <c:v>France</c:v>
                </c:pt>
                <c:pt idx="18">
                  <c:v>Bahreïn</c:v>
                </c:pt>
                <c:pt idx="19">
                  <c:v>Australie</c:v>
                </c:pt>
                <c:pt idx="20">
                  <c:v>Brunéi Darussalam</c:v>
                </c:pt>
                <c:pt idx="21">
                  <c:v>Norvège</c:v>
                </c:pt>
                <c:pt idx="22">
                  <c:v>Oman</c:v>
                </c:pt>
                <c:pt idx="23">
                  <c:v>Qatar</c:v>
                </c:pt>
                <c:pt idx="24">
                  <c:v>Singapour</c:v>
                </c:pt>
                <c:pt idx="25">
                  <c:v>Arabie Saoudite</c:v>
                </c:pt>
                <c:pt idx="26">
                  <c:v>États-Unis</c:v>
                </c:pt>
                <c:pt idx="27">
                  <c:v>Koweït</c:v>
                </c:pt>
                <c:pt idx="28">
                  <c:v>Israël</c:v>
                </c:pt>
                <c:pt idx="29">
                  <c:v>Émirats arabes unis</c:v>
                </c:pt>
              </c:strCache>
            </c:strRef>
          </c:cat>
          <c:val>
            <c:numRef>
              <c:f>'pr POP'!$D$647:$D$676</c:f>
              <c:numCache>
                <c:formatCode>General</c:formatCode>
                <c:ptCount val="30"/>
                <c:pt idx="0">
                  <c:v>352.10949702512613</c:v>
                </c:pt>
                <c:pt idx="1">
                  <c:v>319.77517841168753</c:v>
                </c:pt>
                <c:pt idx="2">
                  <c:v>478.60426190304247</c:v>
                </c:pt>
                <c:pt idx="3">
                  <c:v>437.39252883876321</c:v>
                </c:pt>
                <c:pt idx="4">
                  <c:v>464.25677692646661</c:v>
                </c:pt>
                <c:pt idx="5">
                  <c:v>511.64793965049154</c:v>
                </c:pt>
                <c:pt idx="6">
                  <c:v>529.86272082994196</c:v>
                </c:pt>
                <c:pt idx="7">
                  <c:v>511.18428796687158</c:v>
                </c:pt>
                <c:pt idx="8">
                  <c:v>493.97913867236895</c:v>
                </c:pt>
                <c:pt idx="9">
                  <c:v>628.72934751487469</c:v>
                </c:pt>
                <c:pt idx="10">
                  <c:v>592.22543640896117</c:v>
                </c:pt>
                <c:pt idx="11">
                  <c:v>740.26528879171224</c:v>
                </c:pt>
                <c:pt idx="12">
                  <c:v>577.00137151694651</c:v>
                </c:pt>
                <c:pt idx="13">
                  <c:v>657.77373514949579</c:v>
                </c:pt>
                <c:pt idx="14">
                  <c:v>582.08828768641354</c:v>
                </c:pt>
                <c:pt idx="15">
                  <c:v>730.09342137427609</c:v>
                </c:pt>
                <c:pt idx="16">
                  <c:v>865.72884413474367</c:v>
                </c:pt>
                <c:pt idx="17">
                  <c:v>872.85992323933033</c:v>
                </c:pt>
                <c:pt idx="18">
                  <c:v>783.68303243274738</c:v>
                </c:pt>
                <c:pt idx="19">
                  <c:v>946.90886619645778</c:v>
                </c:pt>
                <c:pt idx="20">
                  <c:v>938.26604378895104</c:v>
                </c:pt>
                <c:pt idx="21">
                  <c:v>1088.2126238005594</c:v>
                </c:pt>
                <c:pt idx="22">
                  <c:v>1555.6600187974027</c:v>
                </c:pt>
                <c:pt idx="23">
                  <c:v>1536.7424222868149</c:v>
                </c:pt>
                <c:pt idx="24">
                  <c:v>1907.0996692543918</c:v>
                </c:pt>
                <c:pt idx="25">
                  <c:v>1864.885358301462</c:v>
                </c:pt>
                <c:pt idx="26">
                  <c:v>2259.5294391940924</c:v>
                </c:pt>
                <c:pt idx="27">
                  <c:v>2165.0790819412014</c:v>
                </c:pt>
                <c:pt idx="28">
                  <c:v>2284.0345622568366</c:v>
                </c:pt>
                <c:pt idx="29">
                  <c:v>1972.1481674535128</c:v>
                </c:pt>
              </c:numCache>
            </c:numRef>
          </c:val>
        </c:ser>
        <c:ser>
          <c:idx val="3"/>
          <c:order val="3"/>
          <c:cat>
            <c:strRef>
              <c:f>'pr POP'!$A$647:$A$676</c:f>
              <c:strCache>
                <c:ptCount val="30"/>
                <c:pt idx="0">
                  <c:v>Chypre</c:v>
                </c:pt>
                <c:pt idx="1">
                  <c:v>Lybie</c:v>
                </c:pt>
                <c:pt idx="2">
                  <c:v>Belgique</c:v>
                </c:pt>
                <c:pt idx="3">
                  <c:v>Taiwan</c:v>
                </c:pt>
                <c:pt idx="4">
                  <c:v>Nouvelle Zélande</c:v>
                </c:pt>
                <c:pt idx="5">
                  <c:v>Canada</c:v>
                </c:pt>
                <c:pt idx="6">
                  <c:v>Italie</c:v>
                </c:pt>
                <c:pt idx="7">
                  <c:v>Luxembourg</c:v>
                </c:pt>
                <c:pt idx="8">
                  <c:v>Allemagne</c:v>
                </c:pt>
                <c:pt idx="9">
                  <c:v>Finlande</c:v>
                </c:pt>
                <c:pt idx="10">
                  <c:v>Corée du Sud</c:v>
                </c:pt>
                <c:pt idx="11">
                  <c:v>Grèce</c:v>
                </c:pt>
                <c:pt idx="12">
                  <c:v>Suède</c:v>
                </c:pt>
                <c:pt idx="13">
                  <c:v>Pays-Bas</c:v>
                </c:pt>
                <c:pt idx="14">
                  <c:v>Suisse</c:v>
                </c:pt>
                <c:pt idx="15">
                  <c:v>Danemark</c:v>
                </c:pt>
                <c:pt idx="16">
                  <c:v>Royaume-Uni</c:v>
                </c:pt>
                <c:pt idx="17">
                  <c:v>France</c:v>
                </c:pt>
                <c:pt idx="18">
                  <c:v>Bahreïn</c:v>
                </c:pt>
                <c:pt idx="19">
                  <c:v>Australie</c:v>
                </c:pt>
                <c:pt idx="20">
                  <c:v>Brunéi Darussalam</c:v>
                </c:pt>
                <c:pt idx="21">
                  <c:v>Norvège</c:v>
                </c:pt>
                <c:pt idx="22">
                  <c:v>Oman</c:v>
                </c:pt>
                <c:pt idx="23">
                  <c:v>Qatar</c:v>
                </c:pt>
                <c:pt idx="24">
                  <c:v>Singapour</c:v>
                </c:pt>
                <c:pt idx="25">
                  <c:v>Arabie Saoudite</c:v>
                </c:pt>
                <c:pt idx="26">
                  <c:v>États-Unis</c:v>
                </c:pt>
                <c:pt idx="27">
                  <c:v>Koweït</c:v>
                </c:pt>
                <c:pt idx="28">
                  <c:v>Israël</c:v>
                </c:pt>
                <c:pt idx="29">
                  <c:v>Émirats arabes unis</c:v>
                </c:pt>
              </c:strCache>
            </c:strRef>
          </c:cat>
          <c:val>
            <c:numRef>
              <c:f>'pr POP'!$E$647:$E$676</c:f>
              <c:numCache>
                <c:formatCode>General</c:formatCode>
                <c:ptCount val="30"/>
                <c:pt idx="0">
                  <c:v>305.36414188795129</c:v>
                </c:pt>
                <c:pt idx="1">
                  <c:v>975.64993385381024</c:v>
                </c:pt>
                <c:pt idx="2">
                  <c:v>432.13004558842044</c:v>
                </c:pt>
                <c:pt idx="3">
                  <c:v>441.33562477206709</c:v>
                </c:pt>
                <c:pt idx="4">
                  <c:v>451.60355924071945</c:v>
                </c:pt>
                <c:pt idx="5">
                  <c:v>479.0330765454874</c:v>
                </c:pt>
                <c:pt idx="6">
                  <c:v>449.30869534977865</c:v>
                </c:pt>
                <c:pt idx="7">
                  <c:v>439.39493773355798</c:v>
                </c:pt>
                <c:pt idx="8">
                  <c:v>512.48454980882093</c:v>
                </c:pt>
                <c:pt idx="9">
                  <c:v>647.74805393865881</c:v>
                </c:pt>
                <c:pt idx="10">
                  <c:v>677.43693843436142</c:v>
                </c:pt>
                <c:pt idx="11">
                  <c:v>487.05873283283944</c:v>
                </c:pt>
                <c:pt idx="12">
                  <c:v>541.37839014262727</c:v>
                </c:pt>
                <c:pt idx="13">
                  <c:v>575.74761261616857</c:v>
                </c:pt>
                <c:pt idx="14">
                  <c:v>548.20830356009503</c:v>
                </c:pt>
                <c:pt idx="15">
                  <c:v>685.02716331678289</c:v>
                </c:pt>
                <c:pt idx="16">
                  <c:v>807.46835631798285</c:v>
                </c:pt>
                <c:pt idx="17">
                  <c:v>829.81649511498551</c:v>
                </c:pt>
                <c:pt idx="18">
                  <c:v>1009.4190809417782</c:v>
                </c:pt>
                <c:pt idx="19">
                  <c:v>968.2606276893307</c:v>
                </c:pt>
                <c:pt idx="20">
                  <c:v>985.21031935146505</c:v>
                </c:pt>
                <c:pt idx="21">
                  <c:v>1133.9127150390736</c:v>
                </c:pt>
                <c:pt idx="22">
                  <c:v>2091.8365141609029</c:v>
                </c:pt>
                <c:pt idx="23">
                  <c:v>998.70967078045635</c:v>
                </c:pt>
                <c:pt idx="24">
                  <c:v>1646.4497064357672</c:v>
                </c:pt>
                <c:pt idx="25">
                  <c:v>2206.2033958435154</c:v>
                </c:pt>
                <c:pt idx="26">
                  <c:v>2291.381565642942</c:v>
                </c:pt>
                <c:pt idx="27">
                  <c:v>1743.0226035128178</c:v>
                </c:pt>
                <c:pt idx="28">
                  <c:v>2142.6856786211533</c:v>
                </c:pt>
                <c:pt idx="29">
                  <c:v>2518.0216861782014</c:v>
                </c:pt>
              </c:numCache>
            </c:numRef>
          </c:val>
        </c:ser>
        <c:ser>
          <c:idx val="4"/>
          <c:order val="4"/>
          <c:cat>
            <c:strRef>
              <c:f>'pr POP'!$A$647:$A$676</c:f>
              <c:strCache>
                <c:ptCount val="30"/>
                <c:pt idx="0">
                  <c:v>Chypre</c:v>
                </c:pt>
                <c:pt idx="1">
                  <c:v>Lybie</c:v>
                </c:pt>
                <c:pt idx="2">
                  <c:v>Belgique</c:v>
                </c:pt>
                <c:pt idx="3">
                  <c:v>Taiwan</c:v>
                </c:pt>
                <c:pt idx="4">
                  <c:v>Nouvelle Zélande</c:v>
                </c:pt>
                <c:pt idx="5">
                  <c:v>Canada</c:v>
                </c:pt>
                <c:pt idx="6">
                  <c:v>Italie</c:v>
                </c:pt>
                <c:pt idx="7">
                  <c:v>Luxembourg</c:v>
                </c:pt>
                <c:pt idx="8">
                  <c:v>Allemagne</c:v>
                </c:pt>
                <c:pt idx="9">
                  <c:v>Finlande</c:v>
                </c:pt>
                <c:pt idx="10">
                  <c:v>Corée du Sud</c:v>
                </c:pt>
                <c:pt idx="11">
                  <c:v>Grèce</c:v>
                </c:pt>
                <c:pt idx="12">
                  <c:v>Suède</c:v>
                </c:pt>
                <c:pt idx="13">
                  <c:v>Pays-Bas</c:v>
                </c:pt>
                <c:pt idx="14">
                  <c:v>Suisse</c:v>
                </c:pt>
                <c:pt idx="15">
                  <c:v>Danemark</c:v>
                </c:pt>
                <c:pt idx="16">
                  <c:v>Royaume-Uni</c:v>
                </c:pt>
                <c:pt idx="17">
                  <c:v>France</c:v>
                </c:pt>
                <c:pt idx="18">
                  <c:v>Bahreïn</c:v>
                </c:pt>
                <c:pt idx="19">
                  <c:v>Australie</c:v>
                </c:pt>
                <c:pt idx="20">
                  <c:v>Brunéi Darussalam</c:v>
                </c:pt>
                <c:pt idx="21">
                  <c:v>Norvège</c:v>
                </c:pt>
                <c:pt idx="22">
                  <c:v>Oman</c:v>
                </c:pt>
                <c:pt idx="23">
                  <c:v>Qatar</c:v>
                </c:pt>
                <c:pt idx="24">
                  <c:v>Singapour</c:v>
                </c:pt>
                <c:pt idx="25">
                  <c:v>Arabie Saoudite</c:v>
                </c:pt>
                <c:pt idx="26">
                  <c:v>États-Unis</c:v>
                </c:pt>
                <c:pt idx="27">
                  <c:v>Koweït</c:v>
                </c:pt>
                <c:pt idx="28">
                  <c:v>Israël</c:v>
                </c:pt>
                <c:pt idx="29">
                  <c:v>Émirats arabes unis</c:v>
                </c:pt>
              </c:strCache>
            </c:strRef>
          </c:cat>
          <c:val>
            <c:numRef>
              <c:f>'pr POP'!$F$647:$F$676</c:f>
              <c:numCache>
                <c:formatCode>General</c:formatCode>
                <c:ptCount val="30"/>
                <c:pt idx="0">
                  <c:v>294.12033785541934</c:v>
                </c:pt>
                <c:pt idx="1">
                  <c:v>0</c:v>
                </c:pt>
                <c:pt idx="2">
                  <c:v>404.48567495022996</c:v>
                </c:pt>
                <c:pt idx="3">
                  <c:v>444.58758393427831</c:v>
                </c:pt>
                <c:pt idx="4">
                  <c:v>468.73995033819585</c:v>
                </c:pt>
                <c:pt idx="5">
                  <c:v>555.36728146000598</c:v>
                </c:pt>
                <c:pt idx="6">
                  <c:v>425.02071341295874</c:v>
                </c:pt>
                <c:pt idx="7">
                  <c:v>585.47800594477519</c:v>
                </c:pt>
                <c:pt idx="8">
                  <c:v>546.42281575676714</c:v>
                </c:pt>
                <c:pt idx="9">
                  <c:v>649.49485702940831</c:v>
                </c:pt>
                <c:pt idx="10">
                  <c:v>776.71192228833297</c:v>
                </c:pt>
                <c:pt idx="11">
                  <c:v>468.64378937761637</c:v>
                </c:pt>
                <c:pt idx="12">
                  <c:v>560.45640453113504</c:v>
                </c:pt>
                <c:pt idx="13">
                  <c:v>581.32178588388695</c:v>
                </c:pt>
                <c:pt idx="14">
                  <c:v>551.05685005795101</c:v>
                </c:pt>
                <c:pt idx="15">
                  <c:v>665.58953219953457</c:v>
                </c:pt>
                <c:pt idx="16">
                  <c:v>720.31891424830462</c:v>
                </c:pt>
                <c:pt idx="17">
                  <c:v>895.53256591534239</c:v>
                </c:pt>
                <c:pt idx="18">
                  <c:v>998.57451304393078</c:v>
                </c:pt>
                <c:pt idx="19">
                  <c:v>1100.9134719965489</c:v>
                </c:pt>
                <c:pt idx="20">
                  <c:v>876.22960627719704</c:v>
                </c:pt>
                <c:pt idx="21">
                  <c:v>1239.148527940087</c:v>
                </c:pt>
                <c:pt idx="22">
                  <c:v>1575.5302945375736</c:v>
                </c:pt>
                <c:pt idx="23">
                  <c:v>0</c:v>
                </c:pt>
                <c:pt idx="24">
                  <c:v>1812.5133801695461</c:v>
                </c:pt>
                <c:pt idx="25">
                  <c:v>2169.6628525131537</c:v>
                </c:pt>
                <c:pt idx="26">
                  <c:v>1924.2152805874807</c:v>
                </c:pt>
                <c:pt idx="27">
                  <c:v>1692.9450821256521</c:v>
                </c:pt>
                <c:pt idx="28">
                  <c:v>1880.0806414237381</c:v>
                </c:pt>
                <c:pt idx="29">
                  <c:v>0</c:v>
                </c:pt>
              </c:numCache>
            </c:numRef>
          </c:val>
        </c:ser>
        <c:axId val="51652864"/>
        <c:axId val="51655424"/>
      </c:barChart>
      <c:catAx>
        <c:axId val="51652864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51655424"/>
        <c:crosses val="autoZero"/>
        <c:auto val="1"/>
        <c:lblAlgn val="ctr"/>
        <c:lblOffset val="100"/>
      </c:catAx>
      <c:valAx>
        <c:axId val="51655424"/>
        <c:scaling>
          <c:orientation val="minMax"/>
        </c:scaling>
        <c:axPos val="b"/>
        <c:majorGridlines/>
        <c:numFmt formatCode="General" sourceLinked="1"/>
        <c:tickLblPos val="nextTo"/>
        <c:crossAx val="516528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PIB'!$A$311:$A$340</c:f>
              <c:strCache>
                <c:ptCount val="30"/>
                <c:pt idx="0">
                  <c:v>Mali</c:v>
                </c:pt>
                <c:pt idx="1">
                  <c:v>Mauritanie</c:v>
                </c:pt>
                <c:pt idx="2">
                  <c:v>Brunéi Darussalam</c:v>
                </c:pt>
                <c:pt idx="3">
                  <c:v>Angola</c:v>
                </c:pt>
                <c:pt idx="4">
                  <c:v>Botswana</c:v>
                </c:pt>
                <c:pt idx="5">
                  <c:v>Iran</c:v>
                </c:pt>
                <c:pt idx="6">
                  <c:v>Singapour</c:v>
                </c:pt>
                <c:pt idx="7">
                  <c:v>Maroc</c:v>
                </c:pt>
                <c:pt idx="8">
                  <c:v>États-Unis</c:v>
                </c:pt>
                <c:pt idx="9">
                  <c:v>Colombie</c:v>
                </c:pt>
                <c:pt idx="10">
                  <c:v>Iraq</c:v>
                </c:pt>
                <c:pt idx="11">
                  <c:v>Soudan du Sud</c:v>
                </c:pt>
                <c:pt idx="12">
                  <c:v>Ukraine</c:v>
                </c:pt>
                <c:pt idx="13">
                  <c:v>Namibie</c:v>
                </c:pt>
                <c:pt idx="14">
                  <c:v>République du Congo</c:v>
                </c:pt>
                <c:pt idx="15">
                  <c:v>Azerbaïdjan</c:v>
                </c:pt>
                <c:pt idx="16">
                  <c:v>Pakistan</c:v>
                </c:pt>
                <c:pt idx="17">
                  <c:v>Bahreïn</c:v>
                </c:pt>
                <c:pt idx="18">
                  <c:v>Arménie</c:v>
                </c:pt>
                <c:pt idx="19">
                  <c:v>Jordanie</c:v>
                </c:pt>
                <c:pt idx="20">
                  <c:v>Israël</c:v>
                </c:pt>
                <c:pt idx="21">
                  <c:v>Russie</c:v>
                </c:pt>
                <c:pt idx="22">
                  <c:v>Liban</c:v>
                </c:pt>
                <c:pt idx="23">
                  <c:v>Corée du Nord</c:v>
                </c:pt>
                <c:pt idx="24">
                  <c:v>Myanmar</c:v>
                </c:pt>
                <c:pt idx="25">
                  <c:v>Koweït</c:v>
                </c:pt>
                <c:pt idx="26">
                  <c:v>Algérie</c:v>
                </c:pt>
                <c:pt idx="27">
                  <c:v>Soudan</c:v>
                </c:pt>
                <c:pt idx="28">
                  <c:v>Oman</c:v>
                </c:pt>
                <c:pt idx="29">
                  <c:v>Arabie Saoudite</c:v>
                </c:pt>
              </c:strCache>
            </c:strRef>
          </c:cat>
          <c:val>
            <c:numRef>
              <c:f>'pr PIB'!$B$311:$B$340</c:f>
              <c:numCache>
                <c:formatCode>General</c:formatCode>
                <c:ptCount val="30"/>
                <c:pt idx="0">
                  <c:v>27.02946792589152</c:v>
                </c:pt>
                <c:pt idx="1">
                  <c:v>28.493194174372</c:v>
                </c:pt>
                <c:pt idx="2">
                  <c:v>28.951694981601818</c:v>
                </c:pt>
                <c:pt idx="3">
                  <c:v>29.125204796743287</c:v>
                </c:pt>
                <c:pt idx="4">
                  <c:v>29.1403030127126</c:v>
                </c:pt>
                <c:pt idx="5">
                  <c:v>29.552557955870462</c:v>
                </c:pt>
                <c:pt idx="6">
                  <c:v>29.960310781755361</c:v>
                </c:pt>
                <c:pt idx="7">
                  <c:v>31.284020559927637</c:v>
                </c:pt>
                <c:pt idx="8">
                  <c:v>31.730482581424212</c:v>
                </c:pt>
                <c:pt idx="9">
                  <c:v>31.991587715908228</c:v>
                </c:pt>
                <c:pt idx="10">
                  <c:v>35.687673197138622</c:v>
                </c:pt>
                <c:pt idx="11">
                  <c:v>35.724100027480077</c:v>
                </c:pt>
                <c:pt idx="12">
                  <c:v>36.840788092550277</c:v>
                </c:pt>
                <c:pt idx="13">
                  <c:v>37.655467299199451</c:v>
                </c:pt>
                <c:pt idx="14">
                  <c:v>37.906591447685756</c:v>
                </c:pt>
                <c:pt idx="15">
                  <c:v>38.536510181508277</c:v>
                </c:pt>
                <c:pt idx="16">
                  <c:v>38.68068706601548</c:v>
                </c:pt>
                <c:pt idx="17">
                  <c:v>41.555903937473019</c:v>
                </c:pt>
                <c:pt idx="18">
                  <c:v>43.300316412161237</c:v>
                </c:pt>
                <c:pt idx="19">
                  <c:v>45.231066974234665</c:v>
                </c:pt>
                <c:pt idx="20">
                  <c:v>47.046468919919583</c:v>
                </c:pt>
                <c:pt idx="21">
                  <c:v>47.108894791335992</c:v>
                </c:pt>
                <c:pt idx="22">
                  <c:v>47.523737731946518</c:v>
                </c:pt>
                <c:pt idx="23">
                  <c:v>50.416470218450421</c:v>
                </c:pt>
                <c:pt idx="24">
                  <c:v>50.481228487223092</c:v>
                </c:pt>
                <c:pt idx="25">
                  <c:v>54.430339013048872</c:v>
                </c:pt>
                <c:pt idx="26">
                  <c:v>58.706539580690887</c:v>
                </c:pt>
                <c:pt idx="27">
                  <c:v>61.588547281272909</c:v>
                </c:pt>
                <c:pt idx="28">
                  <c:v>97.799071717322946</c:v>
                </c:pt>
                <c:pt idx="29">
                  <c:v>100.54312286873954</c:v>
                </c:pt>
              </c:numCache>
            </c:numRef>
          </c:val>
        </c:ser>
        <c:axId val="114720768"/>
        <c:axId val="114722304"/>
      </c:barChart>
      <c:catAx>
        <c:axId val="114720768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114722304"/>
        <c:crosses val="autoZero"/>
        <c:auto val="1"/>
        <c:lblAlgn val="ctr"/>
        <c:lblOffset val="100"/>
      </c:catAx>
      <c:valAx>
        <c:axId val="114722304"/>
        <c:scaling>
          <c:orientation val="minMax"/>
        </c:scaling>
        <c:axPos val="b"/>
        <c:majorGridlines/>
        <c:numFmt formatCode="General" sourceLinked="1"/>
        <c:tickLblPos val="nextTo"/>
        <c:crossAx val="1147207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'pr PIB'!$A$480:$A$509</c:f>
              <c:strCache>
                <c:ptCount val="30"/>
                <c:pt idx="0">
                  <c:v>Brunéi Darussalam</c:v>
                </c:pt>
                <c:pt idx="1">
                  <c:v>Iraq</c:v>
                </c:pt>
                <c:pt idx="2">
                  <c:v>Soudan du Sud</c:v>
                </c:pt>
                <c:pt idx="3">
                  <c:v>Inde</c:v>
                </c:pt>
                <c:pt idx="4">
                  <c:v>Équateur</c:v>
                </c:pt>
                <c:pt idx="5">
                  <c:v>États-Unis</c:v>
                </c:pt>
                <c:pt idx="6">
                  <c:v>Sri Lanka</c:v>
                </c:pt>
                <c:pt idx="7">
                  <c:v>Algérie</c:v>
                </c:pt>
                <c:pt idx="8">
                  <c:v>Bolivie</c:v>
                </c:pt>
                <c:pt idx="9">
                  <c:v>Bahreïn</c:v>
                </c:pt>
                <c:pt idx="10">
                  <c:v>Russie</c:v>
                </c:pt>
                <c:pt idx="11">
                  <c:v>Arménie</c:v>
                </c:pt>
                <c:pt idx="12">
                  <c:v>Corée du Nord</c:v>
                </c:pt>
                <c:pt idx="13">
                  <c:v>Pakistan</c:v>
                </c:pt>
                <c:pt idx="14">
                  <c:v>Singapour</c:v>
                </c:pt>
                <c:pt idx="15">
                  <c:v>Lybie</c:v>
                </c:pt>
                <c:pt idx="16">
                  <c:v>Myanmar</c:v>
                </c:pt>
                <c:pt idx="17">
                  <c:v>Liban</c:v>
                </c:pt>
                <c:pt idx="18">
                  <c:v>Éthiopie</c:v>
                </c:pt>
                <c:pt idx="19">
                  <c:v>Burundi</c:v>
                </c:pt>
                <c:pt idx="20">
                  <c:v>Émirats arabes unis</c:v>
                </c:pt>
                <c:pt idx="21">
                  <c:v>Jordanie</c:v>
                </c:pt>
                <c:pt idx="22">
                  <c:v>Djibouti</c:v>
                </c:pt>
                <c:pt idx="23">
                  <c:v>Koweït</c:v>
                </c:pt>
                <c:pt idx="24">
                  <c:v>Israël</c:v>
                </c:pt>
                <c:pt idx="25">
                  <c:v>Oman</c:v>
                </c:pt>
                <c:pt idx="26">
                  <c:v>Soudan</c:v>
                </c:pt>
                <c:pt idx="27">
                  <c:v>Arabie Saoudite</c:v>
                </c:pt>
                <c:pt idx="28">
                  <c:v>Yémen</c:v>
                </c:pt>
                <c:pt idx="29">
                  <c:v>Angola</c:v>
                </c:pt>
              </c:strCache>
            </c:strRef>
          </c:cat>
          <c:val>
            <c:numRef>
              <c:f>'pr PIB'!$B$480:$B$509</c:f>
              <c:numCache>
                <c:formatCode>General</c:formatCode>
                <c:ptCount val="30"/>
                <c:pt idx="0">
                  <c:v>73.942928556550712</c:v>
                </c:pt>
                <c:pt idx="1">
                  <c:v>6.6394633100491047</c:v>
                </c:pt>
                <c:pt idx="2">
                  <c:v>0</c:v>
                </c:pt>
                <c:pt idx="3">
                  <c:v>58.61604630597315</c:v>
                </c:pt>
                <c:pt idx="4">
                  <c:v>77.180497310119875</c:v>
                </c:pt>
                <c:pt idx="5">
                  <c:v>44.18058012585103</c:v>
                </c:pt>
                <c:pt idx="6">
                  <c:v>71.47881608138087</c:v>
                </c:pt>
                <c:pt idx="7">
                  <c:v>44.593076582193689</c:v>
                </c:pt>
                <c:pt idx="8">
                  <c:v>80.49406289158064</c:v>
                </c:pt>
                <c:pt idx="9">
                  <c:v>64.82370695568666</c:v>
                </c:pt>
                <c:pt idx="10">
                  <c:v>68.553862892274225</c:v>
                </c:pt>
                <c:pt idx="11">
                  <c:v>73.856034252073854</c:v>
                </c:pt>
                <c:pt idx="12">
                  <c:v>0</c:v>
                </c:pt>
                <c:pt idx="13">
                  <c:v>66.961781419965376</c:v>
                </c:pt>
                <c:pt idx="14">
                  <c:v>85.433709511433605</c:v>
                </c:pt>
                <c:pt idx="15">
                  <c:v>31.167058466671723</c:v>
                </c:pt>
                <c:pt idx="16">
                  <c:v>75.461454940282295</c:v>
                </c:pt>
                <c:pt idx="17">
                  <c:v>69.482607424729622</c:v>
                </c:pt>
                <c:pt idx="18">
                  <c:v>157.70071852546081</c:v>
                </c:pt>
                <c:pt idx="19">
                  <c:v>103.06992609437181</c:v>
                </c:pt>
                <c:pt idx="20">
                  <c:v>104.30759188270754</c:v>
                </c:pt>
                <c:pt idx="21">
                  <c:v>112.32177323952432</c:v>
                </c:pt>
                <c:pt idx="22">
                  <c:v>85.592417061611357</c:v>
                </c:pt>
                <c:pt idx="23">
                  <c:v>150.49851071040007</c:v>
                </c:pt>
                <c:pt idx="24">
                  <c:v>114.27688053144848</c:v>
                </c:pt>
                <c:pt idx="25">
                  <c:v>133.79520108144644</c:v>
                </c:pt>
                <c:pt idx="26">
                  <c:v>166.18911174785103</c:v>
                </c:pt>
                <c:pt idx="27">
                  <c:v>191.88179920386912</c:v>
                </c:pt>
                <c:pt idx="28">
                  <c:v>231.78855382852231</c:v>
                </c:pt>
                <c:pt idx="29">
                  <c:v>512.46447946267119</c:v>
                </c:pt>
              </c:numCache>
            </c:numRef>
          </c:val>
        </c:ser>
        <c:ser>
          <c:idx val="1"/>
          <c:order val="1"/>
          <c:cat>
            <c:strRef>
              <c:f>'pr PIB'!$A$480:$A$509</c:f>
              <c:strCache>
                <c:ptCount val="30"/>
                <c:pt idx="0">
                  <c:v>Brunéi Darussalam</c:v>
                </c:pt>
                <c:pt idx="1">
                  <c:v>Iraq</c:v>
                </c:pt>
                <c:pt idx="2">
                  <c:v>Soudan du Sud</c:v>
                </c:pt>
                <c:pt idx="3">
                  <c:v>Inde</c:v>
                </c:pt>
                <c:pt idx="4">
                  <c:v>Équateur</c:v>
                </c:pt>
                <c:pt idx="5">
                  <c:v>États-Unis</c:v>
                </c:pt>
                <c:pt idx="6">
                  <c:v>Sri Lanka</c:v>
                </c:pt>
                <c:pt idx="7">
                  <c:v>Algérie</c:v>
                </c:pt>
                <c:pt idx="8">
                  <c:v>Bolivie</c:v>
                </c:pt>
                <c:pt idx="9">
                  <c:v>Bahreïn</c:v>
                </c:pt>
                <c:pt idx="10">
                  <c:v>Russie</c:v>
                </c:pt>
                <c:pt idx="11">
                  <c:v>Arménie</c:v>
                </c:pt>
                <c:pt idx="12">
                  <c:v>Corée du Nord</c:v>
                </c:pt>
                <c:pt idx="13">
                  <c:v>Pakistan</c:v>
                </c:pt>
                <c:pt idx="14">
                  <c:v>Singapour</c:v>
                </c:pt>
                <c:pt idx="15">
                  <c:v>Lybie</c:v>
                </c:pt>
                <c:pt idx="16">
                  <c:v>Myanmar</c:v>
                </c:pt>
                <c:pt idx="17">
                  <c:v>Liban</c:v>
                </c:pt>
                <c:pt idx="18">
                  <c:v>Éthiopie</c:v>
                </c:pt>
                <c:pt idx="19">
                  <c:v>Burundi</c:v>
                </c:pt>
                <c:pt idx="20">
                  <c:v>Émirats arabes unis</c:v>
                </c:pt>
                <c:pt idx="21">
                  <c:v>Jordanie</c:v>
                </c:pt>
                <c:pt idx="22">
                  <c:v>Djibouti</c:v>
                </c:pt>
                <c:pt idx="23">
                  <c:v>Koweït</c:v>
                </c:pt>
                <c:pt idx="24">
                  <c:v>Israël</c:v>
                </c:pt>
                <c:pt idx="25">
                  <c:v>Oman</c:v>
                </c:pt>
                <c:pt idx="26">
                  <c:v>Soudan</c:v>
                </c:pt>
                <c:pt idx="27">
                  <c:v>Arabie Saoudite</c:v>
                </c:pt>
                <c:pt idx="28">
                  <c:v>Yémen</c:v>
                </c:pt>
                <c:pt idx="29">
                  <c:v>Angola</c:v>
                </c:pt>
              </c:strCache>
            </c:strRef>
          </c:cat>
          <c:val>
            <c:numRef>
              <c:f>'pr PIB'!$C$480:$C$509</c:f>
              <c:numCache>
                <c:formatCode>General</c:formatCode>
                <c:ptCount val="30"/>
                <c:pt idx="0">
                  <c:v>42.390843577787201</c:v>
                </c:pt>
                <c:pt idx="1">
                  <c:v>90.486639989673407</c:v>
                </c:pt>
                <c:pt idx="2">
                  <c:v>0</c:v>
                </c:pt>
                <c:pt idx="3">
                  <c:v>54.920516417480734</c:v>
                </c:pt>
                <c:pt idx="4">
                  <c:v>33.477960402106</c:v>
                </c:pt>
                <c:pt idx="5">
                  <c:v>45.178284355660743</c:v>
                </c:pt>
                <c:pt idx="6">
                  <c:v>62.523093677680322</c:v>
                </c:pt>
                <c:pt idx="7">
                  <c:v>44.805694859225028</c:v>
                </c:pt>
                <c:pt idx="8">
                  <c:v>78.942275124594772</c:v>
                </c:pt>
                <c:pt idx="9">
                  <c:v>58.977165792859751</c:v>
                </c:pt>
                <c:pt idx="10">
                  <c:v>68.722065551229321</c:v>
                </c:pt>
                <c:pt idx="11">
                  <c:v>59.734167318217366</c:v>
                </c:pt>
                <c:pt idx="12">
                  <c:v>0</c:v>
                </c:pt>
                <c:pt idx="13">
                  <c:v>73.525452992722421</c:v>
                </c:pt>
                <c:pt idx="14">
                  <c:v>77.910587155812976</c:v>
                </c:pt>
                <c:pt idx="15">
                  <c:v>43.141098160961867</c:v>
                </c:pt>
                <c:pt idx="16">
                  <c:v>64.802638670317108</c:v>
                </c:pt>
                <c:pt idx="17">
                  <c:v>76.492537313432848</c:v>
                </c:pt>
                <c:pt idx="18">
                  <c:v>100.50146259924782</c:v>
                </c:pt>
                <c:pt idx="19">
                  <c:v>114.79400749063672</c:v>
                </c:pt>
                <c:pt idx="20">
                  <c:v>91.360866001008162</c:v>
                </c:pt>
                <c:pt idx="21">
                  <c:v>97.398457583547568</c:v>
                </c:pt>
                <c:pt idx="22">
                  <c:v>87.032748924909029</c:v>
                </c:pt>
                <c:pt idx="23">
                  <c:v>117.26636853571839</c:v>
                </c:pt>
                <c:pt idx="24">
                  <c:v>121.2736550643932</c:v>
                </c:pt>
                <c:pt idx="25">
                  <c:v>135.69668246445497</c:v>
                </c:pt>
                <c:pt idx="26">
                  <c:v>142.01793910809786</c:v>
                </c:pt>
                <c:pt idx="27">
                  <c:v>147.61690023588179</c:v>
                </c:pt>
                <c:pt idx="28">
                  <c:v>212.5789765710297</c:v>
                </c:pt>
                <c:pt idx="29">
                  <c:v>165.02215957433302</c:v>
                </c:pt>
              </c:numCache>
            </c:numRef>
          </c:val>
        </c:ser>
        <c:ser>
          <c:idx val="2"/>
          <c:order val="2"/>
          <c:cat>
            <c:strRef>
              <c:f>'pr PIB'!$A$480:$A$509</c:f>
              <c:strCache>
                <c:ptCount val="30"/>
                <c:pt idx="0">
                  <c:v>Brunéi Darussalam</c:v>
                </c:pt>
                <c:pt idx="1">
                  <c:v>Iraq</c:v>
                </c:pt>
                <c:pt idx="2">
                  <c:v>Soudan du Sud</c:v>
                </c:pt>
                <c:pt idx="3">
                  <c:v>Inde</c:v>
                </c:pt>
                <c:pt idx="4">
                  <c:v>Équateur</c:v>
                </c:pt>
                <c:pt idx="5">
                  <c:v>États-Unis</c:v>
                </c:pt>
                <c:pt idx="6">
                  <c:v>Sri Lanka</c:v>
                </c:pt>
                <c:pt idx="7">
                  <c:v>Algérie</c:v>
                </c:pt>
                <c:pt idx="8">
                  <c:v>Bolivie</c:v>
                </c:pt>
                <c:pt idx="9">
                  <c:v>Bahreïn</c:v>
                </c:pt>
                <c:pt idx="10">
                  <c:v>Russie</c:v>
                </c:pt>
                <c:pt idx="11">
                  <c:v>Arménie</c:v>
                </c:pt>
                <c:pt idx="12">
                  <c:v>Corée du Nord</c:v>
                </c:pt>
                <c:pt idx="13">
                  <c:v>Pakistan</c:v>
                </c:pt>
                <c:pt idx="14">
                  <c:v>Singapour</c:v>
                </c:pt>
                <c:pt idx="15">
                  <c:v>Lybie</c:v>
                </c:pt>
                <c:pt idx="16">
                  <c:v>Myanmar</c:v>
                </c:pt>
                <c:pt idx="17">
                  <c:v>Liban</c:v>
                </c:pt>
                <c:pt idx="18">
                  <c:v>Éthiopie</c:v>
                </c:pt>
                <c:pt idx="19">
                  <c:v>Burundi</c:v>
                </c:pt>
                <c:pt idx="20">
                  <c:v>Émirats arabes unis</c:v>
                </c:pt>
                <c:pt idx="21">
                  <c:v>Jordanie</c:v>
                </c:pt>
                <c:pt idx="22">
                  <c:v>Djibouti</c:v>
                </c:pt>
                <c:pt idx="23">
                  <c:v>Koweït</c:v>
                </c:pt>
                <c:pt idx="24">
                  <c:v>Israël</c:v>
                </c:pt>
                <c:pt idx="25">
                  <c:v>Oman</c:v>
                </c:pt>
                <c:pt idx="26">
                  <c:v>Soudan</c:v>
                </c:pt>
                <c:pt idx="27">
                  <c:v>Arabie Saoudite</c:v>
                </c:pt>
                <c:pt idx="28">
                  <c:v>Yémen</c:v>
                </c:pt>
                <c:pt idx="29">
                  <c:v>Angola</c:v>
                </c:pt>
              </c:strCache>
            </c:strRef>
          </c:cat>
          <c:val>
            <c:numRef>
              <c:f>'pr PIB'!$D$480:$D$509</c:f>
              <c:numCache>
                <c:formatCode>General</c:formatCode>
                <c:ptCount val="30"/>
                <c:pt idx="0">
                  <c:v>27.133816947059735</c:v>
                </c:pt>
                <c:pt idx="1">
                  <c:v>35.867261622656024</c:v>
                </c:pt>
                <c:pt idx="2">
                  <c:v>0</c:v>
                </c:pt>
                <c:pt idx="3">
                  <c:v>37.431484524831653</c:v>
                </c:pt>
                <c:pt idx="4">
                  <c:v>36.217754172989373</c:v>
                </c:pt>
                <c:pt idx="5">
                  <c:v>48.291240727471717</c:v>
                </c:pt>
                <c:pt idx="6">
                  <c:v>38.320958857035741</c:v>
                </c:pt>
                <c:pt idx="7">
                  <c:v>31.152328584545657</c:v>
                </c:pt>
                <c:pt idx="8">
                  <c:v>46.774728088939767</c:v>
                </c:pt>
                <c:pt idx="9">
                  <c:v>38.739950216016716</c:v>
                </c:pt>
                <c:pt idx="10">
                  <c:v>34.385656589872362</c:v>
                </c:pt>
                <c:pt idx="11">
                  <c:v>36.397058823529413</c:v>
                </c:pt>
                <c:pt idx="12">
                  <c:v>0</c:v>
                </c:pt>
                <c:pt idx="13">
                  <c:v>49.315747188002149</c:v>
                </c:pt>
                <c:pt idx="14">
                  <c:v>52.416560494385777</c:v>
                </c:pt>
                <c:pt idx="15">
                  <c:v>32.391682755765778</c:v>
                </c:pt>
                <c:pt idx="16">
                  <c:v>35.118352772682243</c:v>
                </c:pt>
                <c:pt idx="17">
                  <c:v>57.490778788584464</c:v>
                </c:pt>
                <c:pt idx="18">
                  <c:v>25.924363840854777</c:v>
                </c:pt>
                <c:pt idx="19">
                  <c:v>56.7783541286976</c:v>
                </c:pt>
                <c:pt idx="20">
                  <c:v>49.820602567188651</c:v>
                </c:pt>
                <c:pt idx="21">
                  <c:v>78.37419924895076</c:v>
                </c:pt>
                <c:pt idx="22">
                  <c:v>66.618497109826592</c:v>
                </c:pt>
                <c:pt idx="23">
                  <c:v>49.658725703395667</c:v>
                </c:pt>
                <c:pt idx="24">
                  <c:v>91.403120816162087</c:v>
                </c:pt>
                <c:pt idx="25">
                  <c:v>94.725869007083162</c:v>
                </c:pt>
                <c:pt idx="26">
                  <c:v>107.89806266664613</c:v>
                </c:pt>
                <c:pt idx="27">
                  <c:v>113.575579962362</c:v>
                </c:pt>
                <c:pt idx="28">
                  <c:v>114.15053842008641</c:v>
                </c:pt>
                <c:pt idx="29">
                  <c:v>71.249011050710777</c:v>
                </c:pt>
              </c:numCache>
            </c:numRef>
          </c:val>
        </c:ser>
        <c:ser>
          <c:idx val="3"/>
          <c:order val="3"/>
          <c:cat>
            <c:strRef>
              <c:f>'pr PIB'!$A$480:$A$509</c:f>
              <c:strCache>
                <c:ptCount val="30"/>
                <c:pt idx="0">
                  <c:v>Brunéi Darussalam</c:v>
                </c:pt>
                <c:pt idx="1">
                  <c:v>Iraq</c:v>
                </c:pt>
                <c:pt idx="2">
                  <c:v>Soudan du Sud</c:v>
                </c:pt>
                <c:pt idx="3">
                  <c:v>Inde</c:v>
                </c:pt>
                <c:pt idx="4">
                  <c:v>Équateur</c:v>
                </c:pt>
                <c:pt idx="5">
                  <c:v>États-Unis</c:v>
                </c:pt>
                <c:pt idx="6">
                  <c:v>Sri Lanka</c:v>
                </c:pt>
                <c:pt idx="7">
                  <c:v>Algérie</c:v>
                </c:pt>
                <c:pt idx="8">
                  <c:v>Bolivie</c:v>
                </c:pt>
                <c:pt idx="9">
                  <c:v>Bahreïn</c:v>
                </c:pt>
                <c:pt idx="10">
                  <c:v>Russie</c:v>
                </c:pt>
                <c:pt idx="11">
                  <c:v>Arménie</c:v>
                </c:pt>
                <c:pt idx="12">
                  <c:v>Corée du Nord</c:v>
                </c:pt>
                <c:pt idx="13">
                  <c:v>Pakistan</c:v>
                </c:pt>
                <c:pt idx="14">
                  <c:v>Singapour</c:v>
                </c:pt>
                <c:pt idx="15">
                  <c:v>Lybie</c:v>
                </c:pt>
                <c:pt idx="16">
                  <c:v>Myanmar</c:v>
                </c:pt>
                <c:pt idx="17">
                  <c:v>Liban</c:v>
                </c:pt>
                <c:pt idx="18">
                  <c:v>Éthiopie</c:v>
                </c:pt>
                <c:pt idx="19">
                  <c:v>Burundi</c:v>
                </c:pt>
                <c:pt idx="20">
                  <c:v>Émirats arabes unis</c:v>
                </c:pt>
                <c:pt idx="21">
                  <c:v>Jordanie</c:v>
                </c:pt>
                <c:pt idx="22">
                  <c:v>Djibouti</c:v>
                </c:pt>
                <c:pt idx="23">
                  <c:v>Koweït</c:v>
                </c:pt>
                <c:pt idx="24">
                  <c:v>Israël</c:v>
                </c:pt>
                <c:pt idx="25">
                  <c:v>Oman</c:v>
                </c:pt>
                <c:pt idx="26">
                  <c:v>Soudan</c:v>
                </c:pt>
                <c:pt idx="27">
                  <c:v>Arabie Saoudite</c:v>
                </c:pt>
                <c:pt idx="28">
                  <c:v>Yémen</c:v>
                </c:pt>
                <c:pt idx="29">
                  <c:v>Angola</c:v>
                </c:pt>
              </c:strCache>
            </c:strRef>
          </c:cat>
          <c:val>
            <c:numRef>
              <c:f>'pr PIB'!$E$480:$E$509</c:f>
              <c:numCache>
                <c:formatCode>General</c:formatCode>
                <c:ptCount val="30"/>
                <c:pt idx="0">
                  <c:v>22.736472030438659</c:v>
                </c:pt>
                <c:pt idx="1">
                  <c:v>28.171548100610131</c:v>
                </c:pt>
                <c:pt idx="2">
                  <c:v>45.042304076574652</c:v>
                </c:pt>
                <c:pt idx="3">
                  <c:v>28.309022150189087</c:v>
                </c:pt>
                <c:pt idx="4">
                  <c:v>33.22778606729964</c:v>
                </c:pt>
                <c:pt idx="5">
                  <c:v>44.370290188784857</c:v>
                </c:pt>
                <c:pt idx="6">
                  <c:v>24.820849746355218</c:v>
                </c:pt>
                <c:pt idx="7">
                  <c:v>40.484327073686245</c:v>
                </c:pt>
                <c:pt idx="8">
                  <c:v>22.596197857862133</c:v>
                </c:pt>
                <c:pt idx="9">
                  <c:v>43.204159665533254</c:v>
                </c:pt>
                <c:pt idx="10">
                  <c:v>30.122384717312329</c:v>
                </c:pt>
                <c:pt idx="11">
                  <c:v>35.865938732180766</c:v>
                </c:pt>
                <c:pt idx="12">
                  <c:v>0</c:v>
                </c:pt>
                <c:pt idx="13">
                  <c:v>38.588378103577732</c:v>
                </c:pt>
                <c:pt idx="14">
                  <c:v>30.592332487040338</c:v>
                </c:pt>
                <c:pt idx="15">
                  <c:v>119.30527982145406</c:v>
                </c:pt>
                <c:pt idx="16">
                  <c:v>57.505392073440824</c:v>
                </c:pt>
                <c:pt idx="17">
                  <c:v>44.536233879480477</c:v>
                </c:pt>
                <c:pt idx="18">
                  <c:v>10.434315568467566</c:v>
                </c:pt>
                <c:pt idx="19">
                  <c:v>30.099091659785291</c:v>
                </c:pt>
                <c:pt idx="20">
                  <c:v>62.73222919566507</c:v>
                </c:pt>
                <c:pt idx="21">
                  <c:v>53.296975706494791</c:v>
                </c:pt>
                <c:pt idx="22">
                  <c:v>0</c:v>
                </c:pt>
                <c:pt idx="23">
                  <c:v>37.359632272755817</c:v>
                </c:pt>
                <c:pt idx="24">
                  <c:v>62.543424226108385</c:v>
                </c:pt>
                <c:pt idx="25">
                  <c:v>101.73091922930116</c:v>
                </c:pt>
                <c:pt idx="26">
                  <c:v>0</c:v>
                </c:pt>
                <c:pt idx="27">
                  <c:v>93.559014639872174</c:v>
                </c:pt>
                <c:pt idx="28">
                  <c:v>66.028750041055844</c:v>
                </c:pt>
                <c:pt idx="29">
                  <c:v>51.148063570844009</c:v>
                </c:pt>
              </c:numCache>
            </c:numRef>
          </c:val>
        </c:ser>
        <c:ser>
          <c:idx val="4"/>
          <c:order val="4"/>
          <c:cat>
            <c:strRef>
              <c:f>'pr PIB'!$A$480:$A$509</c:f>
              <c:strCache>
                <c:ptCount val="30"/>
                <c:pt idx="0">
                  <c:v>Brunéi Darussalam</c:v>
                </c:pt>
                <c:pt idx="1">
                  <c:v>Iraq</c:v>
                </c:pt>
                <c:pt idx="2">
                  <c:v>Soudan du Sud</c:v>
                </c:pt>
                <c:pt idx="3">
                  <c:v>Inde</c:v>
                </c:pt>
                <c:pt idx="4">
                  <c:v>Équateur</c:v>
                </c:pt>
                <c:pt idx="5">
                  <c:v>États-Unis</c:v>
                </c:pt>
                <c:pt idx="6">
                  <c:v>Sri Lanka</c:v>
                </c:pt>
                <c:pt idx="7">
                  <c:v>Algérie</c:v>
                </c:pt>
                <c:pt idx="8">
                  <c:v>Bolivie</c:v>
                </c:pt>
                <c:pt idx="9">
                  <c:v>Bahreïn</c:v>
                </c:pt>
                <c:pt idx="10">
                  <c:v>Russie</c:v>
                </c:pt>
                <c:pt idx="11">
                  <c:v>Arménie</c:v>
                </c:pt>
                <c:pt idx="12">
                  <c:v>Corée du Nord</c:v>
                </c:pt>
                <c:pt idx="13">
                  <c:v>Pakistan</c:v>
                </c:pt>
                <c:pt idx="14">
                  <c:v>Singapour</c:v>
                </c:pt>
                <c:pt idx="15">
                  <c:v>Lybie</c:v>
                </c:pt>
                <c:pt idx="16">
                  <c:v>Myanmar</c:v>
                </c:pt>
                <c:pt idx="17">
                  <c:v>Liban</c:v>
                </c:pt>
                <c:pt idx="18">
                  <c:v>Éthiopie</c:v>
                </c:pt>
                <c:pt idx="19">
                  <c:v>Burundi</c:v>
                </c:pt>
                <c:pt idx="20">
                  <c:v>Émirats arabes unis</c:v>
                </c:pt>
                <c:pt idx="21">
                  <c:v>Jordanie</c:v>
                </c:pt>
                <c:pt idx="22">
                  <c:v>Djibouti</c:v>
                </c:pt>
                <c:pt idx="23">
                  <c:v>Koweït</c:v>
                </c:pt>
                <c:pt idx="24">
                  <c:v>Israël</c:v>
                </c:pt>
                <c:pt idx="25">
                  <c:v>Oman</c:v>
                </c:pt>
                <c:pt idx="26">
                  <c:v>Soudan</c:v>
                </c:pt>
                <c:pt idx="27">
                  <c:v>Arabie Saoudite</c:v>
                </c:pt>
                <c:pt idx="28">
                  <c:v>Yémen</c:v>
                </c:pt>
                <c:pt idx="29">
                  <c:v>Angola</c:v>
                </c:pt>
              </c:strCache>
            </c:strRef>
          </c:cat>
          <c:val>
            <c:numRef>
              <c:f>'pr PIB'!$F$480:$F$509</c:f>
              <c:numCache>
                <c:formatCode>General</c:formatCode>
                <c:ptCount val="30"/>
                <c:pt idx="0">
                  <c:v>28.951694981601818</c:v>
                </c:pt>
                <c:pt idx="1">
                  <c:v>35.687673197138622</c:v>
                </c:pt>
                <c:pt idx="2">
                  <c:v>35.724100027480077</c:v>
                </c:pt>
                <c:pt idx="3">
                  <c:v>24.5546294507607</c:v>
                </c:pt>
                <c:pt idx="4">
                  <c:v>24.632532030217039</c:v>
                </c:pt>
                <c:pt idx="5">
                  <c:v>31.730482581424212</c:v>
                </c:pt>
                <c:pt idx="6">
                  <c:v>21.572199937925138</c:v>
                </c:pt>
                <c:pt idx="7">
                  <c:v>58.706539580690887</c:v>
                </c:pt>
                <c:pt idx="8">
                  <c:v>15.608483694709001</c:v>
                </c:pt>
                <c:pt idx="9">
                  <c:v>41.555903937473019</c:v>
                </c:pt>
                <c:pt idx="10">
                  <c:v>47.108894791335992</c:v>
                </c:pt>
                <c:pt idx="11">
                  <c:v>43.300316412161237</c:v>
                </c:pt>
                <c:pt idx="12">
                  <c:v>50.416470218450421</c:v>
                </c:pt>
                <c:pt idx="13">
                  <c:v>38.68068706601548</c:v>
                </c:pt>
                <c:pt idx="14">
                  <c:v>29.960310781755361</c:v>
                </c:pt>
                <c:pt idx="15">
                  <c:v>0</c:v>
                </c:pt>
                <c:pt idx="16">
                  <c:v>50.481228487223092</c:v>
                </c:pt>
                <c:pt idx="17">
                  <c:v>47.523737731946518</c:v>
                </c:pt>
                <c:pt idx="18">
                  <c:v>6.4048887150585756</c:v>
                </c:pt>
                <c:pt idx="19">
                  <c:v>20.818225767464352</c:v>
                </c:pt>
                <c:pt idx="20">
                  <c:v>0</c:v>
                </c:pt>
                <c:pt idx="21">
                  <c:v>45.231066974234665</c:v>
                </c:pt>
                <c:pt idx="22">
                  <c:v>0</c:v>
                </c:pt>
                <c:pt idx="23">
                  <c:v>54.430339013048872</c:v>
                </c:pt>
                <c:pt idx="24">
                  <c:v>47.046468919919583</c:v>
                </c:pt>
                <c:pt idx="25">
                  <c:v>97.799071717322946</c:v>
                </c:pt>
                <c:pt idx="26">
                  <c:v>61.588547281272909</c:v>
                </c:pt>
                <c:pt idx="27">
                  <c:v>100.54312286873954</c:v>
                </c:pt>
                <c:pt idx="28">
                  <c:v>0</c:v>
                </c:pt>
                <c:pt idx="29">
                  <c:v>29.125204796743287</c:v>
                </c:pt>
              </c:numCache>
            </c:numRef>
          </c:val>
        </c:ser>
        <c:axId val="105018496"/>
        <c:axId val="105020032"/>
      </c:barChart>
      <c:catAx>
        <c:axId val="105018496"/>
        <c:scaling>
          <c:orientation val="minMax"/>
        </c:scaling>
        <c:axPos val="l"/>
        <c:tickLblPos val="nextTo"/>
        <c:crossAx val="105020032"/>
        <c:crosses val="autoZero"/>
        <c:auto val="1"/>
        <c:lblAlgn val="ctr"/>
        <c:lblOffset val="100"/>
      </c:catAx>
      <c:valAx>
        <c:axId val="105020032"/>
        <c:scaling>
          <c:orientation val="minMax"/>
        </c:scaling>
        <c:axPos val="b"/>
        <c:majorGridlines/>
        <c:numFmt formatCode="General" sourceLinked="1"/>
        <c:tickLblPos val="nextTo"/>
        <c:crossAx val="105018496"/>
        <c:crosses val="autoZero"/>
        <c:crossBetween val="between"/>
      </c:valAx>
    </c:plotArea>
    <c:plotVisOnly val="1"/>
  </c:chart>
  <c:txPr>
    <a:bodyPr/>
    <a:lstStyle/>
    <a:p>
      <a:pPr>
        <a:defRPr sz="1200" baseline="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0</xdr:row>
      <xdr:rowOff>144780</xdr:rowOff>
    </xdr:from>
    <xdr:to>
      <xdr:col>11</xdr:col>
      <xdr:colOff>396240</xdr:colOff>
      <xdr:row>31</xdr:row>
      <xdr:rowOff>144780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302</xdr:row>
      <xdr:rowOff>0</xdr:rowOff>
    </xdr:from>
    <xdr:to>
      <xdr:col>17</xdr:col>
      <xdr:colOff>99060</xdr:colOff>
      <xdr:row>330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83820</xdr:colOff>
      <xdr:row>418</xdr:row>
      <xdr:rowOff>167640</xdr:rowOff>
    </xdr:from>
    <xdr:to>
      <xdr:col>31</xdr:col>
      <xdr:colOff>213360</xdr:colOff>
      <xdr:row>473</xdr:row>
      <xdr:rowOff>30480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571500</xdr:colOff>
      <xdr:row>511</xdr:row>
      <xdr:rowOff>114300</xdr:rowOff>
    </xdr:from>
    <xdr:to>
      <xdr:col>15</xdr:col>
      <xdr:colOff>274320</xdr:colOff>
      <xdr:row>537</xdr:row>
      <xdr:rowOff>114300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299</xdr:row>
      <xdr:rowOff>160020</xdr:rowOff>
    </xdr:from>
    <xdr:to>
      <xdr:col>10</xdr:col>
      <xdr:colOff>693420</xdr:colOff>
      <xdr:row>338</xdr:row>
      <xdr:rowOff>30480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624840</xdr:colOff>
      <xdr:row>481</xdr:row>
      <xdr:rowOff>0</xdr:rowOff>
    </xdr:from>
    <xdr:to>
      <xdr:col>11</xdr:col>
      <xdr:colOff>739140</xdr:colOff>
      <xdr:row>508</xdr:row>
      <xdr:rowOff>91440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190500</xdr:colOff>
      <xdr:row>619</xdr:row>
      <xdr:rowOff>160020</xdr:rowOff>
    </xdr:from>
    <xdr:to>
      <xdr:col>16</xdr:col>
      <xdr:colOff>236220</xdr:colOff>
      <xdr:row>657</xdr:row>
      <xdr:rowOff>68580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303</xdr:row>
      <xdr:rowOff>144780</xdr:rowOff>
    </xdr:from>
    <xdr:to>
      <xdr:col>25</xdr:col>
      <xdr:colOff>144780</xdr:colOff>
      <xdr:row>338</xdr:row>
      <xdr:rowOff>144780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83820</xdr:colOff>
      <xdr:row>470</xdr:row>
      <xdr:rowOff>76200</xdr:rowOff>
    </xdr:from>
    <xdr:to>
      <xdr:col>28</xdr:col>
      <xdr:colOff>685800</xdr:colOff>
      <xdr:row>510</xdr:row>
      <xdr:rowOff>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388620</xdr:colOff>
      <xdr:row>651</xdr:row>
      <xdr:rowOff>53340</xdr:rowOff>
    </xdr:from>
    <xdr:to>
      <xdr:col>17</xdr:col>
      <xdr:colOff>129540</xdr:colOff>
      <xdr:row>684</xdr:row>
      <xdr:rowOff>60960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306</xdr:row>
      <xdr:rowOff>7620</xdr:rowOff>
    </xdr:from>
    <xdr:to>
      <xdr:col>10</xdr:col>
      <xdr:colOff>289560</xdr:colOff>
      <xdr:row>334</xdr:row>
      <xdr:rowOff>99060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175260</xdr:colOff>
      <xdr:row>508</xdr:row>
      <xdr:rowOff>152400</xdr:rowOff>
    </xdr:from>
    <xdr:to>
      <xdr:col>10</xdr:col>
      <xdr:colOff>678180</xdr:colOff>
      <xdr:row>547</xdr:row>
      <xdr:rowOff>144780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762000</xdr:colOff>
      <xdr:row>171</xdr:row>
      <xdr:rowOff>0</xdr:rowOff>
    </xdr:from>
    <xdr:to>
      <xdr:col>11</xdr:col>
      <xdr:colOff>472440</xdr:colOff>
      <xdr:row>203</xdr:row>
      <xdr:rowOff>7620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670560</xdr:colOff>
      <xdr:row>304</xdr:row>
      <xdr:rowOff>167640</xdr:rowOff>
    </xdr:from>
    <xdr:to>
      <xdr:col>9</xdr:col>
      <xdr:colOff>487680</xdr:colOff>
      <xdr:row>338</xdr:row>
      <xdr:rowOff>91440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708660</xdr:colOff>
      <xdr:row>464</xdr:row>
      <xdr:rowOff>38100</xdr:rowOff>
    </xdr:from>
    <xdr:to>
      <xdr:col>13</xdr:col>
      <xdr:colOff>525780</xdr:colOff>
      <xdr:row>506</xdr:row>
      <xdr:rowOff>68580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182880</xdr:colOff>
      <xdr:row>636</xdr:row>
      <xdr:rowOff>53340</xdr:rowOff>
    </xdr:from>
    <xdr:to>
      <xdr:col>12</xdr:col>
      <xdr:colOff>0</xdr:colOff>
      <xdr:row>669</xdr:row>
      <xdr:rowOff>83820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23"/>
  <sheetViews>
    <sheetView topLeftCell="A793" workbookViewId="0">
      <selection activeCell="X3" sqref="X3"/>
    </sheetView>
  </sheetViews>
  <sheetFormatPr baseColWidth="10" defaultRowHeight="14.4"/>
  <cols>
    <col min="1" max="1" width="40.109375" style="1" bestFit="1" customWidth="1"/>
    <col min="2" max="2" width="7.33203125" style="1" customWidth="1"/>
    <col min="3" max="10" width="11" style="1" bestFit="1" customWidth="1"/>
    <col min="11" max="11" width="11" style="2" bestFit="1" customWidth="1"/>
    <col min="12" max="23" width="11" style="1" bestFit="1" customWidth="1"/>
    <col min="24" max="24" width="8.88671875" style="1" bestFit="1" customWidth="1"/>
    <col min="25" max="25" width="11.5546875" style="1"/>
    <col min="26" max="26" width="29.44140625" style="1" customWidth="1"/>
    <col min="27" max="27" width="10.44140625" style="2" bestFit="1" customWidth="1"/>
    <col min="28" max="28" width="11" style="1" bestFit="1" customWidth="1"/>
    <col min="29" max="29" width="11" style="2" bestFit="1" customWidth="1"/>
    <col min="30" max="30" width="11" style="1" bestFit="1" customWidth="1"/>
    <col min="31" max="33" width="12" style="1" bestFit="1" customWidth="1"/>
    <col min="34" max="34" width="12" style="2" bestFit="1" customWidth="1"/>
    <col min="35" max="38" width="12" style="1" bestFit="1" customWidth="1"/>
    <col min="39" max="39" width="11" style="2" bestFit="1" customWidth="1"/>
    <col min="40" max="40" width="11" style="1" bestFit="1" customWidth="1"/>
    <col min="41" max="43" width="12" style="1" bestFit="1" customWidth="1"/>
    <col min="44" max="44" width="12" style="2" bestFit="1" customWidth="1"/>
    <col min="45" max="47" width="12" style="1" bestFit="1" customWidth="1"/>
    <col min="48" max="48" width="11" style="2" bestFit="1" customWidth="1"/>
    <col min="49" max="49" width="5.21875" style="34" customWidth="1"/>
    <col min="50" max="50" width="29.109375" style="1" bestFit="1" customWidth="1"/>
    <col min="51" max="51" width="1.6640625" style="1" customWidth="1"/>
    <col min="52" max="53" width="8" style="1" bestFit="1" customWidth="1"/>
    <col min="54" max="63" width="8.88671875" style="1" bestFit="1" customWidth="1"/>
    <col min="64" max="64" width="8.88671875" style="31" bestFit="1" customWidth="1"/>
    <col min="65" max="73" width="8.88671875" style="1" bestFit="1" customWidth="1"/>
    <col min="74" max="16384" width="11.5546875" style="1"/>
  </cols>
  <sheetData>
    <row r="1" spans="1:73" ht="37.200000000000003" thickBot="1">
      <c r="A1" s="42"/>
      <c r="B1" s="42" t="s">
        <v>4</v>
      </c>
      <c r="Z1" s="42" t="s">
        <v>563</v>
      </c>
      <c r="AX1" s="41" t="s">
        <v>1397</v>
      </c>
    </row>
    <row r="2" spans="1:73">
      <c r="A2" s="3" t="s">
        <v>2</v>
      </c>
      <c r="B2" s="1" t="s">
        <v>557</v>
      </c>
      <c r="C2" s="6">
        <v>1998</v>
      </c>
      <c r="D2" s="7">
        <v>1999</v>
      </c>
      <c r="E2" s="7">
        <v>2000</v>
      </c>
      <c r="F2" s="7">
        <v>2001</v>
      </c>
      <c r="G2" s="7">
        <v>2002</v>
      </c>
      <c r="H2" s="7">
        <v>2003</v>
      </c>
      <c r="I2" s="7">
        <v>2004</v>
      </c>
      <c r="J2" s="7">
        <v>2005</v>
      </c>
      <c r="K2" s="7">
        <v>2006</v>
      </c>
      <c r="L2" s="7">
        <v>2007</v>
      </c>
      <c r="M2" s="7">
        <v>2008</v>
      </c>
      <c r="N2" s="7">
        <v>2009</v>
      </c>
      <c r="O2" s="7">
        <v>2010</v>
      </c>
      <c r="P2" s="7">
        <v>2011</v>
      </c>
      <c r="Q2" s="7">
        <v>2012</v>
      </c>
      <c r="R2" s="7">
        <v>2013</v>
      </c>
      <c r="S2" s="7">
        <v>2014</v>
      </c>
      <c r="T2" s="7">
        <v>2015</v>
      </c>
      <c r="U2" s="7">
        <v>2016</v>
      </c>
      <c r="V2" s="7">
        <v>2017</v>
      </c>
      <c r="W2" s="7">
        <v>2018</v>
      </c>
      <c r="X2" s="8">
        <v>2019</v>
      </c>
      <c r="Z2" s="1" t="s">
        <v>2</v>
      </c>
      <c r="AB2" t="s">
        <v>94</v>
      </c>
      <c r="AC2" s="48" t="s">
        <v>95</v>
      </c>
      <c r="AD2" t="s">
        <v>96</v>
      </c>
      <c r="AE2" t="s">
        <v>97</v>
      </c>
      <c r="AF2" t="s">
        <v>98</v>
      </c>
      <c r="AG2" t="s">
        <v>99</v>
      </c>
      <c r="AH2" s="48" t="s">
        <v>100</v>
      </c>
      <c r="AI2" t="s">
        <v>101</v>
      </c>
      <c r="AJ2" t="s">
        <v>102</v>
      </c>
      <c r="AK2" t="s">
        <v>103</v>
      </c>
      <c r="AL2" t="s">
        <v>104</v>
      </c>
      <c r="AM2" s="48" t="s">
        <v>105</v>
      </c>
      <c r="AN2" t="s">
        <v>106</v>
      </c>
      <c r="AO2" t="s">
        <v>107</v>
      </c>
      <c r="AP2" t="s">
        <v>108</v>
      </c>
      <c r="AQ2" t="s">
        <v>109</v>
      </c>
      <c r="AR2" s="48" t="s">
        <v>110</v>
      </c>
      <c r="AS2" t="s">
        <v>111</v>
      </c>
      <c r="AT2" t="s">
        <v>112</v>
      </c>
      <c r="AU2" t="s">
        <v>113</v>
      </c>
      <c r="AV2" s="48" t="s">
        <v>114</v>
      </c>
      <c r="AX2" s="16" t="s">
        <v>2</v>
      </c>
      <c r="AZ2" s="1">
        <v>1998</v>
      </c>
      <c r="BA2" s="1">
        <v>1999</v>
      </c>
      <c r="BB2" s="1">
        <v>2000</v>
      </c>
      <c r="BC2" s="1">
        <v>2001</v>
      </c>
      <c r="BD2" s="1">
        <v>2002</v>
      </c>
      <c r="BE2" s="1">
        <v>2003</v>
      </c>
      <c r="BF2" s="1">
        <v>2004</v>
      </c>
      <c r="BG2" s="1">
        <v>2005</v>
      </c>
      <c r="BH2" s="1">
        <v>2006</v>
      </c>
      <c r="BI2" s="1">
        <v>2007</v>
      </c>
      <c r="BJ2" s="1">
        <v>2008</v>
      </c>
      <c r="BK2" s="1">
        <v>2009</v>
      </c>
      <c r="BL2" s="31">
        <v>2010</v>
      </c>
      <c r="BM2" s="1">
        <v>2011</v>
      </c>
      <c r="BN2" s="1">
        <v>2012</v>
      </c>
      <c r="BO2" s="1">
        <v>2013</v>
      </c>
      <c r="BP2" s="1">
        <v>2014</v>
      </c>
      <c r="BQ2" s="1">
        <v>2015</v>
      </c>
      <c r="BR2" s="1">
        <v>2016</v>
      </c>
      <c r="BS2" s="1">
        <v>2017</v>
      </c>
      <c r="BT2" s="1">
        <v>2018</v>
      </c>
      <c r="BU2" s="1">
        <v>2019</v>
      </c>
    </row>
    <row r="3" spans="1:73">
      <c r="A3" s="16" t="s">
        <v>52</v>
      </c>
      <c r="C3" s="9"/>
      <c r="D3" s="4"/>
      <c r="E3" s="4"/>
      <c r="F3" s="4"/>
      <c r="G3" s="4"/>
      <c r="H3" s="4"/>
      <c r="I3" s="4">
        <v>202</v>
      </c>
      <c r="J3" s="4">
        <v>182</v>
      </c>
      <c r="K3" s="4">
        <v>184</v>
      </c>
      <c r="L3" s="4">
        <v>283</v>
      </c>
      <c r="M3" s="4">
        <v>246</v>
      </c>
      <c r="N3" s="4">
        <v>277</v>
      </c>
      <c r="O3" s="4">
        <v>296</v>
      </c>
      <c r="P3" s="4">
        <v>292</v>
      </c>
      <c r="Q3" s="4">
        <v>219</v>
      </c>
      <c r="R3" s="4">
        <v>201</v>
      </c>
      <c r="S3" s="4">
        <v>246</v>
      </c>
      <c r="T3" s="4">
        <v>197</v>
      </c>
      <c r="U3" s="4">
        <v>195</v>
      </c>
      <c r="V3" s="4">
        <v>191</v>
      </c>
      <c r="W3" s="4">
        <v>204</v>
      </c>
      <c r="X3" s="10">
        <v>198</v>
      </c>
      <c r="Y3" s="15" t="str">
        <f t="shared" ref="Y3:Y66" si="0">IF(Z3=A3,"ok","*")</f>
        <v>ok</v>
      </c>
      <c r="Z3" t="s">
        <v>52</v>
      </c>
      <c r="AA3" s="48" t="s">
        <v>117</v>
      </c>
      <c r="AB3">
        <v>19737765</v>
      </c>
      <c r="AC3" s="48">
        <v>20170844</v>
      </c>
      <c r="AD3">
        <v>20779953</v>
      </c>
      <c r="AE3">
        <v>21606988</v>
      </c>
      <c r="AF3">
        <v>22600770</v>
      </c>
      <c r="AG3">
        <v>23680871</v>
      </c>
      <c r="AH3" s="48">
        <v>24726684</v>
      </c>
      <c r="AI3">
        <v>25654277</v>
      </c>
      <c r="AJ3">
        <v>26433049</v>
      </c>
      <c r="AK3">
        <v>27100536</v>
      </c>
      <c r="AL3">
        <v>27722276</v>
      </c>
      <c r="AM3" s="48">
        <v>28394813</v>
      </c>
      <c r="AN3">
        <v>29185507</v>
      </c>
      <c r="AO3">
        <v>30117413</v>
      </c>
      <c r="AP3">
        <v>31161376</v>
      </c>
      <c r="AQ3">
        <v>32269589</v>
      </c>
      <c r="AR3" s="48">
        <v>33370794</v>
      </c>
      <c r="AS3">
        <v>34413603</v>
      </c>
      <c r="AT3">
        <v>35383128</v>
      </c>
      <c r="AU3">
        <v>36296400</v>
      </c>
      <c r="AV3" s="48">
        <v>37172386</v>
      </c>
      <c r="AW3" s="35" t="str">
        <f>IF(AX3=Z3,"ok","*")</f>
        <v>ok</v>
      </c>
      <c r="AX3" t="s">
        <v>52</v>
      </c>
      <c r="AY3"/>
      <c r="AZ3" s="55"/>
      <c r="BA3" s="55"/>
      <c r="BB3" s="55"/>
      <c r="BC3" s="55"/>
      <c r="BD3" s="55">
        <v>4.367</v>
      </c>
      <c r="BE3" s="55">
        <v>4.5529999999999999</v>
      </c>
      <c r="BF3" s="55">
        <v>5.1459999999999999</v>
      </c>
      <c r="BG3" s="55">
        <v>6.1669999999999998</v>
      </c>
      <c r="BH3" s="55">
        <v>6.9249999999999998</v>
      </c>
      <c r="BI3" s="55">
        <v>8.5559999999999992</v>
      </c>
      <c r="BJ3" s="55">
        <v>10.297000000000001</v>
      </c>
      <c r="BK3" s="55">
        <v>12.066000000000001</v>
      </c>
      <c r="BL3" s="56">
        <v>15.324999999999999</v>
      </c>
      <c r="BM3" s="55">
        <v>17.89</v>
      </c>
      <c r="BN3" s="55">
        <v>20.292999999999999</v>
      </c>
      <c r="BO3" s="55">
        <v>20.170000000000002</v>
      </c>
      <c r="BP3" s="55">
        <v>20.616</v>
      </c>
      <c r="BQ3" s="55">
        <v>20.056999999999999</v>
      </c>
      <c r="BR3" s="55">
        <v>19.428000000000001</v>
      </c>
      <c r="BS3" s="55">
        <v>20.234999999999999</v>
      </c>
      <c r="BT3" s="55">
        <v>19.585000000000001</v>
      </c>
      <c r="BU3" s="55">
        <v>19.989999999999998</v>
      </c>
    </row>
    <row r="4" spans="1:73">
      <c r="A4" s="16" t="s">
        <v>32</v>
      </c>
      <c r="C4" s="9">
        <v>2133</v>
      </c>
      <c r="D4" s="4">
        <v>2044</v>
      </c>
      <c r="E4" s="4">
        <v>2399</v>
      </c>
      <c r="F4" s="4">
        <v>2683</v>
      </c>
      <c r="G4" s="4">
        <v>2940</v>
      </c>
      <c r="H4" s="4">
        <v>2910</v>
      </c>
      <c r="I4" s="4">
        <v>3012</v>
      </c>
      <c r="J4" s="4">
        <v>3344</v>
      </c>
      <c r="K4" s="4">
        <v>3390</v>
      </c>
      <c r="L4" s="4">
        <v>3341</v>
      </c>
      <c r="M4" s="4">
        <v>3317</v>
      </c>
      <c r="N4" s="4">
        <v>3468</v>
      </c>
      <c r="O4" s="4">
        <v>3357</v>
      </c>
      <c r="P4" s="4">
        <v>3477</v>
      </c>
      <c r="Q4" s="4">
        <v>3634</v>
      </c>
      <c r="R4" s="4">
        <v>3706</v>
      </c>
      <c r="S4" s="4">
        <v>3710</v>
      </c>
      <c r="T4" s="4">
        <v>3741</v>
      </c>
      <c r="U4" s="4">
        <v>3679</v>
      </c>
      <c r="V4" s="4">
        <v>3639</v>
      </c>
      <c r="W4" s="4">
        <v>3449</v>
      </c>
      <c r="X4" s="10">
        <v>3640</v>
      </c>
      <c r="Y4" s="15" t="str">
        <f t="shared" si="0"/>
        <v>ok</v>
      </c>
      <c r="Z4" t="s">
        <v>32</v>
      </c>
      <c r="AA4" s="48" t="s">
        <v>554</v>
      </c>
      <c r="AB4">
        <v>43682260</v>
      </c>
      <c r="AC4" s="48">
        <v>44338543</v>
      </c>
      <c r="AD4">
        <v>44967708</v>
      </c>
      <c r="AE4">
        <v>45571274</v>
      </c>
      <c r="AF4">
        <v>46150913</v>
      </c>
      <c r="AG4">
        <v>46719196</v>
      </c>
      <c r="AH4" s="48">
        <v>47291610</v>
      </c>
      <c r="AI4">
        <v>47880601</v>
      </c>
      <c r="AJ4">
        <v>48489459</v>
      </c>
      <c r="AK4">
        <v>49119759</v>
      </c>
      <c r="AL4">
        <v>49779471</v>
      </c>
      <c r="AM4" s="48">
        <v>50477011</v>
      </c>
      <c r="AN4">
        <v>51216964</v>
      </c>
      <c r="AO4">
        <v>52004172</v>
      </c>
      <c r="AP4">
        <v>52834005</v>
      </c>
      <c r="AQ4">
        <v>53689236</v>
      </c>
      <c r="AR4" s="48">
        <v>54545991</v>
      </c>
      <c r="AS4">
        <v>55386367</v>
      </c>
      <c r="AT4">
        <v>56203654</v>
      </c>
      <c r="AU4">
        <v>57000451</v>
      </c>
      <c r="AV4" s="48">
        <v>57779622</v>
      </c>
      <c r="AW4" s="35" t="str">
        <f t="shared" ref="AW4:AW67" si="1">IF(AX4=Z4,"ok","*")</f>
        <v>ok</v>
      </c>
      <c r="AX4" s="16" t="s">
        <v>32</v>
      </c>
      <c r="AY4"/>
      <c r="AZ4" s="55">
        <v>137.68700000000001</v>
      </c>
      <c r="BA4" s="55">
        <v>136.55000000000001</v>
      </c>
      <c r="BB4" s="55">
        <v>136.453</v>
      </c>
      <c r="BC4" s="55">
        <v>121.602</v>
      </c>
      <c r="BD4" s="55">
        <v>115.748</v>
      </c>
      <c r="BE4" s="55">
        <v>175.25399999999999</v>
      </c>
      <c r="BF4" s="55">
        <v>228.93100000000001</v>
      </c>
      <c r="BG4" s="55">
        <v>257.66699999999997</v>
      </c>
      <c r="BH4" s="55">
        <v>271.81200000000001</v>
      </c>
      <c r="BI4" s="55">
        <v>299.03300000000002</v>
      </c>
      <c r="BJ4" s="55">
        <v>287.09500000000003</v>
      </c>
      <c r="BK4" s="55">
        <v>297.221</v>
      </c>
      <c r="BL4" s="56">
        <v>375.30399999999997</v>
      </c>
      <c r="BM4" s="55">
        <v>416.87900000000002</v>
      </c>
      <c r="BN4" s="55">
        <v>396.33199999999999</v>
      </c>
      <c r="BO4" s="55">
        <v>366.82100000000003</v>
      </c>
      <c r="BP4" s="55">
        <v>350.90100000000001</v>
      </c>
      <c r="BQ4" s="55">
        <v>317.57799999999997</v>
      </c>
      <c r="BR4" s="55">
        <v>296.27300000000002</v>
      </c>
      <c r="BS4" s="55">
        <v>349.43299999999999</v>
      </c>
      <c r="BT4" s="55">
        <v>368.13499999999999</v>
      </c>
      <c r="BU4" s="55">
        <v>371.298</v>
      </c>
    </row>
    <row r="5" spans="1:73">
      <c r="A5" s="16" t="s">
        <v>66</v>
      </c>
      <c r="C5" s="9">
        <v>66.3</v>
      </c>
      <c r="D5" s="4">
        <v>76.8</v>
      </c>
      <c r="E5" s="4">
        <v>84.9</v>
      </c>
      <c r="F5" s="4">
        <v>97</v>
      </c>
      <c r="G5" s="4">
        <v>96</v>
      </c>
      <c r="H5" s="4">
        <v>108</v>
      </c>
      <c r="I5" s="4">
        <v>118</v>
      </c>
      <c r="J5" s="4">
        <v>123</v>
      </c>
      <c r="K5" s="4">
        <v>151</v>
      </c>
      <c r="L5" s="4">
        <v>186</v>
      </c>
      <c r="M5" s="4">
        <v>219</v>
      </c>
      <c r="N5" s="4">
        <v>174</v>
      </c>
      <c r="O5" s="4">
        <v>187</v>
      </c>
      <c r="P5" s="4">
        <v>186</v>
      </c>
      <c r="Q5" s="4">
        <v>181</v>
      </c>
      <c r="R5" s="4">
        <v>171</v>
      </c>
      <c r="S5" s="4">
        <v>166</v>
      </c>
      <c r="T5" s="4">
        <v>145</v>
      </c>
      <c r="U5" s="4">
        <v>139</v>
      </c>
      <c r="V5" s="4">
        <v>144</v>
      </c>
      <c r="W5" s="4">
        <v>160</v>
      </c>
      <c r="X5" s="10">
        <v>180</v>
      </c>
      <c r="Y5" s="15" t="str">
        <f t="shared" si="0"/>
        <v>ok</v>
      </c>
      <c r="Z5" t="s">
        <v>66</v>
      </c>
      <c r="AA5" s="48" t="s">
        <v>119</v>
      </c>
      <c r="AB5">
        <v>3128530</v>
      </c>
      <c r="AC5" s="48">
        <v>3108778</v>
      </c>
      <c r="AD5">
        <v>3089027</v>
      </c>
      <c r="AE5">
        <v>3060173</v>
      </c>
      <c r="AF5">
        <v>3051010</v>
      </c>
      <c r="AG5">
        <v>3039616</v>
      </c>
      <c r="AH5" s="48">
        <v>3026939</v>
      </c>
      <c r="AI5">
        <v>3011487</v>
      </c>
      <c r="AJ5">
        <v>2992547</v>
      </c>
      <c r="AK5">
        <v>2970017</v>
      </c>
      <c r="AL5">
        <v>2947314</v>
      </c>
      <c r="AM5" s="48">
        <v>2927519</v>
      </c>
      <c r="AN5">
        <v>2913021</v>
      </c>
      <c r="AO5">
        <v>2905195</v>
      </c>
      <c r="AP5">
        <v>2900401</v>
      </c>
      <c r="AQ5">
        <v>2895092</v>
      </c>
      <c r="AR5" s="48">
        <v>2889104</v>
      </c>
      <c r="AS5">
        <v>2880703</v>
      </c>
      <c r="AT5">
        <v>2876101</v>
      </c>
      <c r="AU5">
        <v>2873457</v>
      </c>
      <c r="AV5" s="48">
        <v>2866376</v>
      </c>
      <c r="AW5" s="35" t="str">
        <f t="shared" si="1"/>
        <v>ok</v>
      </c>
      <c r="AX5" t="s">
        <v>66</v>
      </c>
      <c r="AY5"/>
      <c r="AZ5" s="55">
        <v>2.56</v>
      </c>
      <c r="BA5" s="55">
        <v>3.2090000000000001</v>
      </c>
      <c r="BB5" s="55">
        <v>3.4830000000000001</v>
      </c>
      <c r="BC5" s="55">
        <v>3.9279999999999999</v>
      </c>
      <c r="BD5" s="55">
        <v>4.3479999999999999</v>
      </c>
      <c r="BE5" s="55">
        <v>5.6109999999999998</v>
      </c>
      <c r="BF5" s="55">
        <v>7.1849999999999996</v>
      </c>
      <c r="BG5" s="55">
        <v>8.0519999999999996</v>
      </c>
      <c r="BH5" s="55">
        <v>8.9049999999999994</v>
      </c>
      <c r="BI5" s="55">
        <v>10.675000000000001</v>
      </c>
      <c r="BJ5" s="55">
        <v>12.901</v>
      </c>
      <c r="BK5" s="55">
        <v>12.093</v>
      </c>
      <c r="BL5" s="56">
        <v>11.938000000000001</v>
      </c>
      <c r="BM5" s="55">
        <v>12.896000000000001</v>
      </c>
      <c r="BN5" s="55">
        <v>12.323</v>
      </c>
      <c r="BO5" s="55">
        <v>12.804</v>
      </c>
      <c r="BP5" s="55">
        <v>13.218999999999999</v>
      </c>
      <c r="BQ5" s="55">
        <v>11.364000000000001</v>
      </c>
      <c r="BR5" s="55">
        <v>11.868</v>
      </c>
      <c r="BS5" s="55">
        <v>13.055</v>
      </c>
      <c r="BT5" s="55">
        <v>15.202</v>
      </c>
      <c r="BU5" s="55">
        <v>15.96</v>
      </c>
    </row>
    <row r="6" spans="1:73">
      <c r="A6" s="16" t="s">
        <v>212</v>
      </c>
      <c r="C6" s="9">
        <v>2105</v>
      </c>
      <c r="D6" s="4">
        <v>2222</v>
      </c>
      <c r="E6" s="4">
        <v>2578</v>
      </c>
      <c r="F6" s="4">
        <v>2822</v>
      </c>
      <c r="G6" s="4">
        <v>2883</v>
      </c>
      <c r="H6" s="4">
        <v>2821</v>
      </c>
      <c r="I6" s="4">
        <v>3209</v>
      </c>
      <c r="J6" s="4">
        <v>3359</v>
      </c>
      <c r="K6" s="4">
        <v>3443</v>
      </c>
      <c r="L6" s="4">
        <v>4040</v>
      </c>
      <c r="M6" s="4">
        <v>4707</v>
      </c>
      <c r="N6" s="4">
        <v>5113</v>
      </c>
      <c r="O6" s="4">
        <v>5411</v>
      </c>
      <c r="P6" s="4">
        <v>7744</v>
      </c>
      <c r="Q6" s="4">
        <v>8149</v>
      </c>
      <c r="R6" s="4">
        <v>8802</v>
      </c>
      <c r="S6" s="4">
        <v>10137</v>
      </c>
      <c r="T6" s="4">
        <v>10605</v>
      </c>
      <c r="U6" s="4">
        <v>10637</v>
      </c>
      <c r="V6" s="4">
        <v>10073</v>
      </c>
      <c r="W6" s="4">
        <v>9459</v>
      </c>
      <c r="X6" s="10">
        <v>9584</v>
      </c>
      <c r="Y6" s="15" t="str">
        <f t="shared" si="0"/>
        <v>ok</v>
      </c>
      <c r="Z6" t="s">
        <v>212</v>
      </c>
      <c r="AA6" s="48" t="s">
        <v>213</v>
      </c>
      <c r="AB6">
        <v>30192754</v>
      </c>
      <c r="AC6" s="48">
        <v>30623406</v>
      </c>
      <c r="AD6">
        <v>31042235</v>
      </c>
      <c r="AE6">
        <v>31451514</v>
      </c>
      <c r="AF6">
        <v>31855109</v>
      </c>
      <c r="AG6">
        <v>32264157</v>
      </c>
      <c r="AH6" s="48">
        <v>32692163</v>
      </c>
      <c r="AI6">
        <v>33149724</v>
      </c>
      <c r="AJ6">
        <v>33641002</v>
      </c>
      <c r="AK6">
        <v>34166972</v>
      </c>
      <c r="AL6">
        <v>34730608</v>
      </c>
      <c r="AM6" s="48">
        <v>35333881</v>
      </c>
      <c r="AN6">
        <v>35977455</v>
      </c>
      <c r="AO6">
        <v>36661444</v>
      </c>
      <c r="AP6">
        <v>37383887</v>
      </c>
      <c r="AQ6">
        <v>38140132</v>
      </c>
      <c r="AR6" s="48">
        <v>38923687</v>
      </c>
      <c r="AS6">
        <v>39728025</v>
      </c>
      <c r="AT6">
        <v>40551404</v>
      </c>
      <c r="AU6">
        <v>41389198</v>
      </c>
      <c r="AV6" s="48">
        <v>42228429</v>
      </c>
      <c r="AW6" s="35" t="str">
        <f t="shared" si="1"/>
        <v>ok</v>
      </c>
      <c r="AX6" t="s">
        <v>212</v>
      </c>
      <c r="AY6"/>
      <c r="AZ6" s="55">
        <v>48.188000000000002</v>
      </c>
      <c r="BA6" s="55">
        <v>48.844999999999999</v>
      </c>
      <c r="BB6" s="55">
        <v>54.749000000000002</v>
      </c>
      <c r="BC6" s="55">
        <v>54.744999999999997</v>
      </c>
      <c r="BD6" s="55">
        <v>56.761000000000003</v>
      </c>
      <c r="BE6" s="55">
        <v>67.864000000000004</v>
      </c>
      <c r="BF6" s="55">
        <v>85.326999999999998</v>
      </c>
      <c r="BG6" s="55">
        <v>103.19799999999999</v>
      </c>
      <c r="BH6" s="55">
        <v>117.027</v>
      </c>
      <c r="BI6" s="55">
        <v>134.977</v>
      </c>
      <c r="BJ6" s="55">
        <v>171.001</v>
      </c>
      <c r="BK6" s="55">
        <v>137.054</v>
      </c>
      <c r="BL6" s="56">
        <v>161.20699999999999</v>
      </c>
      <c r="BM6" s="55">
        <v>200.251</v>
      </c>
      <c r="BN6" s="55">
        <v>209.01599999999999</v>
      </c>
      <c r="BO6" s="55">
        <v>209.755</v>
      </c>
      <c r="BP6" s="55">
        <v>213.81</v>
      </c>
      <c r="BQ6" s="55">
        <v>165.97900000000001</v>
      </c>
      <c r="BR6" s="55">
        <v>160.13</v>
      </c>
      <c r="BS6" s="55">
        <v>167.55500000000001</v>
      </c>
      <c r="BT6" s="55">
        <v>180.441</v>
      </c>
      <c r="BU6" s="55">
        <v>183.68700000000001</v>
      </c>
    </row>
    <row r="7" spans="1:73">
      <c r="A7" s="16" t="s">
        <v>203</v>
      </c>
      <c r="C7" s="9">
        <v>43537</v>
      </c>
      <c r="D7" s="4">
        <v>44417</v>
      </c>
      <c r="E7" s="4">
        <v>43716</v>
      </c>
      <c r="F7" s="4">
        <v>42998</v>
      </c>
      <c r="G7" s="4">
        <v>43115</v>
      </c>
      <c r="H7" s="4">
        <v>42526</v>
      </c>
      <c r="I7" s="4">
        <v>41223</v>
      </c>
      <c r="J7" s="4">
        <v>40582</v>
      </c>
      <c r="K7" s="4">
        <v>39645</v>
      </c>
      <c r="L7" s="4">
        <v>39679</v>
      </c>
      <c r="M7" s="4">
        <v>40819</v>
      </c>
      <c r="N7" s="4">
        <v>42362</v>
      </c>
      <c r="O7" s="4">
        <v>42824</v>
      </c>
      <c r="P7" s="4">
        <v>41599</v>
      </c>
      <c r="Q7" s="4">
        <v>42591</v>
      </c>
      <c r="R7" s="4">
        <v>40133</v>
      </c>
      <c r="S7" s="4">
        <v>39951</v>
      </c>
      <c r="T7" s="4">
        <v>41177</v>
      </c>
      <c r="U7" s="4">
        <v>42918</v>
      </c>
      <c r="V7" s="4">
        <v>45382</v>
      </c>
      <c r="W7" s="4">
        <v>46192</v>
      </c>
      <c r="X7" s="10">
        <v>49471</v>
      </c>
      <c r="Y7" s="15" t="str">
        <f t="shared" si="0"/>
        <v>ok</v>
      </c>
      <c r="Z7" t="s">
        <v>203</v>
      </c>
      <c r="AA7" s="48" t="s">
        <v>204</v>
      </c>
      <c r="AB7">
        <v>82047195</v>
      </c>
      <c r="AC7" s="48">
        <v>82100243</v>
      </c>
      <c r="AD7">
        <v>82211508</v>
      </c>
      <c r="AE7">
        <v>82349925</v>
      </c>
      <c r="AF7">
        <v>82488495</v>
      </c>
      <c r="AG7">
        <v>82534176</v>
      </c>
      <c r="AH7" s="48">
        <v>82516260</v>
      </c>
      <c r="AI7">
        <v>82469422</v>
      </c>
      <c r="AJ7">
        <v>82376451</v>
      </c>
      <c r="AK7">
        <v>82266372</v>
      </c>
      <c r="AL7">
        <v>82110097</v>
      </c>
      <c r="AM7" s="48">
        <v>81902307</v>
      </c>
      <c r="AN7">
        <v>81776930</v>
      </c>
      <c r="AO7">
        <v>80274983</v>
      </c>
      <c r="AP7">
        <v>80425823</v>
      </c>
      <c r="AQ7">
        <v>80645605</v>
      </c>
      <c r="AR7" s="48">
        <v>80982500</v>
      </c>
      <c r="AS7">
        <v>81686611</v>
      </c>
      <c r="AT7">
        <v>82348669</v>
      </c>
      <c r="AU7">
        <v>82657002</v>
      </c>
      <c r="AV7" s="48">
        <v>82927922</v>
      </c>
      <c r="AW7" s="35" t="str">
        <f t="shared" si="1"/>
        <v>ok</v>
      </c>
      <c r="AX7" t="s">
        <v>203</v>
      </c>
      <c r="AY7"/>
      <c r="AZ7" s="55">
        <v>2246.31</v>
      </c>
      <c r="BA7" s="55">
        <v>2202.79</v>
      </c>
      <c r="BB7" s="55">
        <v>1955.28</v>
      </c>
      <c r="BC7" s="55">
        <v>1951.98</v>
      </c>
      <c r="BD7" s="55">
        <v>2085.5700000000002</v>
      </c>
      <c r="BE7" s="55">
        <v>2510.04</v>
      </c>
      <c r="BF7" s="55">
        <v>2822.21</v>
      </c>
      <c r="BG7" s="55">
        <v>2866.05</v>
      </c>
      <c r="BH7" s="55">
        <v>3004.95</v>
      </c>
      <c r="BI7" s="55">
        <v>3444.72</v>
      </c>
      <c r="BJ7" s="55">
        <v>3770.15</v>
      </c>
      <c r="BK7" s="55">
        <v>3426.67</v>
      </c>
      <c r="BL7" s="56">
        <v>3423.47</v>
      </c>
      <c r="BM7" s="55">
        <v>3761.14</v>
      </c>
      <c r="BN7" s="55">
        <v>3545.95</v>
      </c>
      <c r="BO7" s="55">
        <v>3753.69</v>
      </c>
      <c r="BP7" s="55">
        <v>3904.92</v>
      </c>
      <c r="BQ7" s="55">
        <v>3383.09</v>
      </c>
      <c r="BR7" s="55">
        <v>3496.61</v>
      </c>
      <c r="BS7" s="55">
        <v>3700.61</v>
      </c>
      <c r="BT7" s="55">
        <v>4000.39</v>
      </c>
      <c r="BU7" s="55">
        <v>3963.88</v>
      </c>
    </row>
    <row r="8" spans="1:73">
      <c r="A8" s="16" t="s">
        <v>5</v>
      </c>
      <c r="C8" s="9">
        <v>576</v>
      </c>
      <c r="D8" s="4">
        <v>7359</v>
      </c>
      <c r="E8" s="4">
        <v>3409</v>
      </c>
      <c r="F8" s="4">
        <v>2054</v>
      </c>
      <c r="G8" s="4">
        <v>2105</v>
      </c>
      <c r="H8" s="4">
        <v>2780</v>
      </c>
      <c r="I8" s="4">
        <v>2647</v>
      </c>
      <c r="J8" s="4">
        <v>3750</v>
      </c>
      <c r="K8" s="4">
        <v>4404</v>
      </c>
      <c r="L8" s="4">
        <v>3863</v>
      </c>
      <c r="M8" s="4">
        <v>5229</v>
      </c>
      <c r="N8" s="4">
        <v>5088</v>
      </c>
      <c r="O8" s="4">
        <v>5445</v>
      </c>
      <c r="P8" s="4">
        <v>5098</v>
      </c>
      <c r="Q8" s="4">
        <v>5350</v>
      </c>
      <c r="R8" s="4">
        <v>7308</v>
      </c>
      <c r="S8" s="4">
        <v>7798</v>
      </c>
      <c r="T8" s="4">
        <v>4552</v>
      </c>
      <c r="U8" s="4">
        <v>3590</v>
      </c>
      <c r="V8" s="4">
        <v>3063</v>
      </c>
      <c r="W8" s="4">
        <v>2508</v>
      </c>
      <c r="X8" s="10">
        <v>1984</v>
      </c>
      <c r="Y8" s="15" t="str">
        <f t="shared" si="0"/>
        <v>ok</v>
      </c>
      <c r="Z8" t="s">
        <v>5</v>
      </c>
      <c r="AA8" s="48" t="s">
        <v>118</v>
      </c>
      <c r="AB8">
        <v>15359601</v>
      </c>
      <c r="AC8" s="48">
        <v>15866869</v>
      </c>
      <c r="AD8">
        <v>16395473</v>
      </c>
      <c r="AE8">
        <v>16945753</v>
      </c>
      <c r="AF8">
        <v>17519417</v>
      </c>
      <c r="AG8">
        <v>18121479</v>
      </c>
      <c r="AH8" s="48">
        <v>18758145</v>
      </c>
      <c r="AI8">
        <v>19433602</v>
      </c>
      <c r="AJ8">
        <v>20149901</v>
      </c>
      <c r="AK8">
        <v>20905363</v>
      </c>
      <c r="AL8">
        <v>21695634</v>
      </c>
      <c r="AM8" s="48">
        <v>22514281</v>
      </c>
      <c r="AN8">
        <v>23356246</v>
      </c>
      <c r="AO8">
        <v>24220661</v>
      </c>
      <c r="AP8">
        <v>25107931</v>
      </c>
      <c r="AQ8">
        <v>26015780</v>
      </c>
      <c r="AR8" s="48">
        <v>26941779</v>
      </c>
      <c r="AS8">
        <v>27884381</v>
      </c>
      <c r="AT8">
        <v>28842484</v>
      </c>
      <c r="AU8">
        <v>29816748</v>
      </c>
      <c r="AV8" s="48">
        <v>30809762</v>
      </c>
      <c r="AW8" s="35" t="str">
        <f t="shared" si="1"/>
        <v>ok</v>
      </c>
      <c r="AX8" t="s">
        <v>5</v>
      </c>
      <c r="AY8"/>
      <c r="AZ8" s="55">
        <v>7.9580000000000002</v>
      </c>
      <c r="BA8" s="55">
        <v>7.5259999999999998</v>
      </c>
      <c r="BB8" s="55">
        <v>11.166</v>
      </c>
      <c r="BC8" s="55">
        <v>10.93</v>
      </c>
      <c r="BD8" s="55">
        <v>15.286</v>
      </c>
      <c r="BE8" s="55">
        <v>17.812999999999999</v>
      </c>
      <c r="BF8" s="55">
        <v>23.552</v>
      </c>
      <c r="BG8" s="55">
        <v>36.970999999999997</v>
      </c>
      <c r="BH8" s="55">
        <v>52.381</v>
      </c>
      <c r="BI8" s="55">
        <v>65.266000000000005</v>
      </c>
      <c r="BJ8" s="55">
        <v>88.539000000000001</v>
      </c>
      <c r="BK8" s="55">
        <v>70.307000000000002</v>
      </c>
      <c r="BL8" s="56">
        <v>83.799000000000007</v>
      </c>
      <c r="BM8" s="55">
        <v>111.79</v>
      </c>
      <c r="BN8" s="55">
        <v>128.053</v>
      </c>
      <c r="BO8" s="55">
        <v>136.71</v>
      </c>
      <c r="BP8" s="55">
        <v>145.71199999999999</v>
      </c>
      <c r="BQ8" s="55">
        <v>116.194</v>
      </c>
      <c r="BR8" s="55">
        <v>101.124</v>
      </c>
      <c r="BS8" s="55">
        <v>122.124</v>
      </c>
      <c r="BT8" s="55">
        <v>107.316</v>
      </c>
      <c r="BU8" s="55">
        <v>92.191000000000003</v>
      </c>
    </row>
    <row r="9" spans="1:73">
      <c r="A9" s="16" t="s">
        <v>89</v>
      </c>
      <c r="C9" s="9">
        <v>31319</v>
      </c>
      <c r="D9" s="4">
        <v>27875</v>
      </c>
      <c r="E9" s="4">
        <v>30722</v>
      </c>
      <c r="F9" s="4">
        <v>32724</v>
      </c>
      <c r="G9" s="4">
        <v>28724</v>
      </c>
      <c r="H9" s="4">
        <v>28928</v>
      </c>
      <c r="I9" s="4">
        <v>32100</v>
      </c>
      <c r="J9" s="4">
        <v>38764</v>
      </c>
      <c r="K9" s="4">
        <v>44157</v>
      </c>
      <c r="L9" s="4">
        <v>50864</v>
      </c>
      <c r="M9" s="4">
        <v>49921</v>
      </c>
      <c r="N9" s="4">
        <v>51303</v>
      </c>
      <c r="O9" s="4">
        <v>53396</v>
      </c>
      <c r="P9" s="4">
        <v>54122</v>
      </c>
      <c r="Q9" s="4">
        <v>61251</v>
      </c>
      <c r="R9" s="4">
        <v>70194</v>
      </c>
      <c r="S9" s="4">
        <v>82732</v>
      </c>
      <c r="T9" s="4">
        <v>88233</v>
      </c>
      <c r="U9" s="4">
        <v>63141</v>
      </c>
      <c r="V9" s="4">
        <v>70400</v>
      </c>
      <c r="W9" s="4">
        <v>65843</v>
      </c>
      <c r="X9" s="10">
        <v>67555</v>
      </c>
      <c r="Y9" s="15" t="str">
        <f t="shared" si="0"/>
        <v>ok</v>
      </c>
      <c r="Z9" t="s">
        <v>460</v>
      </c>
      <c r="AA9" s="48" t="s">
        <v>461</v>
      </c>
      <c r="AB9">
        <v>19783304</v>
      </c>
      <c r="AC9" s="48">
        <v>20194527</v>
      </c>
      <c r="AD9">
        <v>20663843</v>
      </c>
      <c r="AE9">
        <v>21202642</v>
      </c>
      <c r="AF9">
        <v>21805313</v>
      </c>
      <c r="AG9">
        <v>22456649</v>
      </c>
      <c r="AH9" s="48">
        <v>23132682</v>
      </c>
      <c r="AI9">
        <v>23816183</v>
      </c>
      <c r="AJ9">
        <v>24498310</v>
      </c>
      <c r="AK9">
        <v>25184597</v>
      </c>
      <c r="AL9">
        <v>25888541</v>
      </c>
      <c r="AM9" s="48">
        <v>26630303</v>
      </c>
      <c r="AN9">
        <v>27421461</v>
      </c>
      <c r="AO9">
        <v>28267685</v>
      </c>
      <c r="AP9">
        <v>29155187</v>
      </c>
      <c r="AQ9">
        <v>30052518</v>
      </c>
      <c r="AR9" s="48">
        <v>30916994</v>
      </c>
      <c r="AS9">
        <v>31717667</v>
      </c>
      <c r="AT9">
        <v>32442572</v>
      </c>
      <c r="AU9">
        <v>33099147</v>
      </c>
      <c r="AV9" s="48">
        <v>33699947</v>
      </c>
      <c r="AW9" s="35" t="str">
        <f t="shared" si="1"/>
        <v>ok</v>
      </c>
      <c r="AX9" t="s">
        <v>460</v>
      </c>
      <c r="AY9"/>
      <c r="AZ9" s="55">
        <v>146.77500000000001</v>
      </c>
      <c r="BA9" s="55">
        <v>161.71700000000001</v>
      </c>
      <c r="BB9" s="55">
        <v>189.51499999999999</v>
      </c>
      <c r="BC9" s="55">
        <v>184.137</v>
      </c>
      <c r="BD9" s="55">
        <v>189.60599999999999</v>
      </c>
      <c r="BE9" s="55">
        <v>215.80799999999999</v>
      </c>
      <c r="BF9" s="55">
        <v>258.74200000000002</v>
      </c>
      <c r="BG9" s="55">
        <v>328.20600000000002</v>
      </c>
      <c r="BH9" s="55">
        <v>376.39800000000002</v>
      </c>
      <c r="BI9" s="55">
        <v>415.68700000000001</v>
      </c>
      <c r="BJ9" s="55">
        <v>519.79700000000003</v>
      </c>
      <c r="BK9" s="55">
        <v>429.09800000000001</v>
      </c>
      <c r="BL9" s="56">
        <v>528.20699999999999</v>
      </c>
      <c r="BM9" s="55">
        <v>671.23900000000003</v>
      </c>
      <c r="BN9" s="55">
        <v>735.97500000000002</v>
      </c>
      <c r="BO9" s="55">
        <v>746.64700000000005</v>
      </c>
      <c r="BP9" s="55">
        <v>756.35</v>
      </c>
      <c r="BQ9" s="55">
        <v>654.27</v>
      </c>
      <c r="BR9" s="55">
        <v>644.93600000000004</v>
      </c>
      <c r="BS9" s="55">
        <v>688.58600000000001</v>
      </c>
      <c r="BT9" s="55">
        <v>782.48299999999995</v>
      </c>
      <c r="BU9" s="55">
        <v>762.25900000000001</v>
      </c>
    </row>
    <row r="10" spans="1:73">
      <c r="A10" s="16" t="s">
        <v>126</v>
      </c>
      <c r="C10" s="9">
        <v>4207</v>
      </c>
      <c r="D10" s="4">
        <v>4335</v>
      </c>
      <c r="E10" s="4">
        <v>4130</v>
      </c>
      <c r="F10" s="4">
        <v>4068</v>
      </c>
      <c r="G10" s="4">
        <v>3467</v>
      </c>
      <c r="H10" s="4">
        <v>3571</v>
      </c>
      <c r="I10" s="4">
        <v>3675</v>
      </c>
      <c r="J10" s="4">
        <v>3860</v>
      </c>
      <c r="K10" s="4">
        <v>3980</v>
      </c>
      <c r="L10" s="4">
        <v>4305</v>
      </c>
      <c r="M10" s="4">
        <v>4278</v>
      </c>
      <c r="N10" s="4">
        <v>4610</v>
      </c>
      <c r="O10" s="4">
        <v>4562</v>
      </c>
      <c r="P10" s="4">
        <v>4497</v>
      </c>
      <c r="Q10" s="4">
        <v>4441</v>
      </c>
      <c r="R10" s="4">
        <v>4976</v>
      </c>
      <c r="S10" s="4">
        <v>5148</v>
      </c>
      <c r="T10" s="4">
        <v>5098</v>
      </c>
      <c r="U10" s="4">
        <v>4960</v>
      </c>
      <c r="V10" s="4">
        <v>5460</v>
      </c>
      <c r="W10" s="4">
        <v>5337</v>
      </c>
      <c r="X10" s="10">
        <v>4145</v>
      </c>
      <c r="Y10" s="15" t="str">
        <f t="shared" si="0"/>
        <v>ok</v>
      </c>
      <c r="Z10" t="s">
        <v>126</v>
      </c>
      <c r="AA10" s="48" t="s">
        <v>127</v>
      </c>
      <c r="AB10">
        <v>36063459</v>
      </c>
      <c r="AC10" s="48">
        <v>36467218</v>
      </c>
      <c r="AD10">
        <v>36870787</v>
      </c>
      <c r="AE10">
        <v>37275652</v>
      </c>
      <c r="AF10">
        <v>37681749</v>
      </c>
      <c r="AG10">
        <v>38087868</v>
      </c>
      <c r="AH10" s="48">
        <v>38491972</v>
      </c>
      <c r="AI10">
        <v>38892931</v>
      </c>
      <c r="AJ10">
        <v>39289878</v>
      </c>
      <c r="AK10">
        <v>39684295</v>
      </c>
      <c r="AL10">
        <v>40080160</v>
      </c>
      <c r="AM10" s="48">
        <v>40482788</v>
      </c>
      <c r="AN10">
        <v>40788453</v>
      </c>
      <c r="AO10">
        <v>41261490</v>
      </c>
      <c r="AP10">
        <v>41733271</v>
      </c>
      <c r="AQ10">
        <v>42202935</v>
      </c>
      <c r="AR10" s="48">
        <v>42669500</v>
      </c>
      <c r="AS10">
        <v>43131966</v>
      </c>
      <c r="AT10">
        <v>43590368</v>
      </c>
      <c r="AU10">
        <v>44044811</v>
      </c>
      <c r="AV10" s="48">
        <v>44494502</v>
      </c>
      <c r="AW10" s="35" t="str">
        <f t="shared" si="1"/>
        <v>ok</v>
      </c>
      <c r="AX10" t="s">
        <v>126</v>
      </c>
      <c r="AY10">
        <f>SUM(T10:X10)</f>
        <v>25000</v>
      </c>
      <c r="AZ10" s="55">
        <v>324.24200000000002</v>
      </c>
      <c r="BA10" s="55">
        <v>307.673</v>
      </c>
      <c r="BB10" s="55">
        <v>308.49099999999999</v>
      </c>
      <c r="BC10" s="55">
        <v>291.738</v>
      </c>
      <c r="BD10" s="55">
        <v>108.73099999999999</v>
      </c>
      <c r="BE10" s="55">
        <v>138.15100000000001</v>
      </c>
      <c r="BF10" s="55">
        <v>164.922</v>
      </c>
      <c r="BG10" s="55">
        <v>199.273</v>
      </c>
      <c r="BH10" s="55">
        <v>232.892</v>
      </c>
      <c r="BI10" s="55">
        <v>287.92099999999999</v>
      </c>
      <c r="BJ10" s="55">
        <v>363.54500000000002</v>
      </c>
      <c r="BK10" s="55">
        <v>334.63299999999998</v>
      </c>
      <c r="BL10" s="56">
        <v>424.72800000000001</v>
      </c>
      <c r="BM10" s="55">
        <v>527.64400000000001</v>
      </c>
      <c r="BN10" s="55">
        <v>579.66600000000005</v>
      </c>
      <c r="BO10" s="55">
        <v>611.471</v>
      </c>
      <c r="BP10" s="55">
        <v>563.61400000000003</v>
      </c>
      <c r="BQ10" s="55">
        <v>642.46400000000006</v>
      </c>
      <c r="BR10" s="55">
        <v>556.774</v>
      </c>
      <c r="BS10" s="55">
        <v>642.928</v>
      </c>
      <c r="BT10" s="55">
        <v>518.09199999999998</v>
      </c>
      <c r="BU10" s="55">
        <v>477.74299999999999</v>
      </c>
    </row>
    <row r="11" spans="1:73">
      <c r="A11" s="16" t="s">
        <v>128</v>
      </c>
      <c r="C11" s="9">
        <v>133</v>
      </c>
      <c r="D11" s="4">
        <v>143</v>
      </c>
      <c r="E11" s="4">
        <v>145</v>
      </c>
      <c r="F11" s="4">
        <v>141</v>
      </c>
      <c r="G11" s="4">
        <v>140</v>
      </c>
      <c r="H11" s="4">
        <v>161</v>
      </c>
      <c r="I11" s="4">
        <v>177</v>
      </c>
      <c r="J11" s="4">
        <v>217</v>
      </c>
      <c r="K11" s="4">
        <v>256</v>
      </c>
      <c r="L11" s="4">
        <v>300</v>
      </c>
      <c r="M11" s="4">
        <v>349</v>
      </c>
      <c r="N11" s="4">
        <v>363</v>
      </c>
      <c r="O11" s="4">
        <v>380</v>
      </c>
      <c r="P11" s="4">
        <v>348</v>
      </c>
      <c r="Q11" s="4">
        <v>356</v>
      </c>
      <c r="R11" s="4">
        <v>401</v>
      </c>
      <c r="S11" s="4">
        <v>407</v>
      </c>
      <c r="T11" s="4">
        <v>441</v>
      </c>
      <c r="U11" s="4">
        <v>433</v>
      </c>
      <c r="V11" s="4">
        <v>444</v>
      </c>
      <c r="W11" s="4">
        <v>591</v>
      </c>
      <c r="X11" s="10">
        <v>609</v>
      </c>
      <c r="Y11" s="15" t="str">
        <f t="shared" si="0"/>
        <v>ok</v>
      </c>
      <c r="Z11" t="s">
        <v>128</v>
      </c>
      <c r="AA11" s="48" t="s">
        <v>129</v>
      </c>
      <c r="AB11">
        <v>3108687</v>
      </c>
      <c r="AC11" s="48">
        <v>3089022</v>
      </c>
      <c r="AD11">
        <v>3069591</v>
      </c>
      <c r="AE11">
        <v>3050687</v>
      </c>
      <c r="AF11">
        <v>3033978</v>
      </c>
      <c r="AG11">
        <v>3017932</v>
      </c>
      <c r="AH11" s="48">
        <v>3000720</v>
      </c>
      <c r="AI11">
        <v>2981269</v>
      </c>
      <c r="AJ11">
        <v>2958307</v>
      </c>
      <c r="AK11">
        <v>2932618</v>
      </c>
      <c r="AL11">
        <v>2907618</v>
      </c>
      <c r="AM11" s="48">
        <v>2888092</v>
      </c>
      <c r="AN11">
        <v>2877319</v>
      </c>
      <c r="AO11">
        <v>2876538</v>
      </c>
      <c r="AP11">
        <v>2884229</v>
      </c>
      <c r="AQ11">
        <v>2897584</v>
      </c>
      <c r="AR11" s="48">
        <v>2912403</v>
      </c>
      <c r="AS11">
        <v>2925553</v>
      </c>
      <c r="AT11">
        <v>2936146</v>
      </c>
      <c r="AU11">
        <v>2944809</v>
      </c>
      <c r="AV11" s="48">
        <v>2951776</v>
      </c>
      <c r="AW11" s="35" t="str">
        <f t="shared" si="1"/>
        <v>ok</v>
      </c>
      <c r="AX11" t="s">
        <v>128</v>
      </c>
      <c r="AY11"/>
      <c r="AZ11" s="55">
        <v>1.8919999999999999</v>
      </c>
      <c r="BA11" s="55">
        <v>1.845</v>
      </c>
      <c r="BB11" s="55">
        <v>1.9119999999999999</v>
      </c>
      <c r="BC11" s="55">
        <v>2.1179999999999999</v>
      </c>
      <c r="BD11" s="55">
        <v>2.3759999999999999</v>
      </c>
      <c r="BE11" s="55">
        <v>2.8069999999999999</v>
      </c>
      <c r="BF11" s="55">
        <v>3.577</v>
      </c>
      <c r="BG11" s="55">
        <v>4.9000000000000004</v>
      </c>
      <c r="BH11" s="55">
        <v>6.3840000000000003</v>
      </c>
      <c r="BI11" s="55">
        <v>9.2059999999999995</v>
      </c>
      <c r="BJ11" s="55">
        <v>11.662000000000001</v>
      </c>
      <c r="BK11" s="55">
        <v>8.6479999999999997</v>
      </c>
      <c r="BL11" s="56">
        <v>9.26</v>
      </c>
      <c r="BM11" s="55">
        <v>10.141999999999999</v>
      </c>
      <c r="BN11" s="55">
        <v>10.619</v>
      </c>
      <c r="BO11" s="55">
        <v>11.121</v>
      </c>
      <c r="BP11" s="55">
        <v>11.61</v>
      </c>
      <c r="BQ11" s="55">
        <v>10.553000000000001</v>
      </c>
      <c r="BR11" s="55">
        <v>10.545999999999999</v>
      </c>
      <c r="BS11" s="55">
        <v>11.537000000000001</v>
      </c>
      <c r="BT11" s="55">
        <v>12.411</v>
      </c>
      <c r="BU11" s="55">
        <v>13.105</v>
      </c>
    </row>
    <row r="12" spans="1:73">
      <c r="A12" s="16" t="s">
        <v>134</v>
      </c>
      <c r="C12" s="9">
        <v>14301</v>
      </c>
      <c r="D12" s="4">
        <v>15001</v>
      </c>
      <c r="E12" s="4">
        <v>14960</v>
      </c>
      <c r="F12" s="4">
        <v>15552</v>
      </c>
      <c r="G12" s="4">
        <v>16221</v>
      </c>
      <c r="H12" s="4">
        <v>16523</v>
      </c>
      <c r="I12" s="4">
        <v>17204</v>
      </c>
      <c r="J12" s="4">
        <v>17805</v>
      </c>
      <c r="K12" s="4">
        <v>18756</v>
      </c>
      <c r="L12" s="4">
        <v>19909</v>
      </c>
      <c r="M12" s="4">
        <v>20635</v>
      </c>
      <c r="N12" s="4">
        <v>22189</v>
      </c>
      <c r="O12" s="4">
        <v>22447</v>
      </c>
      <c r="P12" s="4">
        <v>22136</v>
      </c>
      <c r="Q12" s="4">
        <v>21360</v>
      </c>
      <c r="R12" s="4">
        <v>21175</v>
      </c>
      <c r="S12" s="4">
        <v>22982</v>
      </c>
      <c r="T12" s="4">
        <v>25333</v>
      </c>
      <c r="U12" s="4">
        <v>27741</v>
      </c>
      <c r="V12" s="4">
        <v>27691</v>
      </c>
      <c r="W12" s="4">
        <v>26836</v>
      </c>
      <c r="X12" s="10">
        <v>26712</v>
      </c>
      <c r="Y12" s="15" t="str">
        <f t="shared" si="0"/>
        <v>ok</v>
      </c>
      <c r="Z12" t="s">
        <v>134</v>
      </c>
      <c r="AA12" s="48" t="s">
        <v>135</v>
      </c>
      <c r="AB12">
        <v>18711000</v>
      </c>
      <c r="AC12" s="48">
        <v>18926000</v>
      </c>
      <c r="AD12">
        <v>19153000</v>
      </c>
      <c r="AE12">
        <v>19413000</v>
      </c>
      <c r="AF12">
        <v>19651400</v>
      </c>
      <c r="AG12">
        <v>19895400</v>
      </c>
      <c r="AH12" s="48">
        <v>20127400</v>
      </c>
      <c r="AI12">
        <v>20394800</v>
      </c>
      <c r="AJ12">
        <v>20697900</v>
      </c>
      <c r="AK12">
        <v>20827600</v>
      </c>
      <c r="AL12">
        <v>21249200</v>
      </c>
      <c r="AM12" s="48">
        <v>21691700</v>
      </c>
      <c r="AN12">
        <v>22031750</v>
      </c>
      <c r="AO12">
        <v>22340024</v>
      </c>
      <c r="AP12">
        <v>22733465</v>
      </c>
      <c r="AQ12">
        <v>23128129</v>
      </c>
      <c r="AR12" s="48">
        <v>23475686</v>
      </c>
      <c r="AS12">
        <v>23815995</v>
      </c>
      <c r="AT12">
        <v>24190907</v>
      </c>
      <c r="AU12">
        <v>24601860</v>
      </c>
      <c r="AV12" s="48">
        <v>24992369</v>
      </c>
      <c r="AW12" s="35" t="str">
        <f t="shared" si="1"/>
        <v>ok</v>
      </c>
      <c r="AX12" t="s">
        <v>134</v>
      </c>
      <c r="AY12"/>
      <c r="AZ12" s="55">
        <v>380.6</v>
      </c>
      <c r="BA12" s="55">
        <v>411.04500000000002</v>
      </c>
      <c r="BB12" s="55">
        <v>399.12599999999998</v>
      </c>
      <c r="BC12" s="55">
        <v>376.70699999999999</v>
      </c>
      <c r="BD12" s="55">
        <v>424.358</v>
      </c>
      <c r="BE12" s="55">
        <v>539.73500000000001</v>
      </c>
      <c r="BF12" s="55">
        <v>656.52</v>
      </c>
      <c r="BG12" s="55">
        <v>734.28300000000002</v>
      </c>
      <c r="BH12" s="55">
        <v>781.14300000000003</v>
      </c>
      <c r="BI12" s="55">
        <v>947.94100000000003</v>
      </c>
      <c r="BJ12" s="55">
        <v>1055.57</v>
      </c>
      <c r="BK12" s="55">
        <v>998.93600000000004</v>
      </c>
      <c r="BL12" s="56">
        <v>1251.72</v>
      </c>
      <c r="BM12" s="55">
        <v>1513.99</v>
      </c>
      <c r="BN12" s="55">
        <v>1569.11</v>
      </c>
      <c r="BO12" s="55">
        <v>1518.34</v>
      </c>
      <c r="BP12" s="55">
        <v>1457.48</v>
      </c>
      <c r="BQ12" s="55">
        <v>1235.06</v>
      </c>
      <c r="BR12" s="55">
        <v>1267.8499999999999</v>
      </c>
      <c r="BS12" s="55">
        <v>1386.36</v>
      </c>
      <c r="BT12" s="55">
        <v>1418.28</v>
      </c>
      <c r="BU12" s="55">
        <v>1417</v>
      </c>
    </row>
    <row r="13" spans="1:73">
      <c r="A13" s="16" t="s">
        <v>78</v>
      </c>
      <c r="C13" s="9">
        <v>3097</v>
      </c>
      <c r="D13" s="4">
        <v>3160</v>
      </c>
      <c r="E13" s="4">
        <v>3236</v>
      </c>
      <c r="F13" s="4">
        <v>3016</v>
      </c>
      <c r="G13" s="4">
        <v>2963</v>
      </c>
      <c r="H13" s="4">
        <v>3085</v>
      </c>
      <c r="I13" s="4">
        <v>3091</v>
      </c>
      <c r="J13" s="4">
        <v>3024</v>
      </c>
      <c r="K13" s="4">
        <v>2905</v>
      </c>
      <c r="L13" s="4">
        <v>3455</v>
      </c>
      <c r="M13" s="4">
        <v>3348</v>
      </c>
      <c r="N13" s="4">
        <v>3126</v>
      </c>
      <c r="O13" s="4">
        <v>3108</v>
      </c>
      <c r="P13" s="4">
        <v>3038</v>
      </c>
      <c r="Q13" s="4">
        <v>2997</v>
      </c>
      <c r="R13" s="4">
        <v>2881</v>
      </c>
      <c r="S13" s="4">
        <v>2905</v>
      </c>
      <c r="T13" s="4">
        <v>2777</v>
      </c>
      <c r="U13" s="4">
        <v>2989</v>
      </c>
      <c r="V13" s="4">
        <v>3138</v>
      </c>
      <c r="W13" s="4">
        <v>3140</v>
      </c>
      <c r="X13" s="10">
        <v>3367</v>
      </c>
      <c r="Y13" s="15" t="str">
        <f t="shared" si="0"/>
        <v>ok</v>
      </c>
      <c r="Z13" t="s">
        <v>78</v>
      </c>
      <c r="AA13" s="48" t="s">
        <v>136</v>
      </c>
      <c r="AB13">
        <v>7976789</v>
      </c>
      <c r="AC13" s="48">
        <v>7992324</v>
      </c>
      <c r="AD13">
        <v>8011566</v>
      </c>
      <c r="AE13">
        <v>8042293</v>
      </c>
      <c r="AF13">
        <v>8081957</v>
      </c>
      <c r="AG13">
        <v>8121423</v>
      </c>
      <c r="AH13" s="48">
        <v>8171966</v>
      </c>
      <c r="AI13">
        <v>8227829</v>
      </c>
      <c r="AJ13">
        <v>8268641</v>
      </c>
      <c r="AK13">
        <v>8295487</v>
      </c>
      <c r="AL13">
        <v>8321496</v>
      </c>
      <c r="AM13" s="48">
        <v>8343323</v>
      </c>
      <c r="AN13">
        <v>8363404</v>
      </c>
      <c r="AO13">
        <v>8391643</v>
      </c>
      <c r="AP13">
        <v>8429991</v>
      </c>
      <c r="AQ13">
        <v>8479823</v>
      </c>
      <c r="AR13" s="48">
        <v>8546356</v>
      </c>
      <c r="AS13">
        <v>8642699</v>
      </c>
      <c r="AT13">
        <v>8736668</v>
      </c>
      <c r="AU13">
        <v>8797566</v>
      </c>
      <c r="AV13" s="48">
        <v>8847037</v>
      </c>
      <c r="AW13" s="35" t="str">
        <f t="shared" si="1"/>
        <v>ok</v>
      </c>
      <c r="AX13" t="s">
        <v>78</v>
      </c>
      <c r="AY13"/>
      <c r="AZ13" s="55">
        <v>218.55699999999999</v>
      </c>
      <c r="BA13" s="55">
        <v>217.46600000000001</v>
      </c>
      <c r="BB13" s="55">
        <v>197.33799999999999</v>
      </c>
      <c r="BC13" s="55">
        <v>197.47200000000001</v>
      </c>
      <c r="BD13" s="55">
        <v>214.03800000000001</v>
      </c>
      <c r="BE13" s="55">
        <v>262.14600000000002</v>
      </c>
      <c r="BF13" s="55">
        <v>301.22000000000003</v>
      </c>
      <c r="BG13" s="55">
        <v>316.48599999999999</v>
      </c>
      <c r="BH13" s="55">
        <v>336.279</v>
      </c>
      <c r="BI13" s="55">
        <v>389.23</v>
      </c>
      <c r="BJ13" s="55">
        <v>432.334</v>
      </c>
      <c r="BK13" s="55">
        <v>401.18700000000001</v>
      </c>
      <c r="BL13" s="56">
        <v>392.62299999999999</v>
      </c>
      <c r="BM13" s="55">
        <v>431.51499999999999</v>
      </c>
      <c r="BN13" s="55">
        <v>409.65199999999999</v>
      </c>
      <c r="BO13" s="55">
        <v>430.20299999999997</v>
      </c>
      <c r="BP13" s="55">
        <v>442.69799999999998</v>
      </c>
      <c r="BQ13" s="55">
        <v>381.99799999999999</v>
      </c>
      <c r="BR13" s="55">
        <v>394.21499999999997</v>
      </c>
      <c r="BS13" s="55">
        <v>417.67200000000003</v>
      </c>
      <c r="BT13" s="55">
        <v>457.637</v>
      </c>
      <c r="BU13" s="55">
        <v>459.589</v>
      </c>
    </row>
    <row r="14" spans="1:73">
      <c r="A14" s="16" t="s">
        <v>137</v>
      </c>
      <c r="C14" s="9">
        <v>137</v>
      </c>
      <c r="D14" s="4">
        <v>179</v>
      </c>
      <c r="E14" s="4">
        <v>189</v>
      </c>
      <c r="F14" s="4">
        <v>214</v>
      </c>
      <c r="G14" s="4">
        <v>231</v>
      </c>
      <c r="H14" s="4">
        <v>288</v>
      </c>
      <c r="I14" s="4">
        <v>349</v>
      </c>
      <c r="J14" s="4">
        <v>408</v>
      </c>
      <c r="K14" s="4">
        <v>838</v>
      </c>
      <c r="L14" s="4">
        <v>911</v>
      </c>
      <c r="M14" s="4">
        <v>1226</v>
      </c>
      <c r="N14" s="4">
        <v>1083</v>
      </c>
      <c r="O14" s="4">
        <v>1025</v>
      </c>
      <c r="P14" s="4">
        <v>1951</v>
      </c>
      <c r="Q14" s="4">
        <v>2024</v>
      </c>
      <c r="R14" s="4">
        <v>2047</v>
      </c>
      <c r="S14" s="4">
        <v>2054</v>
      </c>
      <c r="T14" s="4">
        <v>2183</v>
      </c>
      <c r="U14" s="4">
        <v>1456</v>
      </c>
      <c r="V14" s="4">
        <v>1529</v>
      </c>
      <c r="W14" s="4">
        <v>1624</v>
      </c>
      <c r="X14" s="10">
        <v>1709</v>
      </c>
      <c r="Y14" s="15" t="str">
        <f t="shared" si="0"/>
        <v>ok</v>
      </c>
      <c r="Z14" t="s">
        <v>137</v>
      </c>
      <c r="AA14" s="48" t="s">
        <v>138</v>
      </c>
      <c r="AB14">
        <v>7913000</v>
      </c>
      <c r="AC14" s="48">
        <v>7982750</v>
      </c>
      <c r="AD14">
        <v>8048600</v>
      </c>
      <c r="AE14">
        <v>8111200</v>
      </c>
      <c r="AF14">
        <v>8171950</v>
      </c>
      <c r="AG14">
        <v>8234100</v>
      </c>
      <c r="AH14" s="48">
        <v>8306500</v>
      </c>
      <c r="AI14">
        <v>8391850</v>
      </c>
      <c r="AJ14">
        <v>8484550</v>
      </c>
      <c r="AK14">
        <v>8581300</v>
      </c>
      <c r="AL14">
        <v>8763400</v>
      </c>
      <c r="AM14" s="48">
        <v>8947243</v>
      </c>
      <c r="AN14">
        <v>9054332</v>
      </c>
      <c r="AO14">
        <v>9173082</v>
      </c>
      <c r="AP14">
        <v>9295784</v>
      </c>
      <c r="AQ14">
        <v>9416801</v>
      </c>
      <c r="AR14" s="48">
        <v>9535079</v>
      </c>
      <c r="AS14">
        <v>9649341</v>
      </c>
      <c r="AT14">
        <v>9757812</v>
      </c>
      <c r="AU14">
        <v>9854033</v>
      </c>
      <c r="AV14" s="48">
        <v>9942334</v>
      </c>
      <c r="AW14" s="35" t="str">
        <f t="shared" si="1"/>
        <v>ok</v>
      </c>
      <c r="AX14" t="s">
        <v>137</v>
      </c>
      <c r="AY14"/>
      <c r="AZ14" s="55">
        <v>4.28</v>
      </c>
      <c r="BA14" s="55">
        <v>4.5810000000000004</v>
      </c>
      <c r="BB14" s="55">
        <v>5.2729999999999997</v>
      </c>
      <c r="BC14" s="55">
        <v>5.4749999999999996</v>
      </c>
      <c r="BD14" s="55">
        <v>6.2320000000000002</v>
      </c>
      <c r="BE14" s="55">
        <v>7.2759999999999998</v>
      </c>
      <c r="BF14" s="55">
        <v>8.6820000000000004</v>
      </c>
      <c r="BG14" s="55">
        <v>13.273</v>
      </c>
      <c r="BH14" s="55">
        <v>21.027000000000001</v>
      </c>
      <c r="BI14" s="55">
        <v>33.090000000000003</v>
      </c>
      <c r="BJ14" s="55">
        <v>48.978999999999999</v>
      </c>
      <c r="BK14" s="55">
        <v>44.289000000000001</v>
      </c>
      <c r="BL14" s="56">
        <v>52.912999999999997</v>
      </c>
      <c r="BM14" s="55">
        <v>65.989999999999995</v>
      </c>
      <c r="BN14" s="55">
        <v>69.686999999999998</v>
      </c>
      <c r="BO14" s="55">
        <v>74.16</v>
      </c>
      <c r="BP14" s="55">
        <v>75.239999999999995</v>
      </c>
      <c r="BQ14" s="55">
        <v>50.844000000000001</v>
      </c>
      <c r="BR14" s="55">
        <v>37.83</v>
      </c>
      <c r="BS14" s="55">
        <v>41.256</v>
      </c>
      <c r="BT14" s="55">
        <v>45.417999999999999</v>
      </c>
      <c r="BU14" s="55">
        <v>45.247999999999998</v>
      </c>
    </row>
    <row r="15" spans="1:73">
      <c r="A15" s="16" t="s">
        <v>145</v>
      </c>
      <c r="C15" s="9">
        <v>446</v>
      </c>
      <c r="D15" s="4">
        <v>499</v>
      </c>
      <c r="E15" s="4">
        <v>496</v>
      </c>
      <c r="F15" s="4">
        <v>520</v>
      </c>
      <c r="G15" s="4">
        <v>624</v>
      </c>
      <c r="H15" s="4">
        <v>713</v>
      </c>
      <c r="I15" s="4">
        <v>718</v>
      </c>
      <c r="J15" s="4">
        <v>676</v>
      </c>
      <c r="K15" s="4">
        <v>741</v>
      </c>
      <c r="L15" s="4">
        <v>803</v>
      </c>
      <c r="M15" s="4">
        <v>869</v>
      </c>
      <c r="N15" s="4">
        <v>973</v>
      </c>
      <c r="O15" s="4">
        <v>971</v>
      </c>
      <c r="P15" s="4">
        <v>1195</v>
      </c>
      <c r="Q15" s="4">
        <v>1331</v>
      </c>
      <c r="R15" s="4">
        <v>1468</v>
      </c>
      <c r="S15" s="4">
        <v>1566</v>
      </c>
      <c r="T15" s="4">
        <v>1503</v>
      </c>
      <c r="U15" s="4">
        <v>1526</v>
      </c>
      <c r="V15" s="4">
        <v>1533</v>
      </c>
      <c r="W15" s="4">
        <v>1357</v>
      </c>
      <c r="X15" s="10">
        <v>1397</v>
      </c>
      <c r="Y15" s="15" t="str">
        <f t="shared" si="0"/>
        <v>ok</v>
      </c>
      <c r="Z15" t="s">
        <v>145</v>
      </c>
      <c r="AA15" s="48" t="s">
        <v>146</v>
      </c>
      <c r="AB15">
        <v>613700</v>
      </c>
      <c r="AC15" s="48">
        <v>636541</v>
      </c>
      <c r="AD15">
        <v>664611</v>
      </c>
      <c r="AE15">
        <v>697545</v>
      </c>
      <c r="AF15">
        <v>735146</v>
      </c>
      <c r="AG15">
        <v>778708</v>
      </c>
      <c r="AH15" s="48">
        <v>829844</v>
      </c>
      <c r="AI15">
        <v>889164</v>
      </c>
      <c r="AJ15">
        <v>958418</v>
      </c>
      <c r="AK15">
        <v>1035919</v>
      </c>
      <c r="AL15">
        <v>1114641</v>
      </c>
      <c r="AM15" s="48">
        <v>1185076</v>
      </c>
      <c r="AN15">
        <v>1240860</v>
      </c>
      <c r="AO15">
        <v>1278151</v>
      </c>
      <c r="AP15">
        <v>1299943</v>
      </c>
      <c r="AQ15">
        <v>1315029</v>
      </c>
      <c r="AR15" s="48">
        <v>1336075</v>
      </c>
      <c r="AS15">
        <v>1371851</v>
      </c>
      <c r="AT15">
        <v>1425791</v>
      </c>
      <c r="AU15">
        <v>1494074</v>
      </c>
      <c r="AV15" s="48">
        <v>1569439</v>
      </c>
      <c r="AW15" s="35" t="str">
        <f t="shared" si="1"/>
        <v>ok</v>
      </c>
      <c r="AX15" t="s">
        <v>145</v>
      </c>
      <c r="AY15"/>
      <c r="AZ15" s="55">
        <v>6.9960000000000004</v>
      </c>
      <c r="BA15" s="55">
        <v>7.5819999999999999</v>
      </c>
      <c r="BB15" s="55">
        <v>9.0630000000000006</v>
      </c>
      <c r="BC15" s="55">
        <v>9.1890000000000001</v>
      </c>
      <c r="BD15" s="55">
        <v>9.5939999999999994</v>
      </c>
      <c r="BE15" s="55">
        <v>11.074999999999999</v>
      </c>
      <c r="BF15" s="55">
        <v>13.15</v>
      </c>
      <c r="BG15" s="55">
        <v>15.968999999999999</v>
      </c>
      <c r="BH15" s="55">
        <v>18.504999999999999</v>
      </c>
      <c r="BI15" s="55">
        <v>21.73</v>
      </c>
      <c r="BJ15" s="55">
        <v>25.710999999999999</v>
      </c>
      <c r="BK15" s="55">
        <v>22.937999999999999</v>
      </c>
      <c r="BL15" s="56">
        <v>25.713000000000001</v>
      </c>
      <c r="BM15" s="55">
        <v>28.777000000000001</v>
      </c>
      <c r="BN15" s="55">
        <v>30.748999999999999</v>
      </c>
      <c r="BO15" s="55">
        <v>32.539000000000001</v>
      </c>
      <c r="BP15" s="55">
        <v>33.387999999999998</v>
      </c>
      <c r="BQ15" s="55">
        <v>31.126000000000001</v>
      </c>
      <c r="BR15" s="55">
        <v>32.25</v>
      </c>
      <c r="BS15" s="55">
        <v>35.433</v>
      </c>
      <c r="BT15" s="55">
        <v>38.290999999999997</v>
      </c>
      <c r="BU15" s="55">
        <v>38.951999999999998</v>
      </c>
    </row>
    <row r="16" spans="1:73">
      <c r="A16" s="16" t="s">
        <v>53</v>
      </c>
      <c r="C16" s="9">
        <v>1330</v>
      </c>
      <c r="D16" s="4">
        <v>1379</v>
      </c>
      <c r="E16" s="4">
        <v>1440</v>
      </c>
      <c r="F16" s="4">
        <v>1438</v>
      </c>
      <c r="G16" s="4">
        <v>1396</v>
      </c>
      <c r="H16" s="4">
        <v>1400</v>
      </c>
      <c r="I16" s="4">
        <v>1426</v>
      </c>
      <c r="J16" s="4">
        <v>1446</v>
      </c>
      <c r="K16" s="4">
        <v>1556</v>
      </c>
      <c r="L16" s="4">
        <v>1638</v>
      </c>
      <c r="M16" s="4">
        <v>1618</v>
      </c>
      <c r="N16" s="4">
        <v>1888</v>
      </c>
      <c r="O16" s="4">
        <v>2273</v>
      </c>
      <c r="P16" s="4">
        <v>2409</v>
      </c>
      <c r="Q16" s="4">
        <v>2535</v>
      </c>
      <c r="R16" s="4">
        <v>2526</v>
      </c>
      <c r="S16" s="4">
        <v>2700</v>
      </c>
      <c r="T16" s="4">
        <v>3050</v>
      </c>
      <c r="U16" s="4">
        <v>3352</v>
      </c>
      <c r="V16" s="4">
        <v>3594</v>
      </c>
      <c r="W16" s="4">
        <v>3822</v>
      </c>
      <c r="X16" s="10">
        <v>3895</v>
      </c>
      <c r="Y16" s="15" t="str">
        <f t="shared" si="0"/>
        <v>ok</v>
      </c>
      <c r="Z16" t="s">
        <v>53</v>
      </c>
      <c r="AA16" s="48" t="s">
        <v>143</v>
      </c>
      <c r="AB16">
        <v>122682815</v>
      </c>
      <c r="AC16" s="48">
        <v>125189651</v>
      </c>
      <c r="AD16">
        <v>127657854</v>
      </c>
      <c r="AE16">
        <v>130088702</v>
      </c>
      <c r="AF16">
        <v>132478086</v>
      </c>
      <c r="AG16">
        <v>134791603</v>
      </c>
      <c r="AH16" s="48">
        <v>136986432</v>
      </c>
      <c r="AI16">
        <v>139035505</v>
      </c>
      <c r="AJ16">
        <v>140921167</v>
      </c>
      <c r="AK16">
        <v>142660376</v>
      </c>
      <c r="AL16">
        <v>144304167</v>
      </c>
      <c r="AM16" s="48">
        <v>145924797</v>
      </c>
      <c r="AN16">
        <v>147575430</v>
      </c>
      <c r="AO16">
        <v>149273778</v>
      </c>
      <c r="AP16">
        <v>151007807</v>
      </c>
      <c r="AQ16">
        <v>152764676</v>
      </c>
      <c r="AR16" s="48">
        <v>154520167</v>
      </c>
      <c r="AS16">
        <v>156256276</v>
      </c>
      <c r="AT16">
        <v>157970840</v>
      </c>
      <c r="AU16">
        <v>159670593</v>
      </c>
      <c r="AV16" s="48">
        <v>161356039</v>
      </c>
      <c r="AW16" s="35" t="str">
        <f t="shared" si="1"/>
        <v>ok</v>
      </c>
      <c r="AX16" t="s">
        <v>53</v>
      </c>
      <c r="AY16"/>
      <c r="AZ16" s="55">
        <v>51.927999999999997</v>
      </c>
      <c r="BA16" s="55">
        <v>53.984000000000002</v>
      </c>
      <c r="BB16" s="55">
        <v>54.585999999999999</v>
      </c>
      <c r="BC16" s="55">
        <v>54.755000000000003</v>
      </c>
      <c r="BD16" s="55">
        <v>57.5</v>
      </c>
      <c r="BE16" s="55">
        <v>63.204000000000001</v>
      </c>
      <c r="BF16" s="55">
        <v>68.593000000000004</v>
      </c>
      <c r="BG16" s="55">
        <v>70.921000000000006</v>
      </c>
      <c r="BH16" s="55">
        <v>75.77</v>
      </c>
      <c r="BI16" s="55">
        <v>85.603999999999999</v>
      </c>
      <c r="BJ16" s="55">
        <v>97.061999999999998</v>
      </c>
      <c r="BK16" s="55">
        <v>108.896</v>
      </c>
      <c r="BL16" s="56">
        <v>122.039</v>
      </c>
      <c r="BM16" s="55">
        <v>131.07900000000001</v>
      </c>
      <c r="BN16" s="55">
        <v>141.70500000000001</v>
      </c>
      <c r="BO16" s="55">
        <v>161.297</v>
      </c>
      <c r="BP16" s="55">
        <v>184.01300000000001</v>
      </c>
      <c r="BQ16" s="55">
        <v>208.322</v>
      </c>
      <c r="BR16" s="55">
        <v>235.62299999999999</v>
      </c>
      <c r="BS16" s="55">
        <v>262.077</v>
      </c>
      <c r="BT16" s="55">
        <v>287.63</v>
      </c>
      <c r="BU16" s="55">
        <v>314.65600000000001</v>
      </c>
    </row>
    <row r="17" spans="1:73">
      <c r="A17" s="16" t="s">
        <v>151</v>
      </c>
      <c r="C17" s="9">
        <v>164</v>
      </c>
      <c r="D17" s="4">
        <v>164</v>
      </c>
      <c r="E17" s="4">
        <v>182</v>
      </c>
      <c r="F17" s="4">
        <v>226</v>
      </c>
      <c r="G17" s="4">
        <v>235</v>
      </c>
      <c r="H17" s="4">
        <v>238</v>
      </c>
      <c r="I17" s="4">
        <v>288</v>
      </c>
      <c r="J17" s="4">
        <v>374</v>
      </c>
      <c r="K17" s="4">
        <v>486</v>
      </c>
      <c r="L17" s="4">
        <v>531</v>
      </c>
      <c r="M17" s="4">
        <v>544</v>
      </c>
      <c r="N17" s="4">
        <v>482</v>
      </c>
      <c r="O17" s="4">
        <v>542</v>
      </c>
      <c r="P17" s="4">
        <v>582</v>
      </c>
      <c r="Q17" s="4">
        <v>661</v>
      </c>
      <c r="R17" s="4">
        <v>708</v>
      </c>
      <c r="S17" s="4">
        <v>718</v>
      </c>
      <c r="T17" s="4">
        <v>705</v>
      </c>
      <c r="U17" s="4">
        <v>657</v>
      </c>
      <c r="V17" s="4">
        <v>631</v>
      </c>
      <c r="W17" s="4">
        <v>713</v>
      </c>
      <c r="X17" s="10">
        <v>715</v>
      </c>
      <c r="Y17" s="15" t="str">
        <f t="shared" si="0"/>
        <v>ok</v>
      </c>
      <c r="Z17" t="s">
        <v>151</v>
      </c>
      <c r="AA17" s="48" t="s">
        <v>152</v>
      </c>
      <c r="AB17">
        <v>10069000</v>
      </c>
      <c r="AC17" s="48">
        <v>10026738</v>
      </c>
      <c r="AD17">
        <v>9979610</v>
      </c>
      <c r="AE17">
        <v>9928549</v>
      </c>
      <c r="AF17">
        <v>9865548</v>
      </c>
      <c r="AG17">
        <v>9796749</v>
      </c>
      <c r="AH17" s="48">
        <v>9730146</v>
      </c>
      <c r="AI17">
        <v>9663915</v>
      </c>
      <c r="AJ17">
        <v>9604924</v>
      </c>
      <c r="AK17">
        <v>9560953</v>
      </c>
      <c r="AL17">
        <v>9527985</v>
      </c>
      <c r="AM17" s="48">
        <v>9506765</v>
      </c>
      <c r="AN17">
        <v>9490583</v>
      </c>
      <c r="AO17">
        <v>9473172</v>
      </c>
      <c r="AP17">
        <v>9464495</v>
      </c>
      <c r="AQ17">
        <v>9465997</v>
      </c>
      <c r="AR17" s="48">
        <v>9474511</v>
      </c>
      <c r="AS17">
        <v>9489616</v>
      </c>
      <c r="AT17">
        <v>9501534</v>
      </c>
      <c r="AU17">
        <v>9498264</v>
      </c>
      <c r="AV17" s="48">
        <v>9485386</v>
      </c>
      <c r="AW17" s="35" t="str">
        <f t="shared" si="1"/>
        <v>ok</v>
      </c>
      <c r="AX17" t="s">
        <v>151</v>
      </c>
      <c r="AY17"/>
      <c r="AZ17" s="55">
        <v>14.589</v>
      </c>
      <c r="BA17" s="55">
        <v>11.678000000000001</v>
      </c>
      <c r="BB17" s="55">
        <v>12.757999999999999</v>
      </c>
      <c r="BC17" s="55">
        <v>12.420999999999999</v>
      </c>
      <c r="BD17" s="55">
        <v>14.654</v>
      </c>
      <c r="BE17" s="55">
        <v>17.812000000000001</v>
      </c>
      <c r="BF17" s="55">
        <v>23.140999999999998</v>
      </c>
      <c r="BG17" s="55">
        <v>30.210999999999999</v>
      </c>
      <c r="BH17" s="55">
        <v>36.963000000000001</v>
      </c>
      <c r="BI17" s="55">
        <v>45.274999999999999</v>
      </c>
      <c r="BJ17" s="55">
        <v>60.746000000000002</v>
      </c>
      <c r="BK17" s="55">
        <v>50.854999999999997</v>
      </c>
      <c r="BL17" s="56">
        <v>57.22</v>
      </c>
      <c r="BM17" s="55">
        <v>61.368000000000002</v>
      </c>
      <c r="BN17" s="55">
        <v>65.668999999999997</v>
      </c>
      <c r="BO17" s="55">
        <v>75.495999999999995</v>
      </c>
      <c r="BP17" s="55">
        <v>78.736000000000004</v>
      </c>
      <c r="BQ17" s="55">
        <v>56.329000000000001</v>
      </c>
      <c r="BR17" s="55">
        <v>47.703000000000003</v>
      </c>
      <c r="BS17" s="55">
        <v>54.722999999999999</v>
      </c>
      <c r="BT17" s="55">
        <v>59.643000000000001</v>
      </c>
      <c r="BU17" s="55">
        <v>60.951000000000001</v>
      </c>
    </row>
    <row r="18" spans="1:73">
      <c r="A18" s="16" t="s">
        <v>77</v>
      </c>
      <c r="C18" s="9">
        <v>5330</v>
      </c>
      <c r="D18" s="4">
        <v>5399</v>
      </c>
      <c r="E18" s="4">
        <v>5399</v>
      </c>
      <c r="F18" s="4">
        <v>5162</v>
      </c>
      <c r="G18" s="4">
        <v>5005</v>
      </c>
      <c r="H18" s="4">
        <v>5059</v>
      </c>
      <c r="I18" s="4">
        <v>4954</v>
      </c>
      <c r="J18" s="4">
        <v>4774</v>
      </c>
      <c r="K18" s="4">
        <v>4737</v>
      </c>
      <c r="L18" s="4">
        <v>5111</v>
      </c>
      <c r="M18" s="4">
        <v>5572</v>
      </c>
      <c r="N18" s="4">
        <v>5248</v>
      </c>
      <c r="O18" s="4">
        <v>5026</v>
      </c>
      <c r="P18" s="4">
        <v>4850</v>
      </c>
      <c r="Q18" s="4">
        <v>4796</v>
      </c>
      <c r="R18" s="4">
        <v>4674</v>
      </c>
      <c r="S18" s="4">
        <v>4598</v>
      </c>
      <c r="T18" s="4">
        <v>4427</v>
      </c>
      <c r="U18" s="4">
        <v>4470</v>
      </c>
      <c r="V18" s="4">
        <v>4485</v>
      </c>
      <c r="W18" s="4">
        <v>4614</v>
      </c>
      <c r="X18" s="10">
        <v>4960</v>
      </c>
      <c r="Y18" s="15" t="str">
        <f t="shared" si="0"/>
        <v>ok</v>
      </c>
      <c r="Z18" t="s">
        <v>77</v>
      </c>
      <c r="AA18" s="48" t="s">
        <v>140</v>
      </c>
      <c r="AB18">
        <v>10203008</v>
      </c>
      <c r="AC18" s="48">
        <v>10226419</v>
      </c>
      <c r="AD18">
        <v>10251250</v>
      </c>
      <c r="AE18">
        <v>10286570</v>
      </c>
      <c r="AF18">
        <v>10332785</v>
      </c>
      <c r="AG18">
        <v>10376133</v>
      </c>
      <c r="AH18" s="48">
        <v>10421137</v>
      </c>
      <c r="AI18">
        <v>10478617</v>
      </c>
      <c r="AJ18">
        <v>10547958</v>
      </c>
      <c r="AK18">
        <v>10625700</v>
      </c>
      <c r="AL18">
        <v>10709973</v>
      </c>
      <c r="AM18" s="48">
        <v>10796493</v>
      </c>
      <c r="AN18">
        <v>10895586</v>
      </c>
      <c r="AO18">
        <v>11038264</v>
      </c>
      <c r="AP18">
        <v>11106932</v>
      </c>
      <c r="AQ18">
        <v>11159407</v>
      </c>
      <c r="AR18" s="48">
        <v>11209057</v>
      </c>
      <c r="AS18">
        <v>11274196</v>
      </c>
      <c r="AT18">
        <v>11331422</v>
      </c>
      <c r="AU18">
        <v>11375158</v>
      </c>
      <c r="AV18" s="48">
        <v>11422068</v>
      </c>
      <c r="AW18" s="35" t="str">
        <f t="shared" si="1"/>
        <v>ok</v>
      </c>
      <c r="AX18" t="s">
        <v>77</v>
      </c>
      <c r="AY18"/>
      <c r="AZ18" s="55">
        <v>260.952</v>
      </c>
      <c r="BA18" s="55">
        <v>260.53699999999998</v>
      </c>
      <c r="BB18" s="55">
        <v>238.55500000000001</v>
      </c>
      <c r="BC18" s="55">
        <v>238.00399999999999</v>
      </c>
      <c r="BD18" s="55">
        <v>259.661</v>
      </c>
      <c r="BE18" s="55">
        <v>319.55200000000002</v>
      </c>
      <c r="BF18" s="55">
        <v>371.27499999999998</v>
      </c>
      <c r="BG18" s="55">
        <v>387.99400000000003</v>
      </c>
      <c r="BH18" s="55">
        <v>410.15499999999997</v>
      </c>
      <c r="BI18" s="55">
        <v>472.47500000000002</v>
      </c>
      <c r="BJ18" s="55">
        <v>521.08399999999995</v>
      </c>
      <c r="BK18" s="55">
        <v>485.78300000000002</v>
      </c>
      <c r="BL18" s="56">
        <v>484.45</v>
      </c>
      <c r="BM18" s="55">
        <v>527.49199999999996</v>
      </c>
      <c r="BN18" s="55">
        <v>498.161</v>
      </c>
      <c r="BO18" s="55">
        <v>521.09</v>
      </c>
      <c r="BP18" s="55">
        <v>531.65099999999995</v>
      </c>
      <c r="BQ18" s="55">
        <v>456.06700000000001</v>
      </c>
      <c r="BR18" s="55">
        <v>469.93099999999998</v>
      </c>
      <c r="BS18" s="55">
        <v>495.75700000000001</v>
      </c>
      <c r="BT18" s="55">
        <v>533.15300000000002</v>
      </c>
      <c r="BU18" s="55">
        <v>531.81299999999999</v>
      </c>
    </row>
    <row r="19" spans="1:73">
      <c r="A19" s="16" t="s">
        <v>36</v>
      </c>
      <c r="C19" s="9"/>
      <c r="D19" s="4"/>
      <c r="E19" s="4">
        <v>9.6</v>
      </c>
      <c r="F19" s="4">
        <v>10</v>
      </c>
      <c r="G19" s="4">
        <v>10.3</v>
      </c>
      <c r="H19" s="4">
        <v>10.9</v>
      </c>
      <c r="I19" s="4">
        <v>11.8</v>
      </c>
      <c r="J19" s="4">
        <v>12.8</v>
      </c>
      <c r="K19" s="4">
        <v>14.1</v>
      </c>
      <c r="L19" s="4">
        <v>15.4</v>
      </c>
      <c r="M19" s="4">
        <v>19.7</v>
      </c>
      <c r="N19" s="4">
        <v>18.399999999999999</v>
      </c>
      <c r="O19" s="4">
        <v>16.2</v>
      </c>
      <c r="P19" s="4">
        <v>16</v>
      </c>
      <c r="Q19" s="4">
        <v>15.6</v>
      </c>
      <c r="R19" s="4">
        <v>18.2</v>
      </c>
      <c r="S19" s="4">
        <v>20.100000000000001</v>
      </c>
      <c r="T19" s="4">
        <v>20.100000000000001</v>
      </c>
      <c r="U19" s="4">
        <v>22</v>
      </c>
      <c r="V19" s="4">
        <v>23.5</v>
      </c>
      <c r="W19" s="4">
        <v>22.8</v>
      </c>
      <c r="X19" s="10">
        <v>23.1</v>
      </c>
      <c r="Y19" s="15" t="str">
        <f t="shared" si="0"/>
        <v>ok</v>
      </c>
      <c r="Z19" t="s">
        <v>36</v>
      </c>
      <c r="AA19" s="48" t="s">
        <v>153</v>
      </c>
      <c r="AB19">
        <v>230244</v>
      </c>
      <c r="AC19" s="48">
        <v>238988</v>
      </c>
      <c r="AD19">
        <v>247315</v>
      </c>
      <c r="AE19">
        <v>255063</v>
      </c>
      <c r="AF19">
        <v>262378</v>
      </c>
      <c r="AG19">
        <v>269425</v>
      </c>
      <c r="AH19" s="48">
        <v>276504</v>
      </c>
      <c r="AI19">
        <v>283800</v>
      </c>
      <c r="AJ19">
        <v>291329</v>
      </c>
      <c r="AK19">
        <v>299025</v>
      </c>
      <c r="AL19">
        <v>306823</v>
      </c>
      <c r="AM19" s="48">
        <v>314655</v>
      </c>
      <c r="AN19">
        <v>322464</v>
      </c>
      <c r="AO19">
        <v>330237</v>
      </c>
      <c r="AP19">
        <v>338000</v>
      </c>
      <c r="AQ19">
        <v>345715</v>
      </c>
      <c r="AR19" s="48">
        <v>353366</v>
      </c>
      <c r="AS19">
        <v>360933</v>
      </c>
      <c r="AT19">
        <v>368400</v>
      </c>
      <c r="AU19">
        <v>375769</v>
      </c>
      <c r="AV19" s="48">
        <v>383071</v>
      </c>
      <c r="AW19" s="35" t="str">
        <f t="shared" si="1"/>
        <v>ok</v>
      </c>
      <c r="AX19" t="s">
        <v>36</v>
      </c>
      <c r="AY19"/>
      <c r="AZ19" s="55">
        <v>0.68899999999999995</v>
      </c>
      <c r="BA19" s="55">
        <v>0.73199999999999998</v>
      </c>
      <c r="BB19" s="55">
        <v>0.83199999999999996</v>
      </c>
      <c r="BC19" s="55">
        <v>0.872</v>
      </c>
      <c r="BD19" s="55">
        <v>0.93300000000000005</v>
      </c>
      <c r="BE19" s="55">
        <v>0.99</v>
      </c>
      <c r="BF19" s="55">
        <v>1.0580000000000001</v>
      </c>
      <c r="BG19" s="55">
        <v>1.1140000000000001</v>
      </c>
      <c r="BH19" s="55">
        <v>1.2170000000000001</v>
      </c>
      <c r="BI19" s="55">
        <v>1.2909999999999999</v>
      </c>
      <c r="BJ19" s="55">
        <v>1.369</v>
      </c>
      <c r="BK19" s="55">
        <v>1.335</v>
      </c>
      <c r="BL19" s="56">
        <v>1.397</v>
      </c>
      <c r="BM19" s="55">
        <v>1.4870000000000001</v>
      </c>
      <c r="BN19" s="55">
        <v>1.5640000000000001</v>
      </c>
      <c r="BO19" s="55">
        <v>1.6080000000000001</v>
      </c>
      <c r="BP19" s="55">
        <v>1.6930000000000001</v>
      </c>
      <c r="BQ19" s="55">
        <v>1.7629999999999999</v>
      </c>
      <c r="BR19" s="55">
        <v>1.8069999999999999</v>
      </c>
      <c r="BS19" s="55">
        <v>1.863</v>
      </c>
      <c r="BT19" s="55">
        <v>1.925</v>
      </c>
      <c r="BU19" s="55">
        <v>1.9970000000000001</v>
      </c>
    </row>
    <row r="20" spans="1:73">
      <c r="A20" s="16" t="s">
        <v>6</v>
      </c>
      <c r="C20" s="9"/>
      <c r="D20" s="4">
        <v>29.1</v>
      </c>
      <c r="E20" s="4">
        <v>26.2</v>
      </c>
      <c r="F20" s="4">
        <v>23.5</v>
      </c>
      <c r="G20" s="4">
        <v>43.2</v>
      </c>
      <c r="H20" s="4">
        <v>47.2</v>
      </c>
      <c r="I20" s="4">
        <v>51.4</v>
      </c>
      <c r="J20" s="4">
        <v>52.1</v>
      </c>
      <c r="K20" s="4">
        <v>52.1</v>
      </c>
      <c r="L20" s="4"/>
      <c r="M20" s="4">
        <v>56.5</v>
      </c>
      <c r="N20" s="4"/>
      <c r="O20" s="4"/>
      <c r="P20" s="4"/>
      <c r="Q20" s="4">
        <v>67.900000000000006</v>
      </c>
      <c r="R20" s="4">
        <v>71.599999999999994</v>
      </c>
      <c r="S20" s="4">
        <v>78.3</v>
      </c>
      <c r="T20" s="4">
        <v>91.3</v>
      </c>
      <c r="U20" s="4">
        <v>80.8</v>
      </c>
      <c r="V20" s="4">
        <v>116.1</v>
      </c>
      <c r="W20" s="4">
        <v>83.8</v>
      </c>
      <c r="X20" s="10">
        <v>90.2</v>
      </c>
      <c r="Y20" s="15" t="str">
        <f t="shared" si="0"/>
        <v>ok</v>
      </c>
      <c r="Z20" t="s">
        <v>6</v>
      </c>
      <c r="AA20" s="48" t="s">
        <v>141</v>
      </c>
      <c r="AB20">
        <v>6470265</v>
      </c>
      <c r="AC20" s="48">
        <v>6664098</v>
      </c>
      <c r="AD20">
        <v>6865951</v>
      </c>
      <c r="AE20">
        <v>7076733</v>
      </c>
      <c r="AF20">
        <v>7295394</v>
      </c>
      <c r="AG20">
        <v>7520555</v>
      </c>
      <c r="AH20" s="48">
        <v>7750004</v>
      </c>
      <c r="AI20">
        <v>7982225</v>
      </c>
      <c r="AJ20">
        <v>8216897</v>
      </c>
      <c r="AK20">
        <v>8454793</v>
      </c>
      <c r="AL20">
        <v>8696921</v>
      </c>
      <c r="AM20" s="48">
        <v>8944708</v>
      </c>
      <c r="AN20">
        <v>9199259</v>
      </c>
      <c r="AO20">
        <v>9460830</v>
      </c>
      <c r="AP20">
        <v>9729248</v>
      </c>
      <c r="AQ20">
        <v>10004588</v>
      </c>
      <c r="AR20" s="48">
        <v>10286842</v>
      </c>
      <c r="AS20">
        <v>10575952</v>
      </c>
      <c r="AT20">
        <v>10872067</v>
      </c>
      <c r="AU20">
        <v>11175204</v>
      </c>
      <c r="AV20" s="48">
        <v>11485048</v>
      </c>
      <c r="AW20" s="35" t="str">
        <f t="shared" si="1"/>
        <v>ok</v>
      </c>
      <c r="AX20" t="s">
        <v>6</v>
      </c>
      <c r="AY20"/>
      <c r="AZ20" s="55">
        <v>2.46</v>
      </c>
      <c r="BA20" s="55">
        <v>2.6930000000000001</v>
      </c>
      <c r="BB20" s="55">
        <v>2.5760000000000001</v>
      </c>
      <c r="BC20" s="55">
        <v>2.6819999999999999</v>
      </c>
      <c r="BD20" s="55">
        <v>3.0640000000000001</v>
      </c>
      <c r="BE20" s="55">
        <v>3.9119999999999999</v>
      </c>
      <c r="BF20" s="55">
        <v>4.5259999999999998</v>
      </c>
      <c r="BG20" s="55">
        <v>4.8120000000000003</v>
      </c>
      <c r="BH20" s="55">
        <v>5.1470000000000002</v>
      </c>
      <c r="BI20" s="55">
        <v>5.9770000000000003</v>
      </c>
      <c r="BJ20" s="55">
        <v>7.1660000000000004</v>
      </c>
      <c r="BK20" s="55">
        <v>7.1159999999999997</v>
      </c>
      <c r="BL20" s="56">
        <v>6.9829999999999997</v>
      </c>
      <c r="BM20" s="55">
        <v>7.8209999999999997</v>
      </c>
      <c r="BN20" s="55">
        <v>8.157</v>
      </c>
      <c r="BO20" s="55">
        <v>9.16</v>
      </c>
      <c r="BP20" s="55">
        <v>9.7230000000000008</v>
      </c>
      <c r="BQ20" s="55">
        <v>8.2949999999999999</v>
      </c>
      <c r="BR20" s="55">
        <v>8.5760000000000005</v>
      </c>
      <c r="BS20" s="55">
        <v>9.2650000000000006</v>
      </c>
      <c r="BT20" s="55">
        <v>10.456</v>
      </c>
      <c r="BU20" s="55">
        <v>11.183999999999999</v>
      </c>
    </row>
    <row r="21" spans="1:73">
      <c r="A21" s="16" t="s">
        <v>156</v>
      </c>
      <c r="C21" s="9">
        <v>750</v>
      </c>
      <c r="D21" s="4">
        <v>599</v>
      </c>
      <c r="E21" s="4">
        <v>597</v>
      </c>
      <c r="F21" s="4">
        <v>668</v>
      </c>
      <c r="G21" s="4">
        <v>625</v>
      </c>
      <c r="H21" s="4">
        <v>698</v>
      </c>
      <c r="I21" s="4">
        <v>675</v>
      </c>
      <c r="J21" s="4">
        <v>652</v>
      </c>
      <c r="K21" s="4">
        <v>659</v>
      </c>
      <c r="L21" s="4">
        <v>732</v>
      </c>
      <c r="M21" s="4">
        <v>551</v>
      </c>
      <c r="N21" s="4">
        <v>511</v>
      </c>
      <c r="O21" s="4">
        <v>472</v>
      </c>
      <c r="P21" s="4">
        <v>523</v>
      </c>
      <c r="Q21" s="4">
        <v>617</v>
      </c>
      <c r="R21" s="4">
        <v>659</v>
      </c>
      <c r="S21" s="4">
        <v>691</v>
      </c>
      <c r="T21" s="4">
        <v>611</v>
      </c>
      <c r="U21" s="4">
        <v>566</v>
      </c>
      <c r="V21" s="4">
        <v>574</v>
      </c>
      <c r="W21" s="4">
        <v>598</v>
      </c>
      <c r="X21" s="10">
        <v>619</v>
      </c>
      <c r="Y21" s="15" t="str">
        <f t="shared" si="0"/>
        <v>ok</v>
      </c>
      <c r="Z21" t="s">
        <v>156</v>
      </c>
      <c r="AA21" s="48" t="s">
        <v>157</v>
      </c>
      <c r="AB21">
        <v>8096761</v>
      </c>
      <c r="AC21" s="48">
        <v>8257066</v>
      </c>
      <c r="AD21">
        <v>8418264</v>
      </c>
      <c r="AE21">
        <v>8580235</v>
      </c>
      <c r="AF21">
        <v>8742814</v>
      </c>
      <c r="AG21">
        <v>8905823</v>
      </c>
      <c r="AH21" s="48">
        <v>9069039</v>
      </c>
      <c r="AI21">
        <v>9232306</v>
      </c>
      <c r="AJ21">
        <v>9395446</v>
      </c>
      <c r="AK21">
        <v>9558439</v>
      </c>
      <c r="AL21">
        <v>9721454</v>
      </c>
      <c r="AM21" s="48">
        <v>9884781</v>
      </c>
      <c r="AN21">
        <v>10048590</v>
      </c>
      <c r="AO21">
        <v>10212954</v>
      </c>
      <c r="AP21">
        <v>10377676</v>
      </c>
      <c r="AQ21">
        <v>10542376</v>
      </c>
      <c r="AR21" s="48">
        <v>10706517</v>
      </c>
      <c r="AS21">
        <v>10869730</v>
      </c>
      <c r="AT21">
        <v>11031813</v>
      </c>
      <c r="AU21">
        <v>11192854</v>
      </c>
      <c r="AV21" s="48">
        <v>11353142</v>
      </c>
      <c r="AW21" s="35" t="str">
        <f t="shared" si="1"/>
        <v>ok</v>
      </c>
      <c r="AX21" t="s">
        <v>156</v>
      </c>
      <c r="AY21"/>
      <c r="AZ21" s="55">
        <v>8.49</v>
      </c>
      <c r="BA21" s="55">
        <v>8.2690000000000001</v>
      </c>
      <c r="BB21" s="55">
        <v>8.3849999999999998</v>
      </c>
      <c r="BC21" s="55">
        <v>8.1549999999999994</v>
      </c>
      <c r="BD21" s="55">
        <v>7.9169999999999998</v>
      </c>
      <c r="BE21" s="55">
        <v>8.0920000000000005</v>
      </c>
      <c r="BF21" s="55">
        <v>8.7850000000000001</v>
      </c>
      <c r="BG21" s="55">
        <v>9.5730000000000004</v>
      </c>
      <c r="BH21" s="55">
        <v>11.135999999999999</v>
      </c>
      <c r="BI21" s="55">
        <v>12.696</v>
      </c>
      <c r="BJ21" s="55">
        <v>16.276</v>
      </c>
      <c r="BK21" s="55">
        <v>16.701000000000001</v>
      </c>
      <c r="BL21" s="56">
        <v>18.806999999999999</v>
      </c>
      <c r="BM21" s="55">
        <v>22.731999999999999</v>
      </c>
      <c r="BN21" s="55">
        <v>26.673999999999999</v>
      </c>
      <c r="BO21" s="55">
        <v>30.018000000000001</v>
      </c>
      <c r="BP21" s="55">
        <v>32.853000000000002</v>
      </c>
      <c r="BQ21" s="55">
        <v>32.906999999999996</v>
      </c>
      <c r="BR21" s="55">
        <v>34.091000000000001</v>
      </c>
      <c r="BS21" s="55">
        <v>38.058</v>
      </c>
      <c r="BT21" s="55">
        <v>41.41</v>
      </c>
      <c r="BU21" s="55">
        <v>43.686999999999998</v>
      </c>
    </row>
    <row r="22" spans="1:73">
      <c r="A22" s="16" t="s">
        <v>149</v>
      </c>
      <c r="C22" s="9"/>
      <c r="D22" s="4"/>
      <c r="E22" s="4"/>
      <c r="F22" s="4"/>
      <c r="G22" s="4">
        <v>353</v>
      </c>
      <c r="H22" s="4">
        <v>245</v>
      </c>
      <c r="I22" s="4">
        <v>220</v>
      </c>
      <c r="J22" s="4">
        <v>184</v>
      </c>
      <c r="K22" s="4">
        <v>177</v>
      </c>
      <c r="L22" s="4">
        <v>174</v>
      </c>
      <c r="M22" s="4">
        <v>190</v>
      </c>
      <c r="N22" s="4">
        <v>209</v>
      </c>
      <c r="O22" s="4">
        <v>194</v>
      </c>
      <c r="P22" s="4">
        <v>172</v>
      </c>
      <c r="Q22" s="4">
        <v>170</v>
      </c>
      <c r="R22" s="4">
        <v>165</v>
      </c>
      <c r="S22" s="4">
        <v>160</v>
      </c>
      <c r="T22" s="4">
        <v>165</v>
      </c>
      <c r="U22" s="4">
        <v>163</v>
      </c>
      <c r="V22" s="4">
        <v>165</v>
      </c>
      <c r="W22" s="4">
        <v>208</v>
      </c>
      <c r="X22" s="10">
        <v>221</v>
      </c>
      <c r="Y22" s="15" t="str">
        <f t="shared" si="0"/>
        <v>ok</v>
      </c>
      <c r="Z22" t="s">
        <v>149</v>
      </c>
      <c r="AA22" s="48" t="s">
        <v>150</v>
      </c>
      <c r="AB22">
        <v>3734337</v>
      </c>
      <c r="AC22" s="48">
        <v>3743354</v>
      </c>
      <c r="AD22">
        <v>3751176</v>
      </c>
      <c r="AE22">
        <v>3755512</v>
      </c>
      <c r="AF22">
        <v>3759387</v>
      </c>
      <c r="AG22">
        <v>3762173</v>
      </c>
      <c r="AH22" s="48">
        <v>3764194</v>
      </c>
      <c r="AI22">
        <v>3765331</v>
      </c>
      <c r="AJ22">
        <v>3765424</v>
      </c>
      <c r="AK22">
        <v>3762786</v>
      </c>
      <c r="AL22">
        <v>3754271</v>
      </c>
      <c r="AM22" s="48">
        <v>3735938</v>
      </c>
      <c r="AN22">
        <v>3705472</v>
      </c>
      <c r="AO22">
        <v>3661175</v>
      </c>
      <c r="AP22">
        <v>3604972</v>
      </c>
      <c r="AQ22">
        <v>3542605</v>
      </c>
      <c r="AR22" s="48">
        <v>3482104</v>
      </c>
      <c r="AS22">
        <v>3429361</v>
      </c>
      <c r="AT22">
        <v>3386267</v>
      </c>
      <c r="AU22">
        <v>3351527</v>
      </c>
      <c r="AV22" s="48">
        <v>3323929</v>
      </c>
      <c r="AW22" s="35" t="str">
        <f t="shared" si="1"/>
        <v>ok</v>
      </c>
      <c r="AX22" t="s">
        <v>149</v>
      </c>
      <c r="AY22"/>
      <c r="AZ22" s="55">
        <v>5.2809999999999997</v>
      </c>
      <c r="BA22" s="55">
        <v>5.766</v>
      </c>
      <c r="BB22" s="55">
        <v>5.5540000000000003</v>
      </c>
      <c r="BC22" s="55">
        <v>5.7839999999999998</v>
      </c>
      <c r="BD22" s="55">
        <v>6.7110000000000003</v>
      </c>
      <c r="BE22" s="55">
        <v>8.4770000000000003</v>
      </c>
      <c r="BF22" s="55">
        <v>10.157</v>
      </c>
      <c r="BG22" s="55">
        <v>10.935</v>
      </c>
      <c r="BH22" s="55">
        <v>12.46</v>
      </c>
      <c r="BI22" s="55">
        <v>15.323</v>
      </c>
      <c r="BJ22" s="55">
        <v>18.712</v>
      </c>
      <c r="BK22" s="55">
        <v>17.600999999999999</v>
      </c>
      <c r="BL22" s="56">
        <v>17.164000000000001</v>
      </c>
      <c r="BM22" s="55">
        <v>18.629000000000001</v>
      </c>
      <c r="BN22" s="55">
        <v>17.207000000000001</v>
      </c>
      <c r="BO22" s="55">
        <v>18.155000000000001</v>
      </c>
      <c r="BP22" s="55">
        <v>18.521999999999998</v>
      </c>
      <c r="BQ22" s="55">
        <v>16.21</v>
      </c>
      <c r="BR22" s="55">
        <v>16.91</v>
      </c>
      <c r="BS22" s="55">
        <v>18.169</v>
      </c>
      <c r="BT22" s="55">
        <v>19.881</v>
      </c>
      <c r="BU22" s="55">
        <v>20.152000000000001</v>
      </c>
    </row>
    <row r="23" spans="1:73">
      <c r="A23" s="16" t="s">
        <v>7</v>
      </c>
      <c r="C23" s="9">
        <v>277</v>
      </c>
      <c r="D23" s="4">
        <v>263</v>
      </c>
      <c r="E23" s="4">
        <v>292</v>
      </c>
      <c r="F23" s="4">
        <v>357</v>
      </c>
      <c r="G23" s="4">
        <v>380</v>
      </c>
      <c r="H23" s="4">
        <v>367</v>
      </c>
      <c r="I23" s="4">
        <v>339</v>
      </c>
      <c r="J23" s="4">
        <v>307</v>
      </c>
      <c r="K23" s="4">
        <v>303</v>
      </c>
      <c r="L23" s="4">
        <v>334</v>
      </c>
      <c r="M23" s="4">
        <v>357</v>
      </c>
      <c r="N23" s="4">
        <v>344</v>
      </c>
      <c r="O23" s="4">
        <v>323</v>
      </c>
      <c r="P23" s="4">
        <v>312</v>
      </c>
      <c r="Q23" s="4">
        <v>291</v>
      </c>
      <c r="R23" s="4">
        <v>284</v>
      </c>
      <c r="S23" s="4">
        <v>328</v>
      </c>
      <c r="T23" s="4">
        <v>398</v>
      </c>
      <c r="U23" s="4">
        <v>559</v>
      </c>
      <c r="V23" s="4">
        <v>522</v>
      </c>
      <c r="W23" s="4">
        <v>502</v>
      </c>
      <c r="X23" s="10">
        <v>529</v>
      </c>
      <c r="Y23" s="15" t="str">
        <f t="shared" si="0"/>
        <v>ok</v>
      </c>
      <c r="Z23" t="s">
        <v>7</v>
      </c>
      <c r="AA23" s="48" t="s">
        <v>166</v>
      </c>
      <c r="AB23">
        <v>1575824</v>
      </c>
      <c r="AC23" s="48">
        <v>1610264</v>
      </c>
      <c r="AD23">
        <v>1643334</v>
      </c>
      <c r="AE23">
        <v>1674678</v>
      </c>
      <c r="AF23">
        <v>1704642</v>
      </c>
      <c r="AG23">
        <v>1734398</v>
      </c>
      <c r="AH23" s="48">
        <v>1765527</v>
      </c>
      <c r="AI23">
        <v>1799078</v>
      </c>
      <c r="AJ23">
        <v>1835908</v>
      </c>
      <c r="AK23">
        <v>1875459</v>
      </c>
      <c r="AL23">
        <v>1915639</v>
      </c>
      <c r="AM23" s="48">
        <v>1953498</v>
      </c>
      <c r="AN23">
        <v>1987105</v>
      </c>
      <c r="AO23">
        <v>2015402</v>
      </c>
      <c r="AP23">
        <v>2039551</v>
      </c>
      <c r="AQ23">
        <v>2062536</v>
      </c>
      <c r="AR23" s="48">
        <v>2088614</v>
      </c>
      <c r="AS23">
        <v>2120716</v>
      </c>
      <c r="AT23">
        <v>2159944</v>
      </c>
      <c r="AU23">
        <v>2205128</v>
      </c>
      <c r="AV23" s="48">
        <v>2254126</v>
      </c>
      <c r="AW23" s="35" t="str">
        <f t="shared" si="1"/>
        <v>ok</v>
      </c>
      <c r="AX23" t="s">
        <v>7</v>
      </c>
      <c r="AY23"/>
      <c r="AZ23" s="55">
        <v>4.819</v>
      </c>
      <c r="BA23" s="55">
        <v>5.4850000000000003</v>
      </c>
      <c r="BB23" s="55">
        <v>5.8029999999999999</v>
      </c>
      <c r="BC23" s="55">
        <v>5.5140000000000002</v>
      </c>
      <c r="BD23" s="55">
        <v>5.4560000000000004</v>
      </c>
      <c r="BE23" s="55">
        <v>7.5389999999999997</v>
      </c>
      <c r="BF23" s="55">
        <v>8.9659999999999993</v>
      </c>
      <c r="BG23" s="55">
        <v>10.013</v>
      </c>
      <c r="BH23" s="55">
        <v>10.175000000000001</v>
      </c>
      <c r="BI23" s="55">
        <v>10.941000000000001</v>
      </c>
      <c r="BJ23" s="55">
        <v>11.028</v>
      </c>
      <c r="BK23" s="55">
        <v>10.272</v>
      </c>
      <c r="BL23" s="56">
        <v>12.794</v>
      </c>
      <c r="BM23" s="55">
        <v>15.393000000000001</v>
      </c>
      <c r="BN23" s="55">
        <v>16.11</v>
      </c>
      <c r="BO23" s="55">
        <v>14.914999999999999</v>
      </c>
      <c r="BP23" s="55">
        <v>16.259</v>
      </c>
      <c r="BQ23" s="55">
        <v>14.445</v>
      </c>
      <c r="BR23" s="55">
        <v>15.657999999999999</v>
      </c>
      <c r="BS23" s="55">
        <v>17.382999999999999</v>
      </c>
      <c r="BT23" s="55">
        <v>18.998000000000001</v>
      </c>
      <c r="BU23" s="55">
        <v>19.651</v>
      </c>
    </row>
    <row r="24" spans="1:73">
      <c r="A24" s="16" t="s">
        <v>158</v>
      </c>
      <c r="C24" s="9">
        <v>17428</v>
      </c>
      <c r="D24" s="4">
        <v>17853</v>
      </c>
      <c r="E24" s="4">
        <v>19339</v>
      </c>
      <c r="F24" s="4">
        <v>22400</v>
      </c>
      <c r="G24" s="4">
        <v>22699</v>
      </c>
      <c r="H24" s="4">
        <v>18108</v>
      </c>
      <c r="I24" s="4">
        <v>18815</v>
      </c>
      <c r="J24" s="4">
        <v>20358</v>
      </c>
      <c r="K24" s="4">
        <v>21080</v>
      </c>
      <c r="L24" s="4">
        <v>22734</v>
      </c>
      <c r="M24" s="4">
        <v>24184</v>
      </c>
      <c r="N24" s="4">
        <v>26369</v>
      </c>
      <c r="O24" s="4">
        <v>29283</v>
      </c>
      <c r="P24" s="4">
        <v>28364</v>
      </c>
      <c r="Q24" s="4">
        <v>28910</v>
      </c>
      <c r="R24" s="4">
        <v>29067</v>
      </c>
      <c r="S24" s="4">
        <v>29648</v>
      </c>
      <c r="T24" s="4">
        <v>28961</v>
      </c>
      <c r="U24" s="4">
        <v>27491</v>
      </c>
      <c r="V24" s="4">
        <v>29283</v>
      </c>
      <c r="W24" s="4">
        <v>30769</v>
      </c>
      <c r="X24" s="10">
        <v>27766</v>
      </c>
      <c r="Y24" s="15" t="str">
        <f t="shared" si="0"/>
        <v>ok</v>
      </c>
      <c r="Z24" t="s">
        <v>158</v>
      </c>
      <c r="AA24" s="48" t="s">
        <v>159</v>
      </c>
      <c r="AB24">
        <v>169785250</v>
      </c>
      <c r="AC24" s="48">
        <v>172318675</v>
      </c>
      <c r="AD24">
        <v>174790340</v>
      </c>
      <c r="AE24">
        <v>177196054</v>
      </c>
      <c r="AF24">
        <v>179537520</v>
      </c>
      <c r="AG24">
        <v>181809246</v>
      </c>
      <c r="AH24" s="48">
        <v>184006481</v>
      </c>
      <c r="AI24">
        <v>186127103</v>
      </c>
      <c r="AJ24">
        <v>188167356</v>
      </c>
      <c r="AK24">
        <v>190130443</v>
      </c>
      <c r="AL24">
        <v>192030362</v>
      </c>
      <c r="AM24" s="48">
        <v>193886508</v>
      </c>
      <c r="AN24">
        <v>195713635</v>
      </c>
      <c r="AO24">
        <v>197514534</v>
      </c>
      <c r="AP24">
        <v>199287296</v>
      </c>
      <c r="AQ24">
        <v>201035903</v>
      </c>
      <c r="AR24" s="48">
        <v>202763735</v>
      </c>
      <c r="AS24">
        <v>204471769</v>
      </c>
      <c r="AT24">
        <v>206163058</v>
      </c>
      <c r="AU24">
        <v>207833831</v>
      </c>
      <c r="AV24" s="48">
        <v>209469333</v>
      </c>
      <c r="AW24" s="35" t="str">
        <f t="shared" si="1"/>
        <v>ok</v>
      </c>
      <c r="AX24" t="s">
        <v>158</v>
      </c>
      <c r="AY24"/>
      <c r="AZ24" s="55">
        <v>865.11500000000001</v>
      </c>
      <c r="BA24" s="55">
        <v>599.86699999999996</v>
      </c>
      <c r="BB24" s="55">
        <v>655.43499999999995</v>
      </c>
      <c r="BC24" s="55">
        <v>559.96199999999999</v>
      </c>
      <c r="BD24" s="55">
        <v>509.358</v>
      </c>
      <c r="BE24" s="55">
        <v>557.68100000000004</v>
      </c>
      <c r="BF24" s="55">
        <v>668.43200000000002</v>
      </c>
      <c r="BG24" s="55">
        <v>890.67100000000005</v>
      </c>
      <c r="BH24" s="55">
        <v>1106.3699999999999</v>
      </c>
      <c r="BI24" s="55">
        <v>1396.11</v>
      </c>
      <c r="BJ24" s="55">
        <v>1694.87</v>
      </c>
      <c r="BK24" s="55">
        <v>1667.68</v>
      </c>
      <c r="BL24" s="56">
        <v>2207.62</v>
      </c>
      <c r="BM24" s="55">
        <v>2613.9899999999998</v>
      </c>
      <c r="BN24" s="55">
        <v>2464.4</v>
      </c>
      <c r="BO24" s="55">
        <v>2471.56</v>
      </c>
      <c r="BP24" s="55">
        <v>2456.17</v>
      </c>
      <c r="BQ24" s="55">
        <v>1800.03</v>
      </c>
      <c r="BR24" s="55">
        <v>1795.6</v>
      </c>
      <c r="BS24" s="55">
        <v>2053.21</v>
      </c>
      <c r="BT24" s="55">
        <v>1868.18</v>
      </c>
      <c r="BU24" s="55">
        <v>1960.19</v>
      </c>
    </row>
    <row r="25" spans="1:73">
      <c r="A25" s="16" t="s">
        <v>162</v>
      </c>
      <c r="C25" s="9">
        <v>375</v>
      </c>
      <c r="D25" s="4">
        <v>335</v>
      </c>
      <c r="E25" s="4">
        <v>317</v>
      </c>
      <c r="F25" s="4">
        <v>292</v>
      </c>
      <c r="G25" s="4">
        <v>311</v>
      </c>
      <c r="H25" s="4">
        <v>324</v>
      </c>
      <c r="I25" s="4">
        <v>256</v>
      </c>
      <c r="J25" s="4">
        <v>310</v>
      </c>
      <c r="K25" s="4">
        <v>349</v>
      </c>
      <c r="L25" s="4">
        <v>361</v>
      </c>
      <c r="M25" s="4">
        <v>372</v>
      </c>
      <c r="N25" s="4">
        <v>366</v>
      </c>
      <c r="O25" s="4">
        <v>381</v>
      </c>
      <c r="P25" s="4">
        <v>374</v>
      </c>
      <c r="Q25" s="4">
        <v>367</v>
      </c>
      <c r="R25" s="4">
        <v>367</v>
      </c>
      <c r="S25" s="4">
        <v>477</v>
      </c>
      <c r="T25" s="4">
        <v>417</v>
      </c>
      <c r="U25" s="4">
        <v>402</v>
      </c>
      <c r="V25" s="4">
        <v>347</v>
      </c>
      <c r="W25" s="4">
        <v>336</v>
      </c>
      <c r="X25" s="10">
        <v>347</v>
      </c>
      <c r="Y25" s="15" t="str">
        <f t="shared" si="0"/>
        <v>ok</v>
      </c>
      <c r="Z25" t="s">
        <v>162</v>
      </c>
      <c r="AA25" s="48" t="s">
        <v>163</v>
      </c>
      <c r="AB25">
        <v>319144</v>
      </c>
      <c r="AC25" s="48">
        <v>326210</v>
      </c>
      <c r="AD25">
        <v>333165</v>
      </c>
      <c r="AE25">
        <v>340034</v>
      </c>
      <c r="AF25">
        <v>346782</v>
      </c>
      <c r="AG25">
        <v>353293</v>
      </c>
      <c r="AH25" s="48">
        <v>359433</v>
      </c>
      <c r="AI25">
        <v>365114</v>
      </c>
      <c r="AJ25">
        <v>370263</v>
      </c>
      <c r="AK25">
        <v>374965</v>
      </c>
      <c r="AL25">
        <v>379421</v>
      </c>
      <c r="AM25" s="48">
        <v>383906</v>
      </c>
      <c r="AN25">
        <v>388646</v>
      </c>
      <c r="AO25">
        <v>393688</v>
      </c>
      <c r="AP25">
        <v>398989</v>
      </c>
      <c r="AQ25">
        <v>404421</v>
      </c>
      <c r="AR25" s="48">
        <v>409769</v>
      </c>
      <c r="AS25">
        <v>414907</v>
      </c>
      <c r="AT25">
        <v>419800</v>
      </c>
      <c r="AU25">
        <v>424473</v>
      </c>
      <c r="AV25" s="48">
        <v>428962</v>
      </c>
      <c r="AW25" s="35" t="str">
        <f t="shared" si="1"/>
        <v>ok</v>
      </c>
      <c r="AX25" t="s">
        <v>162</v>
      </c>
      <c r="AY25"/>
      <c r="AZ25" s="55">
        <v>4.4960000000000004</v>
      </c>
      <c r="BA25" s="55">
        <v>5.1059999999999999</v>
      </c>
      <c r="BB25" s="55">
        <v>6.6619999999999999</v>
      </c>
      <c r="BC25" s="55">
        <v>6.218</v>
      </c>
      <c r="BD25" s="55">
        <v>6.4870000000000001</v>
      </c>
      <c r="BE25" s="55">
        <v>7.2789999999999999</v>
      </c>
      <c r="BF25" s="55">
        <v>8.7390000000000008</v>
      </c>
      <c r="BG25" s="55">
        <v>10.581</v>
      </c>
      <c r="BH25" s="55">
        <v>12.736000000000001</v>
      </c>
      <c r="BI25" s="55">
        <v>13.576000000000001</v>
      </c>
      <c r="BJ25" s="55">
        <v>16.004999999999999</v>
      </c>
      <c r="BK25" s="55">
        <v>11.891999999999999</v>
      </c>
      <c r="BL25" s="56">
        <v>13.707000000000001</v>
      </c>
      <c r="BM25" s="55">
        <v>18.524999999999999</v>
      </c>
      <c r="BN25" s="55">
        <v>19.047000000000001</v>
      </c>
      <c r="BO25" s="55">
        <v>18.091999999999999</v>
      </c>
      <c r="BP25" s="55">
        <v>17.097999999999999</v>
      </c>
      <c r="BQ25" s="55">
        <v>12.930999999999999</v>
      </c>
      <c r="BR25" s="55">
        <v>11.398999999999999</v>
      </c>
      <c r="BS25" s="55">
        <v>12.128</v>
      </c>
      <c r="BT25" s="55">
        <v>14.082000000000001</v>
      </c>
      <c r="BU25" s="55">
        <v>13.324999999999999</v>
      </c>
    </row>
    <row r="26" spans="1:73">
      <c r="A26" s="16" t="s">
        <v>67</v>
      </c>
      <c r="C26" s="9">
        <v>704</v>
      </c>
      <c r="D26" s="4">
        <v>799</v>
      </c>
      <c r="E26" s="4">
        <v>823</v>
      </c>
      <c r="F26" s="4">
        <v>912</v>
      </c>
      <c r="G26" s="4">
        <v>920</v>
      </c>
      <c r="H26" s="4">
        <v>936</v>
      </c>
      <c r="I26" s="4">
        <v>917</v>
      </c>
      <c r="J26" s="4">
        <v>938</v>
      </c>
      <c r="K26" s="4">
        <v>930</v>
      </c>
      <c r="L26" s="4">
        <v>1080</v>
      </c>
      <c r="M26" s="4">
        <v>905</v>
      </c>
      <c r="N26" s="4">
        <v>860</v>
      </c>
      <c r="O26" s="4">
        <v>817</v>
      </c>
      <c r="P26" s="4">
        <v>693</v>
      </c>
      <c r="Q26" s="4">
        <v>709</v>
      </c>
      <c r="R26" s="4">
        <v>758</v>
      </c>
      <c r="S26" s="4">
        <v>715</v>
      </c>
      <c r="T26" s="4">
        <v>677</v>
      </c>
      <c r="U26" s="4">
        <v>782</v>
      </c>
      <c r="V26" s="4">
        <v>824</v>
      </c>
      <c r="W26" s="4">
        <v>1015</v>
      </c>
      <c r="X26" s="10">
        <v>1096</v>
      </c>
      <c r="Y26" s="15" t="str">
        <f t="shared" si="0"/>
        <v>ok</v>
      </c>
      <c r="Z26" t="s">
        <v>67</v>
      </c>
      <c r="AA26" s="48" t="s">
        <v>144</v>
      </c>
      <c r="AB26">
        <v>8256786</v>
      </c>
      <c r="AC26" s="48">
        <v>8210624</v>
      </c>
      <c r="AD26">
        <v>8170172</v>
      </c>
      <c r="AE26">
        <v>8009142</v>
      </c>
      <c r="AF26">
        <v>7837161</v>
      </c>
      <c r="AG26">
        <v>7775327</v>
      </c>
      <c r="AH26" s="48">
        <v>7716860</v>
      </c>
      <c r="AI26">
        <v>7658972</v>
      </c>
      <c r="AJ26">
        <v>7601022</v>
      </c>
      <c r="AK26">
        <v>7545338</v>
      </c>
      <c r="AL26">
        <v>7492561</v>
      </c>
      <c r="AM26" s="48">
        <v>7444443</v>
      </c>
      <c r="AN26">
        <v>7395599</v>
      </c>
      <c r="AO26">
        <v>7348328</v>
      </c>
      <c r="AP26">
        <v>7305888</v>
      </c>
      <c r="AQ26">
        <v>7265115</v>
      </c>
      <c r="AR26" s="48">
        <v>7223938</v>
      </c>
      <c r="AS26">
        <v>7177991</v>
      </c>
      <c r="AT26">
        <v>7127822</v>
      </c>
      <c r="AU26">
        <v>7075947</v>
      </c>
      <c r="AV26" s="48">
        <v>7024216</v>
      </c>
      <c r="AW26" s="35" t="str">
        <f t="shared" si="1"/>
        <v>ok</v>
      </c>
      <c r="AX26" t="s">
        <v>67</v>
      </c>
      <c r="AY26"/>
      <c r="AZ26" s="55">
        <v>13.227</v>
      </c>
      <c r="BA26" s="55">
        <v>13.500999999999999</v>
      </c>
      <c r="BB26" s="55">
        <v>13.153</v>
      </c>
      <c r="BC26" s="55">
        <v>14.076000000000001</v>
      </c>
      <c r="BD26" s="55">
        <v>16.277000000000001</v>
      </c>
      <c r="BE26" s="55">
        <v>20.984000000000002</v>
      </c>
      <c r="BF26" s="55">
        <v>25.957999999999998</v>
      </c>
      <c r="BG26" s="55">
        <v>29.635999999999999</v>
      </c>
      <c r="BH26" s="55">
        <v>34.131</v>
      </c>
      <c r="BI26" s="55">
        <v>44.41</v>
      </c>
      <c r="BJ26" s="55">
        <v>54.408000000000001</v>
      </c>
      <c r="BK26" s="55">
        <v>51.884999999999998</v>
      </c>
      <c r="BL26" s="56">
        <v>50.610999999999997</v>
      </c>
      <c r="BM26" s="55">
        <v>57.42</v>
      </c>
      <c r="BN26" s="55">
        <v>53.901000000000003</v>
      </c>
      <c r="BO26" s="55">
        <v>55.557000000000002</v>
      </c>
      <c r="BP26" s="55">
        <v>56.814999999999998</v>
      </c>
      <c r="BQ26" s="55">
        <v>50.201000000000001</v>
      </c>
      <c r="BR26" s="55">
        <v>53.235999999999997</v>
      </c>
      <c r="BS26" s="55">
        <v>58.335000000000001</v>
      </c>
      <c r="BT26" s="55">
        <v>64.962999999999994</v>
      </c>
      <c r="BU26" s="55">
        <v>67.043999999999997</v>
      </c>
    </row>
    <row r="27" spans="1:73">
      <c r="A27" s="16" t="s">
        <v>8</v>
      </c>
      <c r="C27" s="9">
        <v>56.7</v>
      </c>
      <c r="D27" s="4">
        <v>63.3</v>
      </c>
      <c r="E27" s="4">
        <v>64.400000000000006</v>
      </c>
      <c r="F27" s="4">
        <v>63.5</v>
      </c>
      <c r="G27" s="4">
        <v>68.099999999999994</v>
      </c>
      <c r="H27" s="4">
        <v>66.5</v>
      </c>
      <c r="I27" s="4">
        <v>78.599999999999994</v>
      </c>
      <c r="J27" s="4">
        <v>82.9</v>
      </c>
      <c r="K27" s="4">
        <v>79</v>
      </c>
      <c r="L27" s="4">
        <v>108</v>
      </c>
      <c r="M27" s="4">
        <v>99</v>
      </c>
      <c r="N27" s="4">
        <v>110</v>
      </c>
      <c r="O27" s="4">
        <v>113</v>
      </c>
      <c r="P27" s="4">
        <v>118</v>
      </c>
      <c r="Q27" s="4">
        <v>131</v>
      </c>
      <c r="R27" s="4">
        <v>142</v>
      </c>
      <c r="S27" s="4">
        <v>151</v>
      </c>
      <c r="T27" s="4">
        <v>149.80000000000001</v>
      </c>
      <c r="U27" s="4">
        <v>152</v>
      </c>
      <c r="V27" s="4">
        <v>191</v>
      </c>
      <c r="W27" s="4">
        <v>291</v>
      </c>
      <c r="X27" s="10">
        <v>312</v>
      </c>
      <c r="Y27" s="15" t="str">
        <f t="shared" si="0"/>
        <v>ok</v>
      </c>
      <c r="Z27" t="s">
        <v>8</v>
      </c>
      <c r="AA27" s="48" t="s">
        <v>142</v>
      </c>
      <c r="AB27">
        <v>10968724</v>
      </c>
      <c r="AC27" s="48">
        <v>11282701</v>
      </c>
      <c r="AD27">
        <v>11607942</v>
      </c>
      <c r="AE27">
        <v>11944587</v>
      </c>
      <c r="AF27">
        <v>12293100</v>
      </c>
      <c r="AG27">
        <v>12654621</v>
      </c>
      <c r="AH27" s="48">
        <v>13030569</v>
      </c>
      <c r="AI27">
        <v>13421930</v>
      </c>
      <c r="AJ27">
        <v>13829176</v>
      </c>
      <c r="AK27">
        <v>14252021</v>
      </c>
      <c r="AL27">
        <v>14689725</v>
      </c>
      <c r="AM27" s="48">
        <v>15141098</v>
      </c>
      <c r="AN27">
        <v>15605217</v>
      </c>
      <c r="AO27">
        <v>16081911</v>
      </c>
      <c r="AP27">
        <v>16571246</v>
      </c>
      <c r="AQ27">
        <v>17072775</v>
      </c>
      <c r="AR27" s="48">
        <v>17586017</v>
      </c>
      <c r="AS27">
        <v>18110624</v>
      </c>
      <c r="AT27">
        <v>18646378</v>
      </c>
      <c r="AU27">
        <v>19193284</v>
      </c>
      <c r="AV27" s="48">
        <v>19751535</v>
      </c>
      <c r="AW27" s="35" t="str">
        <f t="shared" si="1"/>
        <v>ok</v>
      </c>
      <c r="AX27" t="s">
        <v>8</v>
      </c>
      <c r="AY27"/>
      <c r="AZ27" s="55">
        <v>2.8050000000000002</v>
      </c>
      <c r="BA27" s="55">
        <v>3.0129999999999999</v>
      </c>
      <c r="BB27" s="55">
        <v>2.633</v>
      </c>
      <c r="BC27" s="55">
        <v>2.8359999999999999</v>
      </c>
      <c r="BD27" s="55">
        <v>3.218</v>
      </c>
      <c r="BE27" s="55">
        <v>4.2119999999999997</v>
      </c>
      <c r="BF27" s="55">
        <v>4.843</v>
      </c>
      <c r="BG27" s="55">
        <v>5.4740000000000002</v>
      </c>
      <c r="BH27" s="55">
        <v>5.806</v>
      </c>
      <c r="BI27" s="55">
        <v>6.7809999999999997</v>
      </c>
      <c r="BJ27" s="55">
        <v>8.4090000000000007</v>
      </c>
      <c r="BK27" s="55">
        <v>8.391</v>
      </c>
      <c r="BL27" s="56">
        <v>8.9629999999999992</v>
      </c>
      <c r="BM27" s="55">
        <v>10.734</v>
      </c>
      <c r="BN27" s="55">
        <v>11.172000000000001</v>
      </c>
      <c r="BO27" s="55">
        <v>11.955</v>
      </c>
      <c r="BP27" s="55">
        <v>12.398</v>
      </c>
      <c r="BQ27" s="55">
        <v>10.425000000000001</v>
      </c>
      <c r="BR27" s="55">
        <v>10.893000000000001</v>
      </c>
      <c r="BS27" s="55">
        <v>12.349</v>
      </c>
      <c r="BT27" s="55">
        <v>14.18</v>
      </c>
      <c r="BU27" s="55">
        <v>14.882</v>
      </c>
    </row>
    <row r="28" spans="1:73">
      <c r="A28" s="16" t="s">
        <v>9</v>
      </c>
      <c r="C28" s="9">
        <v>88.5</v>
      </c>
      <c r="D28" s="4">
        <v>92.8</v>
      </c>
      <c r="E28" s="4">
        <v>79.8</v>
      </c>
      <c r="F28" s="4">
        <v>105.8</v>
      </c>
      <c r="G28" s="4">
        <v>101.5</v>
      </c>
      <c r="H28" s="4">
        <v>103.1</v>
      </c>
      <c r="I28" s="4">
        <v>100.2</v>
      </c>
      <c r="J28" s="4">
        <v>96</v>
      </c>
      <c r="K28" s="4">
        <v>80.2</v>
      </c>
      <c r="L28" s="4">
        <v>80.599999999999994</v>
      </c>
      <c r="M28" s="4">
        <v>67.2</v>
      </c>
      <c r="N28" s="4"/>
      <c r="O28" s="4"/>
      <c r="P28" s="4"/>
      <c r="Q28" s="4">
        <v>72.099999999999994</v>
      </c>
      <c r="R28" s="4">
        <v>74.3</v>
      </c>
      <c r="S28" s="4">
        <v>72.3</v>
      </c>
      <c r="T28" s="4">
        <v>74.099999999999994</v>
      </c>
      <c r="U28" s="4">
        <v>74.2</v>
      </c>
      <c r="V28" s="4">
        <v>63.9</v>
      </c>
      <c r="W28" s="4">
        <v>66.900000000000006</v>
      </c>
      <c r="X28" s="10">
        <v>65.400000000000006</v>
      </c>
      <c r="Y28" s="15" t="str">
        <f t="shared" si="0"/>
        <v>ok</v>
      </c>
      <c r="Z28" t="s">
        <v>9</v>
      </c>
      <c r="AA28" s="48" t="s">
        <v>139</v>
      </c>
      <c r="AB28">
        <v>6185562</v>
      </c>
      <c r="AC28" s="48">
        <v>6267124</v>
      </c>
      <c r="AD28">
        <v>6378871</v>
      </c>
      <c r="AE28">
        <v>6525545</v>
      </c>
      <c r="AF28">
        <v>6704113</v>
      </c>
      <c r="AG28">
        <v>6909154</v>
      </c>
      <c r="AH28" s="48">
        <v>7131693</v>
      </c>
      <c r="AI28">
        <v>7364862</v>
      </c>
      <c r="AJ28">
        <v>7607849</v>
      </c>
      <c r="AK28">
        <v>7862214</v>
      </c>
      <c r="AL28">
        <v>8126102</v>
      </c>
      <c r="AM28" s="48">
        <v>8397668</v>
      </c>
      <c r="AN28">
        <v>8675602</v>
      </c>
      <c r="AO28">
        <v>8958406</v>
      </c>
      <c r="AP28">
        <v>9245988</v>
      </c>
      <c r="AQ28">
        <v>9540289</v>
      </c>
      <c r="AR28" s="48">
        <v>9844297</v>
      </c>
      <c r="AS28">
        <v>10160030</v>
      </c>
      <c r="AT28">
        <v>10487998</v>
      </c>
      <c r="AU28">
        <v>10827024</v>
      </c>
      <c r="AV28" s="48">
        <v>11175378</v>
      </c>
      <c r="AW28" s="35" t="str">
        <f t="shared" si="1"/>
        <v>ok</v>
      </c>
      <c r="AX28" t="s">
        <v>9</v>
      </c>
      <c r="AY28"/>
      <c r="AZ28" s="55">
        <v>0.89300000000000002</v>
      </c>
      <c r="BA28" s="55">
        <v>0.86599999999999999</v>
      </c>
      <c r="BB28" s="55">
        <v>0.87</v>
      </c>
      <c r="BC28" s="55">
        <v>0.877</v>
      </c>
      <c r="BD28" s="55">
        <v>0.82499999999999996</v>
      </c>
      <c r="BE28" s="55">
        <v>0.78500000000000003</v>
      </c>
      <c r="BF28" s="55">
        <v>0.91500000000000004</v>
      </c>
      <c r="BG28" s="55">
        <v>1.117</v>
      </c>
      <c r="BH28" s="55">
        <v>1.2729999999999999</v>
      </c>
      <c r="BI28" s="55">
        <v>1.3560000000000001</v>
      </c>
      <c r="BJ28" s="55">
        <v>1.6120000000000001</v>
      </c>
      <c r="BK28" s="55">
        <v>1.7749999999999999</v>
      </c>
      <c r="BL28" s="56">
        <v>2.032</v>
      </c>
      <c r="BM28" s="55">
        <v>2.2360000000000002</v>
      </c>
      <c r="BN28" s="55">
        <v>2.3330000000000002</v>
      </c>
      <c r="BO28" s="55">
        <v>2.5750000000000002</v>
      </c>
      <c r="BP28" s="55">
        <v>2.9340000000000002</v>
      </c>
      <c r="BQ28" s="55">
        <v>3.0049999999999999</v>
      </c>
      <c r="BR28" s="55">
        <v>3.1379999999999999</v>
      </c>
      <c r="BS28" s="55">
        <v>3.3959999999999999</v>
      </c>
      <c r="BT28" s="55">
        <v>3.4359999999999999</v>
      </c>
      <c r="BU28" s="55">
        <v>3.573</v>
      </c>
    </row>
    <row r="29" spans="1:73">
      <c r="A29" s="16" t="s">
        <v>323</v>
      </c>
      <c r="C29" s="9">
        <v>168</v>
      </c>
      <c r="D29" s="4">
        <v>173</v>
      </c>
      <c r="E29" s="4">
        <v>162</v>
      </c>
      <c r="F29" s="4">
        <v>145</v>
      </c>
      <c r="G29" s="4">
        <v>129</v>
      </c>
      <c r="H29" s="4">
        <v>135</v>
      </c>
      <c r="I29" s="4">
        <v>134</v>
      </c>
      <c r="J29" s="4">
        <v>132</v>
      </c>
      <c r="K29" s="4">
        <v>133</v>
      </c>
      <c r="L29" s="4">
        <v>127</v>
      </c>
      <c r="M29" s="4">
        <v>106.4</v>
      </c>
      <c r="N29" s="4">
        <v>181</v>
      </c>
      <c r="O29" s="4">
        <v>216</v>
      </c>
      <c r="P29" s="4">
        <v>227</v>
      </c>
      <c r="Q29" s="4">
        <v>248</v>
      </c>
      <c r="R29" s="4">
        <v>270</v>
      </c>
      <c r="S29" s="4">
        <v>297</v>
      </c>
      <c r="T29" s="4">
        <v>346</v>
      </c>
      <c r="U29" s="4">
        <v>394</v>
      </c>
      <c r="V29" s="4">
        <v>464</v>
      </c>
      <c r="W29" s="4">
        <v>525</v>
      </c>
      <c r="X29" s="10">
        <v>543</v>
      </c>
      <c r="Y29" s="15" t="str">
        <f t="shared" si="0"/>
        <v>ok</v>
      </c>
      <c r="Z29" t="s">
        <v>323</v>
      </c>
      <c r="AA29" s="48" t="s">
        <v>324</v>
      </c>
      <c r="AB29">
        <v>11600508</v>
      </c>
      <c r="AC29" s="48">
        <v>11886458</v>
      </c>
      <c r="AD29">
        <v>12155239</v>
      </c>
      <c r="AE29">
        <v>12405408</v>
      </c>
      <c r="AF29">
        <v>12637727</v>
      </c>
      <c r="AG29">
        <v>12856163</v>
      </c>
      <c r="AH29" s="48">
        <v>13066469</v>
      </c>
      <c r="AI29">
        <v>13273354</v>
      </c>
      <c r="AJ29">
        <v>13477709</v>
      </c>
      <c r="AK29">
        <v>13679962</v>
      </c>
      <c r="AL29">
        <v>13883834</v>
      </c>
      <c r="AM29" s="48">
        <v>14093604</v>
      </c>
      <c r="AN29">
        <v>14312212</v>
      </c>
      <c r="AO29">
        <v>14541423</v>
      </c>
      <c r="AP29">
        <v>14780454</v>
      </c>
      <c r="AQ29">
        <v>15026332</v>
      </c>
      <c r="AR29" s="48">
        <v>15274503</v>
      </c>
      <c r="AS29">
        <v>15521436</v>
      </c>
      <c r="AT29">
        <v>15766293</v>
      </c>
      <c r="AU29">
        <v>16009414</v>
      </c>
      <c r="AV29" s="48">
        <v>16249798</v>
      </c>
      <c r="AW29" s="35" t="str">
        <f t="shared" si="1"/>
        <v>ok</v>
      </c>
      <c r="AX29" t="s">
        <v>323</v>
      </c>
      <c r="AY29"/>
      <c r="AZ29" s="55">
        <v>3.13</v>
      </c>
      <c r="BA29" s="55">
        <v>3.5129999999999999</v>
      </c>
      <c r="BB29" s="55">
        <v>3.6669999999999998</v>
      </c>
      <c r="BC29" s="55">
        <v>3.992</v>
      </c>
      <c r="BD29" s="55">
        <v>4.2889999999999997</v>
      </c>
      <c r="BE29" s="55">
        <v>4.665</v>
      </c>
      <c r="BF29" s="55">
        <v>5.3339999999999996</v>
      </c>
      <c r="BG29" s="55">
        <v>6.2869999999999999</v>
      </c>
      <c r="BH29" s="55">
        <v>7.2679999999999998</v>
      </c>
      <c r="BI29" s="55">
        <v>8.6300000000000008</v>
      </c>
      <c r="BJ29" s="55">
        <v>10.342000000000001</v>
      </c>
      <c r="BK29" s="55">
        <v>10.391</v>
      </c>
      <c r="BL29" s="56">
        <v>11.231999999999999</v>
      </c>
      <c r="BM29" s="55">
        <v>12.818</v>
      </c>
      <c r="BN29" s="55">
        <v>14.057</v>
      </c>
      <c r="BO29" s="55">
        <v>15.228</v>
      </c>
      <c r="BP29" s="55">
        <v>16.702000000000002</v>
      </c>
      <c r="BQ29" s="55">
        <v>18.082999999999998</v>
      </c>
      <c r="BR29" s="55">
        <v>20.042999999999999</v>
      </c>
      <c r="BS29" s="55">
        <v>22.225000000000001</v>
      </c>
      <c r="BT29" s="55">
        <v>24.523</v>
      </c>
      <c r="BU29" s="55">
        <v>26.978999999999999</v>
      </c>
    </row>
    <row r="30" spans="1:73">
      <c r="A30" s="16" t="s">
        <v>10</v>
      </c>
      <c r="C30" s="9">
        <v>211</v>
      </c>
      <c r="D30" s="4">
        <v>228</v>
      </c>
      <c r="E30" s="4">
        <v>221</v>
      </c>
      <c r="F30" s="4">
        <v>220</v>
      </c>
      <c r="G30" s="4">
        <v>239</v>
      </c>
      <c r="H30" s="4">
        <v>256</v>
      </c>
      <c r="I30" s="4">
        <v>272</v>
      </c>
      <c r="J30" s="4">
        <v>269</v>
      </c>
      <c r="K30" s="4">
        <v>292</v>
      </c>
      <c r="L30" s="4">
        <v>3</v>
      </c>
      <c r="M30" s="4">
        <v>317</v>
      </c>
      <c r="N30" s="4">
        <v>322</v>
      </c>
      <c r="O30" s="4">
        <v>344</v>
      </c>
      <c r="P30" s="4">
        <v>312</v>
      </c>
      <c r="Q30" s="4">
        <v>335</v>
      </c>
      <c r="R30" s="4">
        <v>352</v>
      </c>
      <c r="S30" s="4">
        <v>354</v>
      </c>
      <c r="T30" s="4">
        <v>363</v>
      </c>
      <c r="U30" s="4">
        <v>395</v>
      </c>
      <c r="V30" s="4">
        <v>408</v>
      </c>
      <c r="W30" s="4">
        <v>405</v>
      </c>
      <c r="X30" s="10">
        <v>430</v>
      </c>
      <c r="Y30" s="15" t="str">
        <f t="shared" si="0"/>
        <v>ok</v>
      </c>
      <c r="Z30" t="s">
        <v>10</v>
      </c>
      <c r="AA30" s="48" t="s">
        <v>181</v>
      </c>
      <c r="AB30">
        <v>14723768</v>
      </c>
      <c r="AC30" s="48">
        <v>15112592</v>
      </c>
      <c r="AD30">
        <v>15513945</v>
      </c>
      <c r="AE30">
        <v>15928910</v>
      </c>
      <c r="AF30">
        <v>16357602</v>
      </c>
      <c r="AG30">
        <v>16800865</v>
      </c>
      <c r="AH30" s="48">
        <v>17259322</v>
      </c>
      <c r="AI30">
        <v>17733410</v>
      </c>
      <c r="AJ30">
        <v>18223674</v>
      </c>
      <c r="AK30">
        <v>18730282</v>
      </c>
      <c r="AL30">
        <v>19252666</v>
      </c>
      <c r="AM30" s="48">
        <v>19789919</v>
      </c>
      <c r="AN30">
        <v>20341241</v>
      </c>
      <c r="AO30">
        <v>20906388</v>
      </c>
      <c r="AP30">
        <v>21485266</v>
      </c>
      <c r="AQ30">
        <v>22077298</v>
      </c>
      <c r="AR30" s="48">
        <v>22681858</v>
      </c>
      <c r="AS30">
        <v>23298368</v>
      </c>
      <c r="AT30">
        <v>23926539</v>
      </c>
      <c r="AU30">
        <v>24566045</v>
      </c>
      <c r="AV30" s="48">
        <v>25216237</v>
      </c>
      <c r="AW30" s="35" t="str">
        <f t="shared" si="1"/>
        <v>ok</v>
      </c>
      <c r="AX30" t="s">
        <v>10</v>
      </c>
      <c r="AY30"/>
      <c r="AZ30" s="55">
        <v>10.494999999999999</v>
      </c>
      <c r="BA30" s="55">
        <v>10.695</v>
      </c>
      <c r="BB30" s="55">
        <v>9.8019999999999996</v>
      </c>
      <c r="BC30" s="55">
        <v>10.377000000000001</v>
      </c>
      <c r="BD30" s="55">
        <v>11.587999999999999</v>
      </c>
      <c r="BE30" s="55">
        <v>14.558</v>
      </c>
      <c r="BF30" s="55">
        <v>17.440000000000001</v>
      </c>
      <c r="BG30" s="55">
        <v>17.974</v>
      </c>
      <c r="BH30" s="55">
        <v>19.373000000000001</v>
      </c>
      <c r="BI30" s="55">
        <v>22.396999999999998</v>
      </c>
      <c r="BJ30" s="55">
        <v>26.533999999999999</v>
      </c>
      <c r="BK30" s="55">
        <v>26.085000000000001</v>
      </c>
      <c r="BL30" s="56">
        <v>26.193000000000001</v>
      </c>
      <c r="BM30" s="55">
        <v>29.364000000000001</v>
      </c>
      <c r="BN30" s="55">
        <v>29.120999999999999</v>
      </c>
      <c r="BO30" s="55">
        <v>32.357999999999997</v>
      </c>
      <c r="BP30" s="55">
        <v>34.999000000000002</v>
      </c>
      <c r="BQ30" s="55">
        <v>30.931999999999999</v>
      </c>
      <c r="BR30" s="55">
        <v>32.634999999999998</v>
      </c>
      <c r="BS30" s="55">
        <v>34.993000000000002</v>
      </c>
      <c r="BT30" s="55">
        <v>38.521000000000001</v>
      </c>
      <c r="BU30" s="55">
        <v>39.219000000000001</v>
      </c>
    </row>
    <row r="31" spans="1:73">
      <c r="A31" s="16" t="s">
        <v>42</v>
      </c>
      <c r="C31" s="9">
        <v>12641</v>
      </c>
      <c r="D31" s="4">
        <v>13187</v>
      </c>
      <c r="E31" s="4">
        <v>12971</v>
      </c>
      <c r="F31" s="4">
        <v>13314</v>
      </c>
      <c r="G31" s="4">
        <v>13382</v>
      </c>
      <c r="H31" s="4">
        <v>13628</v>
      </c>
      <c r="I31" s="4">
        <v>14144</v>
      </c>
      <c r="J31" s="4">
        <v>14766</v>
      </c>
      <c r="K31" s="4">
        <v>15453</v>
      </c>
      <c r="L31" s="4">
        <v>16847</v>
      </c>
      <c r="M31" s="4">
        <v>18156</v>
      </c>
      <c r="N31" s="4">
        <v>18985</v>
      </c>
      <c r="O31" s="4">
        <v>17148</v>
      </c>
      <c r="P31" s="4">
        <v>17727</v>
      </c>
      <c r="Q31" s="4">
        <v>16857</v>
      </c>
      <c r="R31" s="4">
        <v>15582</v>
      </c>
      <c r="S31" s="4">
        <v>15836</v>
      </c>
      <c r="T31" s="4">
        <v>18194</v>
      </c>
      <c r="U31" s="4">
        <v>18436</v>
      </c>
      <c r="V31" s="4">
        <v>21343</v>
      </c>
      <c r="W31" s="4">
        <v>21352</v>
      </c>
      <c r="X31" s="10">
        <v>21621</v>
      </c>
      <c r="Y31" s="15" t="str">
        <f t="shared" si="0"/>
        <v>ok</v>
      </c>
      <c r="Z31" t="s">
        <v>42</v>
      </c>
      <c r="AA31" s="48" t="s">
        <v>169</v>
      </c>
      <c r="AB31">
        <v>30155173</v>
      </c>
      <c r="AC31" s="48">
        <v>30401286</v>
      </c>
      <c r="AD31">
        <v>30685730</v>
      </c>
      <c r="AE31">
        <v>31020902</v>
      </c>
      <c r="AF31">
        <v>31360079</v>
      </c>
      <c r="AG31">
        <v>31644028</v>
      </c>
      <c r="AH31" s="48">
        <v>31940655</v>
      </c>
      <c r="AI31">
        <v>32243753</v>
      </c>
      <c r="AJ31">
        <v>32571174</v>
      </c>
      <c r="AK31">
        <v>32889025</v>
      </c>
      <c r="AL31">
        <v>33247118</v>
      </c>
      <c r="AM31" s="48">
        <v>33628895</v>
      </c>
      <c r="AN31">
        <v>34004889</v>
      </c>
      <c r="AO31">
        <v>34339328</v>
      </c>
      <c r="AP31">
        <v>34714222</v>
      </c>
      <c r="AQ31">
        <v>35082954</v>
      </c>
      <c r="AR31" s="48">
        <v>35437435</v>
      </c>
      <c r="AS31">
        <v>35702908</v>
      </c>
      <c r="AT31">
        <v>36109487</v>
      </c>
      <c r="AU31">
        <v>36540268</v>
      </c>
      <c r="AV31" s="48">
        <v>37058856</v>
      </c>
      <c r="AW31" s="35" t="str">
        <f t="shared" si="1"/>
        <v>ok</v>
      </c>
      <c r="AX31" t="s">
        <v>42</v>
      </c>
      <c r="AY31"/>
      <c r="AZ31" s="55">
        <v>634.01400000000001</v>
      </c>
      <c r="BA31" s="55">
        <v>678.39599999999996</v>
      </c>
      <c r="BB31" s="55">
        <v>744.76599999999996</v>
      </c>
      <c r="BC31" s="55">
        <v>738.99900000000002</v>
      </c>
      <c r="BD31" s="55">
        <v>760.64</v>
      </c>
      <c r="BE31" s="55">
        <v>895.56899999999996</v>
      </c>
      <c r="BF31" s="55">
        <v>1026.67</v>
      </c>
      <c r="BG31" s="55">
        <v>1173.1400000000001</v>
      </c>
      <c r="BH31" s="55">
        <v>1319.31</v>
      </c>
      <c r="BI31" s="55">
        <v>1468.82</v>
      </c>
      <c r="BJ31" s="55">
        <v>1552.93</v>
      </c>
      <c r="BK31" s="55">
        <v>1374.62</v>
      </c>
      <c r="BL31" s="56">
        <v>1617.27</v>
      </c>
      <c r="BM31" s="55">
        <v>1792.83</v>
      </c>
      <c r="BN31" s="55">
        <v>1828.69</v>
      </c>
      <c r="BO31" s="55">
        <v>1847.21</v>
      </c>
      <c r="BP31" s="55">
        <v>1803.53</v>
      </c>
      <c r="BQ31" s="55">
        <v>1556.13</v>
      </c>
      <c r="BR31" s="55">
        <v>1530.27</v>
      </c>
      <c r="BS31" s="55">
        <v>1650.19</v>
      </c>
      <c r="BT31" s="55">
        <v>1711.39</v>
      </c>
      <c r="BU31" s="55">
        <v>1739.11</v>
      </c>
    </row>
    <row r="32" spans="1:73">
      <c r="A32" s="16" t="s">
        <v>11</v>
      </c>
      <c r="C32" s="9">
        <v>6.3</v>
      </c>
      <c r="D32" s="4">
        <v>7.1</v>
      </c>
      <c r="E32" s="4">
        <v>11.4</v>
      </c>
      <c r="F32" s="4">
        <v>7.7</v>
      </c>
      <c r="G32" s="4">
        <v>7</v>
      </c>
      <c r="H32" s="4">
        <v>7.4</v>
      </c>
      <c r="I32" s="4">
        <v>7.7</v>
      </c>
      <c r="J32" s="4">
        <v>8.4</v>
      </c>
      <c r="K32" s="4">
        <v>7.8</v>
      </c>
      <c r="L32" s="4">
        <v>7.7</v>
      </c>
      <c r="M32" s="4">
        <v>9.1999999999999993</v>
      </c>
      <c r="N32" s="4">
        <v>7.5</v>
      </c>
      <c r="O32" s="4">
        <v>7.5</v>
      </c>
      <c r="P32" s="4">
        <v>8.1</v>
      </c>
      <c r="Q32" s="4">
        <v>8.6</v>
      </c>
      <c r="R32" s="4">
        <v>8.1999999999999993</v>
      </c>
      <c r="S32" s="4">
        <v>8.5</v>
      </c>
      <c r="T32" s="4">
        <v>9</v>
      </c>
      <c r="U32" s="4">
        <v>10.4</v>
      </c>
      <c r="V32" s="4">
        <v>9.4</v>
      </c>
      <c r="W32" s="4">
        <v>10.1</v>
      </c>
      <c r="X32" s="10">
        <v>10.7</v>
      </c>
      <c r="Y32" s="15" t="str">
        <f t="shared" si="0"/>
        <v>ok</v>
      </c>
      <c r="Z32" t="s">
        <v>11</v>
      </c>
      <c r="AA32" s="48" t="s">
        <v>191</v>
      </c>
      <c r="AB32">
        <v>412514</v>
      </c>
      <c r="AC32" s="48">
        <v>420452</v>
      </c>
      <c r="AD32">
        <v>428188</v>
      </c>
      <c r="AE32">
        <v>435709</v>
      </c>
      <c r="AF32">
        <v>442951</v>
      </c>
      <c r="AG32">
        <v>449930</v>
      </c>
      <c r="AH32" s="48">
        <v>456617</v>
      </c>
      <c r="AI32">
        <v>463032</v>
      </c>
      <c r="AJ32">
        <v>469170</v>
      </c>
      <c r="AK32">
        <v>475060</v>
      </c>
      <c r="AL32">
        <v>480842</v>
      </c>
      <c r="AM32" s="48">
        <v>486671</v>
      </c>
      <c r="AN32">
        <v>492654</v>
      </c>
      <c r="AO32">
        <v>498856</v>
      </c>
      <c r="AP32">
        <v>505235</v>
      </c>
      <c r="AQ32">
        <v>511748</v>
      </c>
      <c r="AR32" s="48">
        <v>518269</v>
      </c>
      <c r="AS32">
        <v>524743</v>
      </c>
      <c r="AT32">
        <v>531146</v>
      </c>
      <c r="AU32">
        <v>537497</v>
      </c>
      <c r="AV32" s="48">
        <v>543767</v>
      </c>
      <c r="AW32" s="35" t="str">
        <f t="shared" si="1"/>
        <v>ok</v>
      </c>
      <c r="AX32" t="s">
        <v>11</v>
      </c>
      <c r="AY32"/>
      <c r="AZ32" s="55">
        <v>0.57499999999999996</v>
      </c>
      <c r="BA32" s="55">
        <v>0.65200000000000002</v>
      </c>
      <c r="BB32" s="55">
        <v>0.58899999999999997</v>
      </c>
      <c r="BC32" s="55">
        <v>0.61599999999999999</v>
      </c>
      <c r="BD32" s="55">
        <v>0.67900000000000005</v>
      </c>
      <c r="BE32" s="55">
        <v>0.89100000000000001</v>
      </c>
      <c r="BF32" s="55">
        <v>1.0229999999999999</v>
      </c>
      <c r="BG32" s="55">
        <v>1.0900000000000001</v>
      </c>
      <c r="BH32" s="55">
        <v>1.2370000000000001</v>
      </c>
      <c r="BI32" s="55">
        <v>1.514</v>
      </c>
      <c r="BJ32" s="55">
        <v>1.7889999999999999</v>
      </c>
      <c r="BK32" s="55">
        <v>1.712</v>
      </c>
      <c r="BL32" s="56">
        <v>1.6639999999999999</v>
      </c>
      <c r="BM32" s="55">
        <v>1.865</v>
      </c>
      <c r="BN32" s="55">
        <v>1.752</v>
      </c>
      <c r="BO32" s="55">
        <v>1.851</v>
      </c>
      <c r="BP32" s="55">
        <v>1.861</v>
      </c>
      <c r="BQ32" s="55">
        <v>1.597</v>
      </c>
      <c r="BR32" s="55">
        <v>1.6639999999999999</v>
      </c>
      <c r="BS32" s="55">
        <v>1.776</v>
      </c>
      <c r="BT32" s="55">
        <v>1.97</v>
      </c>
      <c r="BU32" s="55">
        <v>2.0419999999999998</v>
      </c>
    </row>
    <row r="33" spans="1:73">
      <c r="A33" s="16" t="s">
        <v>558</v>
      </c>
      <c r="C33" s="9"/>
      <c r="D33" s="4"/>
      <c r="E33" s="4"/>
      <c r="F33" s="4"/>
      <c r="G33" s="4">
        <v>33.5</v>
      </c>
      <c r="H33" s="4">
        <v>37.700000000000003</v>
      </c>
      <c r="I33" s="4">
        <v>35.200000000000003</v>
      </c>
      <c r="J33" s="4">
        <v>34.799999999999997</v>
      </c>
      <c r="K33" s="4"/>
      <c r="L33" s="4">
        <v>36.4</v>
      </c>
      <c r="M33" s="4">
        <v>51.4</v>
      </c>
      <c r="N33" s="4">
        <v>59.8</v>
      </c>
      <c r="O33" s="4">
        <v>88.5</v>
      </c>
      <c r="P33" s="4">
        <v>80.5</v>
      </c>
      <c r="Q33" s="4">
        <v>70.599999999999994</v>
      </c>
      <c r="R33" s="4">
        <v>75.400000000000006</v>
      </c>
      <c r="S33" s="4">
        <v>48.3</v>
      </c>
      <c r="T33" s="4">
        <v>29.3</v>
      </c>
      <c r="U33" s="4">
        <v>28.2</v>
      </c>
      <c r="V33" s="4">
        <v>27.5</v>
      </c>
      <c r="W33" s="4">
        <v>28.2</v>
      </c>
      <c r="X33" s="10">
        <v>31</v>
      </c>
      <c r="Y33" s="15" t="str">
        <f t="shared" si="0"/>
        <v>ok</v>
      </c>
      <c r="Z33" t="s">
        <v>558</v>
      </c>
      <c r="AA33" s="48" t="s">
        <v>168</v>
      </c>
      <c r="AB33">
        <v>3475492</v>
      </c>
      <c r="AC33" s="48">
        <v>3558014</v>
      </c>
      <c r="AD33">
        <v>3640427</v>
      </c>
      <c r="AE33">
        <v>3722018</v>
      </c>
      <c r="AF33">
        <v>3802128</v>
      </c>
      <c r="AG33">
        <v>3881181</v>
      </c>
      <c r="AH33" s="48">
        <v>3959875</v>
      </c>
      <c r="AI33">
        <v>4038382</v>
      </c>
      <c r="AJ33">
        <v>4118069</v>
      </c>
      <c r="AK33">
        <v>4198010</v>
      </c>
      <c r="AL33">
        <v>4273366</v>
      </c>
      <c r="AM33" s="48">
        <v>4337625</v>
      </c>
      <c r="AN33">
        <v>4386768</v>
      </c>
      <c r="AO33">
        <v>4418636</v>
      </c>
      <c r="AP33">
        <v>4436415</v>
      </c>
      <c r="AQ33">
        <v>4447942</v>
      </c>
      <c r="AR33" s="48">
        <v>4464175</v>
      </c>
      <c r="AS33">
        <v>4493170</v>
      </c>
      <c r="AT33">
        <v>4537687</v>
      </c>
      <c r="AU33">
        <v>4596028</v>
      </c>
      <c r="AV33" s="48">
        <v>4666377</v>
      </c>
      <c r="AW33" s="35" t="str">
        <f t="shared" si="1"/>
        <v>ok</v>
      </c>
      <c r="AX33" t="s">
        <v>558</v>
      </c>
      <c r="AY33"/>
      <c r="AZ33" s="55">
        <v>1.036</v>
      </c>
      <c r="BA33" s="55">
        <v>1.0389999999999999</v>
      </c>
      <c r="BB33" s="55">
        <v>0.88500000000000001</v>
      </c>
      <c r="BC33" s="55">
        <v>0.89700000000000002</v>
      </c>
      <c r="BD33" s="55">
        <v>0.96299999999999997</v>
      </c>
      <c r="BE33" s="55">
        <v>1.1100000000000001</v>
      </c>
      <c r="BF33" s="55">
        <v>1.2569999999999999</v>
      </c>
      <c r="BG33" s="55">
        <v>1.337</v>
      </c>
      <c r="BH33" s="55">
        <v>1.4610000000000001</v>
      </c>
      <c r="BI33" s="55">
        <v>1.698</v>
      </c>
      <c r="BJ33" s="55">
        <v>1.9850000000000001</v>
      </c>
      <c r="BK33" s="55">
        <v>1.982</v>
      </c>
      <c r="BL33" s="56">
        <v>1.986</v>
      </c>
      <c r="BM33" s="55">
        <v>2.1960000000000002</v>
      </c>
      <c r="BN33" s="55">
        <v>2.1709999999999998</v>
      </c>
      <c r="BO33" s="55">
        <v>1.5189999999999999</v>
      </c>
      <c r="BP33" s="55">
        <v>1.706</v>
      </c>
      <c r="BQ33" s="55">
        <v>1.585</v>
      </c>
      <c r="BR33" s="55">
        <v>1.756</v>
      </c>
      <c r="BS33" s="55">
        <v>1.9370000000000001</v>
      </c>
      <c r="BT33" s="55">
        <v>2.1850000000000001</v>
      </c>
      <c r="BU33" s="55">
        <v>2.2850000000000001</v>
      </c>
    </row>
    <row r="34" spans="1:73">
      <c r="A34" s="16" t="s">
        <v>176</v>
      </c>
      <c r="C34" s="9">
        <v>2739</v>
      </c>
      <c r="D34" s="4">
        <v>2834</v>
      </c>
      <c r="E34" s="4">
        <v>2980</v>
      </c>
      <c r="F34" s="4">
        <v>3047</v>
      </c>
      <c r="G34" s="4">
        <v>3033</v>
      </c>
      <c r="H34" s="4">
        <v>3440</v>
      </c>
      <c r="I34" s="4">
        <v>3900</v>
      </c>
      <c r="J34" s="4">
        <v>4010</v>
      </c>
      <c r="K34" s="4">
        <v>4568</v>
      </c>
      <c r="L34" s="4">
        <v>4498</v>
      </c>
      <c r="M34" s="4">
        <v>4774</v>
      </c>
      <c r="N34" s="4">
        <v>4293</v>
      </c>
      <c r="O34" s="4">
        <v>4831</v>
      </c>
      <c r="P34" s="4">
        <v>5149</v>
      </c>
      <c r="Q34" s="4">
        <v>4832</v>
      </c>
      <c r="R34" s="4">
        <v>4883</v>
      </c>
      <c r="S34" s="4">
        <v>4970</v>
      </c>
      <c r="T34" s="4">
        <v>4957</v>
      </c>
      <c r="U34" s="4">
        <v>5121</v>
      </c>
      <c r="V34" s="4">
        <v>5370</v>
      </c>
      <c r="W34" s="4">
        <v>5382</v>
      </c>
      <c r="X34" s="10">
        <v>5571</v>
      </c>
      <c r="Y34" s="15" t="str">
        <f t="shared" si="0"/>
        <v>ok</v>
      </c>
      <c r="Z34" t="s">
        <v>176</v>
      </c>
      <c r="AA34" s="48" t="s">
        <v>177</v>
      </c>
      <c r="AB34">
        <v>14977733</v>
      </c>
      <c r="AC34" s="48">
        <v>15162800</v>
      </c>
      <c r="AD34">
        <v>15342353</v>
      </c>
      <c r="AE34">
        <v>15516113</v>
      </c>
      <c r="AF34">
        <v>15684409</v>
      </c>
      <c r="AG34">
        <v>15849652</v>
      </c>
      <c r="AH34" s="48">
        <v>16014971</v>
      </c>
      <c r="AI34">
        <v>16182721</v>
      </c>
      <c r="AJ34">
        <v>16354504</v>
      </c>
      <c r="AK34">
        <v>16530195</v>
      </c>
      <c r="AL34">
        <v>16708258</v>
      </c>
      <c r="AM34" s="48">
        <v>16886186</v>
      </c>
      <c r="AN34">
        <v>17062536</v>
      </c>
      <c r="AO34">
        <v>17233576</v>
      </c>
      <c r="AP34">
        <v>17400347</v>
      </c>
      <c r="AQ34">
        <v>17571507</v>
      </c>
      <c r="AR34" s="48">
        <v>17758959</v>
      </c>
      <c r="AS34">
        <v>17969353</v>
      </c>
      <c r="AT34">
        <v>18209068</v>
      </c>
      <c r="AU34">
        <v>18470439</v>
      </c>
      <c r="AV34" s="48">
        <v>18729160</v>
      </c>
      <c r="AW34" s="35" t="str">
        <f t="shared" si="1"/>
        <v>ok</v>
      </c>
      <c r="AX34" t="s">
        <v>176</v>
      </c>
      <c r="AY34"/>
      <c r="AZ34" s="55">
        <v>81.561999999999998</v>
      </c>
      <c r="BA34" s="55">
        <v>75.093999999999994</v>
      </c>
      <c r="BB34" s="55">
        <v>77.814999999999998</v>
      </c>
      <c r="BC34" s="55">
        <v>70.971000000000004</v>
      </c>
      <c r="BD34" s="55">
        <v>69.728999999999999</v>
      </c>
      <c r="BE34" s="55">
        <v>75.643000000000001</v>
      </c>
      <c r="BF34" s="55">
        <v>99.224000000000004</v>
      </c>
      <c r="BG34" s="55">
        <v>122.996</v>
      </c>
      <c r="BH34" s="55">
        <v>154.864</v>
      </c>
      <c r="BI34" s="55">
        <v>173.56899999999999</v>
      </c>
      <c r="BJ34" s="55">
        <v>179.488</v>
      </c>
      <c r="BK34" s="55">
        <v>172.52</v>
      </c>
      <c r="BL34" s="56">
        <v>218.30799999999999</v>
      </c>
      <c r="BM34" s="55">
        <v>252.096</v>
      </c>
      <c r="BN34" s="55">
        <v>267.02100000000002</v>
      </c>
      <c r="BO34" s="55">
        <v>278.34500000000003</v>
      </c>
      <c r="BP34" s="55">
        <v>260.47899999999998</v>
      </c>
      <c r="BQ34" s="55">
        <v>243.90799999999999</v>
      </c>
      <c r="BR34" s="55">
        <v>250.26499999999999</v>
      </c>
      <c r="BS34" s="55">
        <v>277.66800000000001</v>
      </c>
      <c r="BT34" s="55">
        <v>298.17200000000003</v>
      </c>
      <c r="BU34" s="55">
        <v>295.61399999999998</v>
      </c>
    </row>
    <row r="35" spans="1:73">
      <c r="A35" s="16" t="s">
        <v>178</v>
      </c>
      <c r="C35" s="9">
        <v>31211</v>
      </c>
      <c r="D35" s="4">
        <v>37971</v>
      </c>
      <c r="E35" s="4">
        <v>41264</v>
      </c>
      <c r="F35" s="4">
        <v>49798</v>
      </c>
      <c r="G35" s="4">
        <v>57835</v>
      </c>
      <c r="H35" s="4">
        <v>62509</v>
      </c>
      <c r="I35" s="4">
        <v>69162</v>
      </c>
      <c r="J35" s="4">
        <v>76558</v>
      </c>
      <c r="K35" s="4">
        <v>88317</v>
      </c>
      <c r="L35" s="4">
        <v>98805</v>
      </c>
      <c r="M35" s="4">
        <v>108187</v>
      </c>
      <c r="N35" s="4">
        <v>131063</v>
      </c>
      <c r="O35" s="4">
        <v>137890</v>
      </c>
      <c r="P35" s="4">
        <v>148656</v>
      </c>
      <c r="Q35" s="4">
        <v>161441</v>
      </c>
      <c r="R35" s="4">
        <v>176476</v>
      </c>
      <c r="S35" s="4">
        <v>191627</v>
      </c>
      <c r="T35" s="4">
        <v>204202</v>
      </c>
      <c r="U35" s="4">
        <v>215718</v>
      </c>
      <c r="V35" s="4">
        <v>227829</v>
      </c>
      <c r="W35" s="4">
        <v>239223</v>
      </c>
      <c r="X35" s="10">
        <v>249997</v>
      </c>
      <c r="Y35" s="15" t="str">
        <f t="shared" si="0"/>
        <v>ok</v>
      </c>
      <c r="Z35" t="s">
        <v>178</v>
      </c>
      <c r="AA35" s="48" t="s">
        <v>179</v>
      </c>
      <c r="AB35">
        <v>1241935000</v>
      </c>
      <c r="AC35" s="48">
        <v>1252735000</v>
      </c>
      <c r="AD35">
        <v>1262645000</v>
      </c>
      <c r="AE35">
        <v>1271850000</v>
      </c>
      <c r="AF35">
        <v>1280400000</v>
      </c>
      <c r="AG35">
        <v>1288400000</v>
      </c>
      <c r="AH35" s="48">
        <v>1296075000</v>
      </c>
      <c r="AI35">
        <v>1303720000</v>
      </c>
      <c r="AJ35">
        <v>1311020000</v>
      </c>
      <c r="AK35">
        <v>1317885000</v>
      </c>
      <c r="AL35">
        <v>1324655000</v>
      </c>
      <c r="AM35" s="48">
        <v>1331260000</v>
      </c>
      <c r="AN35">
        <v>1337705000</v>
      </c>
      <c r="AO35">
        <v>1344130000</v>
      </c>
      <c r="AP35">
        <v>1350695000</v>
      </c>
      <c r="AQ35">
        <v>1357380000</v>
      </c>
      <c r="AR35" s="48">
        <v>1364270000</v>
      </c>
      <c r="AS35">
        <v>1371220000</v>
      </c>
      <c r="AT35">
        <v>1378665000</v>
      </c>
      <c r="AU35">
        <v>1386395000</v>
      </c>
      <c r="AV35" s="48">
        <v>1392730000</v>
      </c>
      <c r="AW35" s="35" t="str">
        <f t="shared" si="1"/>
        <v>ok</v>
      </c>
      <c r="AX35" t="s">
        <v>178</v>
      </c>
      <c r="AY35"/>
      <c r="AZ35" s="55">
        <v>1032.57</v>
      </c>
      <c r="BA35" s="55">
        <v>1097.1400000000001</v>
      </c>
      <c r="BB35" s="55">
        <v>1214.92</v>
      </c>
      <c r="BC35" s="55">
        <v>1344.08</v>
      </c>
      <c r="BD35" s="55">
        <v>1477.5</v>
      </c>
      <c r="BE35" s="55">
        <v>1671.07</v>
      </c>
      <c r="BF35" s="55">
        <v>1966.24</v>
      </c>
      <c r="BG35" s="55">
        <v>2308.8000000000002</v>
      </c>
      <c r="BH35" s="55">
        <v>2774.29</v>
      </c>
      <c r="BI35" s="55">
        <v>3571.45</v>
      </c>
      <c r="BJ35" s="55">
        <v>4604.29</v>
      </c>
      <c r="BK35" s="55">
        <v>5121.68</v>
      </c>
      <c r="BL35" s="56">
        <v>6066.35</v>
      </c>
      <c r="BM35" s="55">
        <v>7522.1</v>
      </c>
      <c r="BN35" s="55">
        <v>8570.35</v>
      </c>
      <c r="BO35" s="55">
        <v>9635.0300000000007</v>
      </c>
      <c r="BP35" s="55">
        <v>10534.53</v>
      </c>
      <c r="BQ35" s="55">
        <v>11226.19</v>
      </c>
      <c r="BR35" s="55">
        <v>11221.84</v>
      </c>
      <c r="BS35" s="55">
        <v>12062.28</v>
      </c>
      <c r="BT35" s="55">
        <v>13407.4</v>
      </c>
      <c r="BU35" s="55">
        <v>14216.5</v>
      </c>
    </row>
    <row r="36" spans="1:73">
      <c r="A36" s="16" t="s">
        <v>76</v>
      </c>
      <c r="C36" s="9">
        <v>661</v>
      </c>
      <c r="D36" s="4">
        <v>408</v>
      </c>
      <c r="E36" s="4">
        <v>436</v>
      </c>
      <c r="F36" s="4">
        <v>515</v>
      </c>
      <c r="G36" s="4">
        <v>352</v>
      </c>
      <c r="H36" s="4">
        <v>341</v>
      </c>
      <c r="I36" s="4">
        <v>354</v>
      </c>
      <c r="J36" s="4">
        <v>385</v>
      </c>
      <c r="K36" s="4">
        <v>378</v>
      </c>
      <c r="L36" s="4">
        <v>358</v>
      </c>
      <c r="M36" s="4">
        <v>359</v>
      </c>
      <c r="N36" s="4">
        <v>392</v>
      </c>
      <c r="O36" s="4">
        <v>407</v>
      </c>
      <c r="P36" s="4">
        <v>377</v>
      </c>
      <c r="Q36" s="4">
        <v>344</v>
      </c>
      <c r="R36" s="4">
        <v>310</v>
      </c>
      <c r="S36" s="4">
        <v>293</v>
      </c>
      <c r="T36" s="4">
        <v>328</v>
      </c>
      <c r="U36" s="4">
        <v>301</v>
      </c>
      <c r="V36" s="4">
        <v>357</v>
      </c>
      <c r="W36" s="4">
        <v>360</v>
      </c>
      <c r="X36" s="10">
        <v>382</v>
      </c>
      <c r="Y36" s="15" t="str">
        <f t="shared" si="0"/>
        <v>ok</v>
      </c>
      <c r="Z36" t="s">
        <v>76</v>
      </c>
      <c r="AA36" s="48" t="s">
        <v>200</v>
      </c>
      <c r="AB36">
        <v>908702</v>
      </c>
      <c r="AC36" s="48">
        <v>926046</v>
      </c>
      <c r="AD36">
        <v>943290</v>
      </c>
      <c r="AE36">
        <v>960276</v>
      </c>
      <c r="AF36">
        <v>976964</v>
      </c>
      <c r="AG36">
        <v>993563</v>
      </c>
      <c r="AH36" s="48">
        <v>1010408</v>
      </c>
      <c r="AI36">
        <v>1027662</v>
      </c>
      <c r="AJ36">
        <v>1045507</v>
      </c>
      <c r="AK36">
        <v>1063713</v>
      </c>
      <c r="AL36">
        <v>1081563</v>
      </c>
      <c r="AM36" s="48">
        <v>1098083</v>
      </c>
      <c r="AN36">
        <v>1112612</v>
      </c>
      <c r="AO36">
        <v>1124833</v>
      </c>
      <c r="AP36">
        <v>1135046</v>
      </c>
      <c r="AQ36">
        <v>1143866</v>
      </c>
      <c r="AR36" s="48">
        <v>1152285</v>
      </c>
      <c r="AS36">
        <v>1160985</v>
      </c>
      <c r="AT36">
        <v>1170187</v>
      </c>
      <c r="AU36">
        <v>1179680</v>
      </c>
      <c r="AV36" s="48">
        <v>1189265</v>
      </c>
      <c r="AW36" s="35" t="str">
        <f t="shared" si="1"/>
        <v>ok</v>
      </c>
      <c r="AX36" t="s">
        <v>76</v>
      </c>
      <c r="AY36"/>
      <c r="AZ36" s="55">
        <v>10.250999999999999</v>
      </c>
      <c r="BA36" s="55">
        <v>10.502000000000001</v>
      </c>
      <c r="BB36" s="55">
        <v>9.9879999999999995</v>
      </c>
      <c r="BC36" s="55">
        <v>10.397</v>
      </c>
      <c r="BD36" s="55">
        <v>11.422000000000001</v>
      </c>
      <c r="BE36" s="55">
        <v>14.552</v>
      </c>
      <c r="BF36" s="55">
        <v>17.327999999999999</v>
      </c>
      <c r="BG36" s="55">
        <v>18.713000000000001</v>
      </c>
      <c r="BH36" s="55">
        <v>20.422000000000001</v>
      </c>
      <c r="BI36" s="55">
        <v>24.082000000000001</v>
      </c>
      <c r="BJ36" s="55">
        <v>27.972000000000001</v>
      </c>
      <c r="BK36" s="55">
        <v>26.007999999999999</v>
      </c>
      <c r="BL36" s="56">
        <v>25.608000000000001</v>
      </c>
      <c r="BM36" s="55">
        <v>27.454000000000001</v>
      </c>
      <c r="BN36" s="55">
        <v>25.055</v>
      </c>
      <c r="BO36" s="55">
        <v>24.094000000000001</v>
      </c>
      <c r="BP36" s="55">
        <v>23.401</v>
      </c>
      <c r="BQ36" s="55">
        <v>19.690999999999999</v>
      </c>
      <c r="BR36" s="55">
        <v>20.460999999999999</v>
      </c>
      <c r="BS36" s="55">
        <v>22.186</v>
      </c>
      <c r="BT36" s="55">
        <v>24.492000000000001</v>
      </c>
      <c r="BU36" s="55">
        <v>24.638000000000002</v>
      </c>
    </row>
    <row r="37" spans="1:73">
      <c r="A37" s="16" t="s">
        <v>186</v>
      </c>
      <c r="C37" s="9">
        <v>4499</v>
      </c>
      <c r="D37" s="4">
        <v>4787</v>
      </c>
      <c r="E37" s="4">
        <v>4859</v>
      </c>
      <c r="F37" s="4">
        <v>5344</v>
      </c>
      <c r="G37" s="4">
        <v>5611</v>
      </c>
      <c r="H37" s="4">
        <v>5894</v>
      </c>
      <c r="I37" s="4">
        <v>6291</v>
      </c>
      <c r="J37" s="4">
        <v>6405</v>
      </c>
      <c r="K37" s="4">
        <v>6772</v>
      </c>
      <c r="L37" s="4">
        <v>7184</v>
      </c>
      <c r="M37" s="4">
        <v>8492</v>
      </c>
      <c r="N37" s="4">
        <v>8921</v>
      </c>
      <c r="O37" s="4">
        <v>8853</v>
      </c>
      <c r="P37" s="4">
        <v>8241</v>
      </c>
      <c r="Q37" s="4">
        <v>8821</v>
      </c>
      <c r="R37" s="4">
        <v>9605</v>
      </c>
      <c r="S37" s="4">
        <v>9473</v>
      </c>
      <c r="T37" s="4">
        <v>9522</v>
      </c>
      <c r="U37" s="4">
        <v>9388</v>
      </c>
      <c r="V37" s="4">
        <v>10018</v>
      </c>
      <c r="W37" s="4">
        <v>10303</v>
      </c>
      <c r="X37" s="10">
        <v>10603</v>
      </c>
      <c r="Y37" s="15" t="str">
        <f t="shared" si="0"/>
        <v>ok</v>
      </c>
      <c r="Z37" t="s">
        <v>186</v>
      </c>
      <c r="AA37" s="48" t="s">
        <v>187</v>
      </c>
      <c r="AB37">
        <v>38364309</v>
      </c>
      <c r="AC37" s="48">
        <v>38999471</v>
      </c>
      <c r="AD37">
        <v>39629968</v>
      </c>
      <c r="AE37">
        <v>40255967</v>
      </c>
      <c r="AF37">
        <v>40875360</v>
      </c>
      <c r="AG37">
        <v>41483869</v>
      </c>
      <c r="AH37" s="48">
        <v>42075955</v>
      </c>
      <c r="AI37">
        <v>42647723</v>
      </c>
      <c r="AJ37">
        <v>43200897</v>
      </c>
      <c r="AK37">
        <v>43737516</v>
      </c>
      <c r="AL37">
        <v>44254975</v>
      </c>
      <c r="AM37" s="48">
        <v>44750054</v>
      </c>
      <c r="AN37">
        <v>45222700</v>
      </c>
      <c r="AO37">
        <v>45663099</v>
      </c>
      <c r="AP37">
        <v>46076848</v>
      </c>
      <c r="AQ37">
        <v>46497267</v>
      </c>
      <c r="AR37" s="48">
        <v>46969209</v>
      </c>
      <c r="AS37">
        <v>47520667</v>
      </c>
      <c r="AT37">
        <v>48171392</v>
      </c>
      <c r="AU37">
        <v>48901066</v>
      </c>
      <c r="AV37" s="48">
        <v>49648685</v>
      </c>
      <c r="AW37" s="35" t="str">
        <f t="shared" si="1"/>
        <v>ok</v>
      </c>
      <c r="AX37" t="s">
        <v>186</v>
      </c>
      <c r="AY37"/>
      <c r="AZ37" s="55">
        <v>117.32299999999999</v>
      </c>
      <c r="BA37" s="55">
        <v>102.78</v>
      </c>
      <c r="BB37" s="55">
        <v>98.930999999999997</v>
      </c>
      <c r="BC37" s="55">
        <v>97.272000000000006</v>
      </c>
      <c r="BD37" s="55">
        <v>97.02</v>
      </c>
      <c r="BE37" s="55">
        <v>93.75</v>
      </c>
      <c r="BF37" s="55">
        <v>115.986</v>
      </c>
      <c r="BG37" s="55">
        <v>145.16200000000001</v>
      </c>
      <c r="BH37" s="55">
        <v>161.364</v>
      </c>
      <c r="BI37" s="55">
        <v>205.755</v>
      </c>
      <c r="BJ37" s="55">
        <v>242.02799999999999</v>
      </c>
      <c r="BK37" s="55">
        <v>232.565</v>
      </c>
      <c r="BL37" s="56">
        <v>286.03899999999999</v>
      </c>
      <c r="BM37" s="55">
        <v>334.476</v>
      </c>
      <c r="BN37" s="55">
        <v>370.34500000000003</v>
      </c>
      <c r="BO37" s="55">
        <v>381.84399999999999</v>
      </c>
      <c r="BP37" s="55">
        <v>381.24099999999999</v>
      </c>
      <c r="BQ37" s="55">
        <v>293.49299999999999</v>
      </c>
      <c r="BR37" s="55">
        <v>282.72000000000003</v>
      </c>
      <c r="BS37" s="55">
        <v>311.79599999999999</v>
      </c>
      <c r="BT37" s="55">
        <v>333.11399999999998</v>
      </c>
      <c r="BU37" s="55">
        <v>336.59899999999999</v>
      </c>
    </row>
    <row r="38" spans="1:73" s="31" customFormat="1">
      <c r="A38" s="38" t="s">
        <v>58</v>
      </c>
      <c r="C38" s="3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1">
        <v>1604</v>
      </c>
      <c r="Y38" s="40" t="str">
        <f t="shared" si="0"/>
        <v>ok</v>
      </c>
      <c r="Z38" s="38" t="s">
        <v>58</v>
      </c>
      <c r="AA38" s="50" t="s">
        <v>441</v>
      </c>
      <c r="AB38" s="33">
        <v>22536753</v>
      </c>
      <c r="AC38" s="50">
        <v>22731482</v>
      </c>
      <c r="AD38" s="33">
        <v>22929075</v>
      </c>
      <c r="AE38" s="33">
        <v>23132980</v>
      </c>
      <c r="AF38" s="33">
        <v>23339453</v>
      </c>
      <c r="AG38" s="33">
        <v>23542426</v>
      </c>
      <c r="AH38" s="50">
        <v>23732731</v>
      </c>
      <c r="AI38" s="33">
        <v>23904167</v>
      </c>
      <c r="AJ38" s="33">
        <v>24054864</v>
      </c>
      <c r="AK38" s="33">
        <v>24188331</v>
      </c>
      <c r="AL38" s="33">
        <v>24310142</v>
      </c>
      <c r="AM38" s="50">
        <v>24428341</v>
      </c>
      <c r="AN38" s="33">
        <v>24548836</v>
      </c>
      <c r="AO38" s="33">
        <v>24673385</v>
      </c>
      <c r="AP38" s="33">
        <v>24800612</v>
      </c>
      <c r="AQ38" s="33">
        <v>24929452</v>
      </c>
      <c r="AR38" s="50">
        <v>25057752</v>
      </c>
      <c r="AS38" s="33">
        <v>25183833</v>
      </c>
      <c r="AT38" s="33">
        <v>25307744</v>
      </c>
      <c r="AU38" s="33">
        <v>25429985</v>
      </c>
      <c r="AV38" s="50">
        <v>25549819</v>
      </c>
      <c r="AW38" s="32" t="str">
        <f t="shared" si="1"/>
        <v>ok</v>
      </c>
      <c r="AX38" s="38" t="s">
        <v>58</v>
      </c>
      <c r="AY38" s="33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7">
        <v>30.02</v>
      </c>
      <c r="BL38" s="56">
        <v>29.9</v>
      </c>
      <c r="BM38" s="57">
        <v>30.12</v>
      </c>
      <c r="BN38" s="57">
        <v>30.51</v>
      </c>
      <c r="BO38" s="57">
        <v>30.84</v>
      </c>
      <c r="BP38" s="57">
        <v>31.16</v>
      </c>
      <c r="BQ38" s="57">
        <v>30.8</v>
      </c>
      <c r="BR38" s="57">
        <v>32</v>
      </c>
      <c r="BS38" s="58">
        <v>34.11</v>
      </c>
      <c r="BT38" s="57">
        <v>30.35</v>
      </c>
      <c r="BU38" s="56"/>
    </row>
    <row r="39" spans="1:73">
      <c r="A39" s="16" t="s">
        <v>59</v>
      </c>
      <c r="C39" s="9">
        <v>20587</v>
      </c>
      <c r="D39" s="4">
        <v>20034</v>
      </c>
      <c r="E39" s="4">
        <v>21267</v>
      </c>
      <c r="F39" s="4">
        <v>21875</v>
      </c>
      <c r="G39" s="4">
        <v>22478</v>
      </c>
      <c r="H39" s="4">
        <v>23242</v>
      </c>
      <c r="I39" s="4">
        <v>24264</v>
      </c>
      <c r="J39" s="4">
        <v>26242</v>
      </c>
      <c r="K39" s="4">
        <v>27187</v>
      </c>
      <c r="L39" s="4">
        <v>28419</v>
      </c>
      <c r="M39" s="4">
        <v>30278</v>
      </c>
      <c r="N39" s="4">
        <v>32181</v>
      </c>
      <c r="O39" s="4">
        <v>32449</v>
      </c>
      <c r="P39" s="4">
        <v>32893</v>
      </c>
      <c r="Q39" s="4">
        <v>33731</v>
      </c>
      <c r="R39" s="4">
        <v>34753</v>
      </c>
      <c r="S39" s="4">
        <v>36120</v>
      </c>
      <c r="T39" s="4">
        <v>37523</v>
      </c>
      <c r="U39" s="4">
        <v>38463</v>
      </c>
      <c r="V39" s="4">
        <v>39171</v>
      </c>
      <c r="W39" s="4">
        <v>41157</v>
      </c>
      <c r="X39" s="10">
        <v>43070</v>
      </c>
      <c r="Y39" s="15" t="str">
        <f t="shared" si="0"/>
        <v>ok</v>
      </c>
      <c r="Z39" s="16" t="s">
        <v>59</v>
      </c>
      <c r="AA39" s="48" t="s">
        <v>330</v>
      </c>
      <c r="AB39">
        <v>46286503</v>
      </c>
      <c r="AC39" s="48">
        <v>46616677</v>
      </c>
      <c r="AD39">
        <v>47008111</v>
      </c>
      <c r="AE39">
        <v>47370164</v>
      </c>
      <c r="AF39">
        <v>47644736</v>
      </c>
      <c r="AG39">
        <v>47892330</v>
      </c>
      <c r="AH39" s="48">
        <v>48082519</v>
      </c>
      <c r="AI39">
        <v>48184561</v>
      </c>
      <c r="AJ39">
        <v>48438292</v>
      </c>
      <c r="AK39">
        <v>48683638</v>
      </c>
      <c r="AL39">
        <v>49054708</v>
      </c>
      <c r="AM39" s="48">
        <v>49307835</v>
      </c>
      <c r="AN39">
        <v>49554112</v>
      </c>
      <c r="AO39">
        <v>49936638</v>
      </c>
      <c r="AP39">
        <v>50199853</v>
      </c>
      <c r="AQ39">
        <v>50428893</v>
      </c>
      <c r="AR39" s="48">
        <v>50746659</v>
      </c>
      <c r="AS39">
        <v>51014947</v>
      </c>
      <c r="AT39">
        <v>51245707</v>
      </c>
      <c r="AU39">
        <v>51466201</v>
      </c>
      <c r="AV39" s="48">
        <v>51635256</v>
      </c>
      <c r="AW39" s="35" t="str">
        <f t="shared" si="1"/>
        <v>ok</v>
      </c>
      <c r="AX39" s="16" t="s">
        <v>59</v>
      </c>
      <c r="AY39"/>
      <c r="AZ39" s="55">
        <v>374.24200000000002</v>
      </c>
      <c r="BA39" s="55">
        <v>485.25</v>
      </c>
      <c r="BB39" s="55">
        <v>561.63400000000001</v>
      </c>
      <c r="BC39" s="55">
        <v>533.04999999999995</v>
      </c>
      <c r="BD39" s="55">
        <v>609.02099999999996</v>
      </c>
      <c r="BE39" s="55">
        <v>680.51800000000003</v>
      </c>
      <c r="BF39" s="55">
        <v>764.88099999999997</v>
      </c>
      <c r="BG39" s="55">
        <v>898.13699999999994</v>
      </c>
      <c r="BH39" s="55">
        <v>1011.8</v>
      </c>
      <c r="BI39" s="55">
        <v>1122.68</v>
      </c>
      <c r="BJ39" s="55">
        <v>1002.22</v>
      </c>
      <c r="BK39" s="55">
        <v>901.93499999999995</v>
      </c>
      <c r="BL39" s="56">
        <v>1094.5</v>
      </c>
      <c r="BM39" s="55">
        <v>1202.46</v>
      </c>
      <c r="BN39" s="55">
        <v>1222.81</v>
      </c>
      <c r="BO39" s="55">
        <v>1305.6099999999999</v>
      </c>
      <c r="BP39" s="55">
        <v>1411.33</v>
      </c>
      <c r="BQ39" s="55">
        <v>1382.76</v>
      </c>
      <c r="BR39" s="55">
        <v>1414.8</v>
      </c>
      <c r="BS39" s="55">
        <v>1530.75</v>
      </c>
      <c r="BT39" s="55">
        <v>1619.42</v>
      </c>
      <c r="BU39" s="55">
        <v>1656.67</v>
      </c>
    </row>
    <row r="40" spans="1:73" s="85" customFormat="1">
      <c r="A40" s="84" t="s">
        <v>47</v>
      </c>
      <c r="C40" s="86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8">
        <v>0</v>
      </c>
      <c r="Y40" s="89" t="str">
        <f t="shared" si="0"/>
        <v>ok</v>
      </c>
      <c r="Z40" s="82" t="s">
        <v>47</v>
      </c>
      <c r="AA40" s="83" t="s">
        <v>192</v>
      </c>
      <c r="AB40" s="82">
        <v>3803887</v>
      </c>
      <c r="AC40" s="83">
        <v>3885430</v>
      </c>
      <c r="AD40" s="82">
        <v>3962372</v>
      </c>
      <c r="AE40" s="82">
        <v>4034074</v>
      </c>
      <c r="AF40" s="82">
        <v>4100925</v>
      </c>
      <c r="AG40" s="82">
        <v>4164053</v>
      </c>
      <c r="AH40" s="83">
        <v>4225155</v>
      </c>
      <c r="AI40" s="82">
        <v>4285502</v>
      </c>
      <c r="AJ40" s="82">
        <v>4345412</v>
      </c>
      <c r="AK40" s="82">
        <v>4404628</v>
      </c>
      <c r="AL40" s="82">
        <v>4463125</v>
      </c>
      <c r="AM40" s="83">
        <v>4520740</v>
      </c>
      <c r="AN40" s="82">
        <v>4577378</v>
      </c>
      <c r="AO40" s="82">
        <v>4633086</v>
      </c>
      <c r="AP40" s="82">
        <v>4688000</v>
      </c>
      <c r="AQ40" s="82">
        <v>4742107</v>
      </c>
      <c r="AR40" s="83">
        <v>4795396</v>
      </c>
      <c r="AS40" s="82">
        <v>4847804</v>
      </c>
      <c r="AT40" s="82">
        <v>4899345</v>
      </c>
      <c r="AU40" s="82">
        <v>4949954</v>
      </c>
      <c r="AV40" s="83">
        <v>4999441</v>
      </c>
      <c r="AW40" s="90" t="str">
        <f t="shared" si="1"/>
        <v>ok</v>
      </c>
      <c r="AX40" s="82" t="s">
        <v>47</v>
      </c>
      <c r="AY40" s="82"/>
      <c r="AZ40" s="91">
        <v>13.634</v>
      </c>
      <c r="BA40" s="91">
        <v>14.211</v>
      </c>
      <c r="BB40" s="91">
        <v>14.965</v>
      </c>
      <c r="BC40" s="91">
        <v>15.93</v>
      </c>
      <c r="BD40" s="91">
        <v>16.524999999999999</v>
      </c>
      <c r="BE40" s="91">
        <v>17.22</v>
      </c>
      <c r="BF40" s="91">
        <v>18.562000000000001</v>
      </c>
      <c r="BG40" s="91">
        <v>19.994</v>
      </c>
      <c r="BH40" s="91">
        <v>22.658999999999999</v>
      </c>
      <c r="BI40" s="91">
        <v>26.856000000000002</v>
      </c>
      <c r="BJ40" s="91">
        <v>30.844000000000001</v>
      </c>
      <c r="BK40" s="91">
        <v>30.826000000000001</v>
      </c>
      <c r="BL40" s="56">
        <v>37.634</v>
      </c>
      <c r="BM40" s="91">
        <v>42.716999999999999</v>
      </c>
      <c r="BN40" s="91">
        <v>46.984000000000002</v>
      </c>
      <c r="BO40" s="91">
        <v>50.326000000000001</v>
      </c>
      <c r="BP40" s="91">
        <v>51.180999999999997</v>
      </c>
      <c r="BQ40" s="91">
        <v>55.41</v>
      </c>
      <c r="BR40" s="91">
        <v>57.828000000000003</v>
      </c>
      <c r="BS40" s="91">
        <v>58.654000000000003</v>
      </c>
      <c r="BT40" s="91">
        <v>59.006</v>
      </c>
      <c r="BU40" s="91">
        <v>60.459000000000003</v>
      </c>
    </row>
    <row r="41" spans="1:73">
      <c r="A41" s="16" t="s">
        <v>15</v>
      </c>
      <c r="C41" s="9"/>
      <c r="D41" s="4"/>
      <c r="E41" s="4"/>
      <c r="F41" s="4"/>
      <c r="G41" s="4"/>
      <c r="H41" s="4">
        <v>284</v>
      </c>
      <c r="I41" s="4">
        <v>299</v>
      </c>
      <c r="J41" s="4">
        <v>286</v>
      </c>
      <c r="K41" s="4">
        <v>297</v>
      </c>
      <c r="L41" s="4">
        <v>323</v>
      </c>
      <c r="M41" s="4">
        <v>324</v>
      </c>
      <c r="N41" s="4">
        <v>385</v>
      </c>
      <c r="O41" s="4">
        <v>368</v>
      </c>
      <c r="P41" s="4">
        <v>308</v>
      </c>
      <c r="Q41" s="4">
        <v>375</v>
      </c>
      <c r="R41" s="4">
        <v>373</v>
      </c>
      <c r="S41" s="4">
        <v>451</v>
      </c>
      <c r="T41" s="4">
        <v>582</v>
      </c>
      <c r="U41" s="4">
        <v>613</v>
      </c>
      <c r="V41" s="4">
        <v>502</v>
      </c>
      <c r="W41" s="4">
        <v>566</v>
      </c>
      <c r="X41" s="10">
        <v>608</v>
      </c>
      <c r="Y41" s="15" t="str">
        <f t="shared" si="0"/>
        <v>ok</v>
      </c>
      <c r="Z41" t="s">
        <v>15</v>
      </c>
      <c r="AA41" s="48" t="s">
        <v>180</v>
      </c>
      <c r="AB41">
        <v>15589414</v>
      </c>
      <c r="AC41" s="48">
        <v>16032573</v>
      </c>
      <c r="AD41">
        <v>16454668</v>
      </c>
      <c r="AE41">
        <v>16853026</v>
      </c>
      <c r="AF41">
        <v>17231539</v>
      </c>
      <c r="AG41">
        <v>17599610</v>
      </c>
      <c r="AH41" s="48">
        <v>17970494</v>
      </c>
      <c r="AI41">
        <v>18354514</v>
      </c>
      <c r="AJ41">
        <v>18754916</v>
      </c>
      <c r="AK41">
        <v>19171237</v>
      </c>
      <c r="AL41">
        <v>19605569</v>
      </c>
      <c r="AM41" s="48">
        <v>20059147</v>
      </c>
      <c r="AN41">
        <v>20532950</v>
      </c>
      <c r="AO41">
        <v>21028655</v>
      </c>
      <c r="AP41">
        <v>21547188</v>
      </c>
      <c r="AQ41">
        <v>22087505</v>
      </c>
      <c r="AR41" s="48">
        <v>22647683</v>
      </c>
      <c r="AS41">
        <v>23226143</v>
      </c>
      <c r="AT41">
        <v>23822714</v>
      </c>
      <c r="AU41">
        <v>24437469</v>
      </c>
      <c r="AV41" s="48">
        <v>25069229</v>
      </c>
      <c r="AW41" s="35" t="str">
        <f t="shared" si="1"/>
        <v>ok</v>
      </c>
      <c r="AX41" t="s">
        <v>15</v>
      </c>
      <c r="AY41"/>
      <c r="AZ41" s="55">
        <v>12.612</v>
      </c>
      <c r="BA41" s="55">
        <v>12.377000000000001</v>
      </c>
      <c r="BB41" s="55">
        <v>10.717000000000001</v>
      </c>
      <c r="BC41" s="55">
        <v>11.193</v>
      </c>
      <c r="BD41" s="55">
        <v>12.347</v>
      </c>
      <c r="BE41" s="55">
        <v>15.307</v>
      </c>
      <c r="BF41" s="55">
        <v>16.553999999999998</v>
      </c>
      <c r="BG41" s="55">
        <v>17.085000000000001</v>
      </c>
      <c r="BH41" s="55">
        <v>17.800999999999998</v>
      </c>
      <c r="BI41" s="55">
        <v>20.344000000000001</v>
      </c>
      <c r="BJ41" s="55">
        <v>24.225000000000001</v>
      </c>
      <c r="BK41" s="55">
        <v>24.277000000000001</v>
      </c>
      <c r="BL41" s="56">
        <v>24.885000000000002</v>
      </c>
      <c r="BM41" s="55">
        <v>25.67</v>
      </c>
      <c r="BN41" s="55">
        <v>26.791</v>
      </c>
      <c r="BO41" s="55">
        <v>31.263999999999999</v>
      </c>
      <c r="BP41" s="55">
        <v>35.316000000000003</v>
      </c>
      <c r="BQ41" s="55">
        <v>33.131</v>
      </c>
      <c r="BR41" s="55">
        <v>35.296999999999997</v>
      </c>
      <c r="BS41" s="55">
        <v>38.130000000000003</v>
      </c>
      <c r="BT41" s="55">
        <v>43.031999999999996</v>
      </c>
      <c r="BU41" s="55">
        <v>45.252000000000002</v>
      </c>
    </row>
    <row r="42" spans="1:73">
      <c r="A42" s="16" t="s">
        <v>68</v>
      </c>
      <c r="C42" s="9">
        <v>2105</v>
      </c>
      <c r="D42" s="4">
        <v>1641</v>
      </c>
      <c r="E42" s="4">
        <v>1163</v>
      </c>
      <c r="F42" s="4">
        <v>1078</v>
      </c>
      <c r="G42" s="4">
        <v>1166</v>
      </c>
      <c r="H42" s="4">
        <v>943</v>
      </c>
      <c r="I42" s="4">
        <v>857</v>
      </c>
      <c r="J42" s="4">
        <v>894</v>
      </c>
      <c r="K42" s="4">
        <v>904</v>
      </c>
      <c r="L42" s="4">
        <v>930</v>
      </c>
      <c r="M42" s="4">
        <v>1068</v>
      </c>
      <c r="N42" s="4">
        <v>973</v>
      </c>
      <c r="O42" s="4">
        <v>902</v>
      </c>
      <c r="P42" s="4">
        <v>934</v>
      </c>
      <c r="Q42" s="4">
        <v>853</v>
      </c>
      <c r="R42" s="4">
        <v>816</v>
      </c>
      <c r="S42" s="4">
        <v>780</v>
      </c>
      <c r="T42" s="4">
        <v>778</v>
      </c>
      <c r="U42" s="4">
        <v>727</v>
      </c>
      <c r="V42" s="4">
        <v>784</v>
      </c>
      <c r="W42" s="4">
        <v>827</v>
      </c>
      <c r="X42" s="10">
        <v>890</v>
      </c>
      <c r="Y42" s="15" t="str">
        <f t="shared" si="0"/>
        <v>ok</v>
      </c>
      <c r="Z42" t="s">
        <v>68</v>
      </c>
      <c r="AA42" s="48" t="s">
        <v>283</v>
      </c>
      <c r="AB42">
        <v>4532135</v>
      </c>
      <c r="AC42" s="48">
        <v>4512597</v>
      </c>
      <c r="AD42">
        <v>4468302</v>
      </c>
      <c r="AE42">
        <v>4299642</v>
      </c>
      <c r="AF42">
        <v>4302174</v>
      </c>
      <c r="AG42">
        <v>4303399</v>
      </c>
      <c r="AH42" s="48">
        <v>4304600</v>
      </c>
      <c r="AI42">
        <v>4310145</v>
      </c>
      <c r="AJ42">
        <v>4311159</v>
      </c>
      <c r="AK42">
        <v>4310217</v>
      </c>
      <c r="AL42">
        <v>4309705</v>
      </c>
      <c r="AM42" s="48">
        <v>4305181</v>
      </c>
      <c r="AN42">
        <v>4295427</v>
      </c>
      <c r="AO42">
        <v>4280622</v>
      </c>
      <c r="AP42">
        <v>4267558</v>
      </c>
      <c r="AQ42">
        <v>4255689</v>
      </c>
      <c r="AR42" s="48">
        <v>4238389</v>
      </c>
      <c r="AS42">
        <v>4203604</v>
      </c>
      <c r="AT42">
        <v>4174349</v>
      </c>
      <c r="AU42">
        <v>4124531</v>
      </c>
      <c r="AV42" s="48">
        <v>4089400</v>
      </c>
      <c r="AW42" s="35" t="str">
        <f t="shared" si="1"/>
        <v>ok</v>
      </c>
      <c r="AX42" t="s">
        <v>68</v>
      </c>
      <c r="AY42"/>
      <c r="AZ42" s="55">
        <v>25.346</v>
      </c>
      <c r="BA42" s="55">
        <v>23.373999999999999</v>
      </c>
      <c r="BB42" s="55">
        <v>21.774000000000001</v>
      </c>
      <c r="BC42" s="55">
        <v>23.29</v>
      </c>
      <c r="BD42" s="55">
        <v>26.867999999999999</v>
      </c>
      <c r="BE42" s="55">
        <v>34.667999999999999</v>
      </c>
      <c r="BF42" s="55">
        <v>41.523000000000003</v>
      </c>
      <c r="BG42" s="55">
        <v>45.347000000000001</v>
      </c>
      <c r="BH42" s="55">
        <v>50.387</v>
      </c>
      <c r="BI42" s="55">
        <v>60.11</v>
      </c>
      <c r="BJ42" s="55">
        <v>70.465000000000003</v>
      </c>
      <c r="BK42" s="55">
        <v>62.712000000000003</v>
      </c>
      <c r="BL42" s="56">
        <v>59.866</v>
      </c>
      <c r="BM42" s="55">
        <v>62.399000000000001</v>
      </c>
      <c r="BN42" s="55">
        <v>56.548999999999999</v>
      </c>
      <c r="BO42" s="55">
        <v>58.158000000000001</v>
      </c>
      <c r="BP42" s="55">
        <v>57.683</v>
      </c>
      <c r="BQ42" s="55">
        <v>49.518999999999998</v>
      </c>
      <c r="BR42" s="55">
        <v>51.622999999999998</v>
      </c>
      <c r="BS42" s="55">
        <v>55.201000000000001</v>
      </c>
      <c r="BT42" s="55">
        <v>60.688000000000002</v>
      </c>
      <c r="BU42" s="55">
        <v>61.252000000000002</v>
      </c>
    </row>
    <row r="43" spans="1:73" s="31" customFormat="1">
      <c r="A43" s="38" t="s">
        <v>37</v>
      </c>
      <c r="C43" s="39">
        <v>28</v>
      </c>
      <c r="D43" s="5"/>
      <c r="E43" s="5"/>
      <c r="F43" s="5"/>
      <c r="G43" s="5"/>
      <c r="H43" s="5"/>
      <c r="I43" s="5"/>
      <c r="J43" s="5">
        <v>91.6</v>
      </c>
      <c r="K43" s="5">
        <v>86.7</v>
      </c>
      <c r="L43" s="5">
        <v>91.2</v>
      </c>
      <c r="M43" s="5">
        <v>91.8</v>
      </c>
      <c r="N43" s="5">
        <v>97</v>
      </c>
      <c r="O43" s="5">
        <v>103</v>
      </c>
      <c r="P43" s="5">
        <v>98.6</v>
      </c>
      <c r="Q43" s="5">
        <v>131</v>
      </c>
      <c r="R43" s="5">
        <v>122</v>
      </c>
      <c r="S43" s="5">
        <v>126</v>
      </c>
      <c r="T43" s="5">
        <v>115.6</v>
      </c>
      <c r="U43" s="5">
        <v>124</v>
      </c>
      <c r="V43" s="5">
        <v>123</v>
      </c>
      <c r="W43" s="5"/>
      <c r="X43" s="11"/>
      <c r="Y43" s="40" t="str">
        <f t="shared" si="0"/>
        <v>ok</v>
      </c>
      <c r="Z43" s="33" t="s">
        <v>37</v>
      </c>
      <c r="AA43" s="50" t="s">
        <v>195</v>
      </c>
      <c r="AB43" s="33">
        <v>11038692</v>
      </c>
      <c r="AC43" s="50">
        <v>11084670</v>
      </c>
      <c r="AD43" s="33">
        <v>11126430</v>
      </c>
      <c r="AE43" s="33">
        <v>11164667</v>
      </c>
      <c r="AF43" s="33">
        <v>11199651</v>
      </c>
      <c r="AG43" s="33">
        <v>11229183</v>
      </c>
      <c r="AH43" s="50">
        <v>11250365</v>
      </c>
      <c r="AI43" s="33">
        <v>11261582</v>
      </c>
      <c r="AJ43" s="33">
        <v>11261248</v>
      </c>
      <c r="AK43" s="33">
        <v>11251122</v>
      </c>
      <c r="AL43" s="33">
        <v>11236971</v>
      </c>
      <c r="AM43" s="50">
        <v>11226709</v>
      </c>
      <c r="AN43" s="33">
        <v>11225832</v>
      </c>
      <c r="AO43" s="33">
        <v>11236670</v>
      </c>
      <c r="AP43" s="33">
        <v>11257101</v>
      </c>
      <c r="AQ43" s="33">
        <v>11282720</v>
      </c>
      <c r="AR43" s="50">
        <v>11306902</v>
      </c>
      <c r="AS43" s="33">
        <v>11324781</v>
      </c>
      <c r="AT43" s="33">
        <v>11335109</v>
      </c>
      <c r="AU43" s="33">
        <v>11339259</v>
      </c>
      <c r="AV43" s="50">
        <v>11338138</v>
      </c>
      <c r="AW43" s="32" t="str">
        <f t="shared" si="1"/>
        <v>ok</v>
      </c>
      <c r="AX43" s="36" t="s">
        <v>37</v>
      </c>
      <c r="AY43" s="34"/>
      <c r="AZ43" s="57">
        <v>25.74</v>
      </c>
      <c r="BA43" s="57">
        <v>28.36</v>
      </c>
      <c r="BB43" s="57">
        <v>30.57</v>
      </c>
      <c r="BC43" s="57">
        <v>31.68</v>
      </c>
      <c r="BD43" s="57">
        <v>33.590000000000003</v>
      </c>
      <c r="BE43" s="57">
        <v>35.9</v>
      </c>
      <c r="BF43" s="57">
        <v>38.200000000000003</v>
      </c>
      <c r="BG43" s="57">
        <v>42.64</v>
      </c>
      <c r="BH43" s="57">
        <v>52.74</v>
      </c>
      <c r="BI43" s="57">
        <v>58.6</v>
      </c>
      <c r="BJ43" s="57">
        <v>60.81</v>
      </c>
      <c r="BK43" s="57">
        <v>62.8</v>
      </c>
      <c r="BL43" s="56">
        <v>64.33</v>
      </c>
      <c r="BM43" s="57">
        <v>68.989999999999995</v>
      </c>
      <c r="BN43" s="57">
        <v>73.14</v>
      </c>
      <c r="BO43" s="57">
        <v>77.150000000000006</v>
      </c>
      <c r="BP43" s="57">
        <v>80.66</v>
      </c>
      <c r="BQ43" s="57">
        <v>87.13</v>
      </c>
      <c r="BR43" s="57">
        <v>82.88</v>
      </c>
      <c r="BS43" s="57">
        <v>93.79</v>
      </c>
      <c r="BT43" s="57">
        <v>93.79</v>
      </c>
      <c r="BU43" s="57">
        <v>94.73</v>
      </c>
    </row>
    <row r="44" spans="1:73">
      <c r="A44" s="16" t="s">
        <v>208</v>
      </c>
      <c r="C44" s="9">
        <v>4034</v>
      </c>
      <c r="D44" s="4">
        <v>4009</v>
      </c>
      <c r="E44" s="4">
        <v>3879</v>
      </c>
      <c r="F44" s="4">
        <v>4119</v>
      </c>
      <c r="G44" s="4">
        <v>4069</v>
      </c>
      <c r="H44" s="4">
        <v>3950</v>
      </c>
      <c r="I44" s="4">
        <v>3973</v>
      </c>
      <c r="J44" s="4">
        <v>3786</v>
      </c>
      <c r="K44" s="4">
        <v>4138</v>
      </c>
      <c r="L44" s="4">
        <v>3991</v>
      </c>
      <c r="M44" s="4">
        <v>4145</v>
      </c>
      <c r="N44" s="4">
        <v>3897</v>
      </c>
      <c r="O44" s="4">
        <v>4149</v>
      </c>
      <c r="P44" s="4">
        <v>3867</v>
      </c>
      <c r="Q44" s="4">
        <v>3988</v>
      </c>
      <c r="R44" s="4">
        <v>3658</v>
      </c>
      <c r="S44" s="4">
        <v>3497</v>
      </c>
      <c r="T44" s="4">
        <v>3461</v>
      </c>
      <c r="U44" s="4">
        <v>3690</v>
      </c>
      <c r="V44" s="4">
        <v>3764</v>
      </c>
      <c r="W44" s="4">
        <v>3971</v>
      </c>
      <c r="X44" s="10">
        <v>4228</v>
      </c>
      <c r="Y44" s="15" t="str">
        <f t="shared" si="0"/>
        <v>ok</v>
      </c>
      <c r="Z44" t="s">
        <v>208</v>
      </c>
      <c r="AA44" s="48" t="s">
        <v>209</v>
      </c>
      <c r="AB44">
        <v>5304219</v>
      </c>
      <c r="AC44" s="48">
        <v>5321799</v>
      </c>
      <c r="AD44">
        <v>5339616</v>
      </c>
      <c r="AE44">
        <v>5358783</v>
      </c>
      <c r="AF44">
        <v>5375931</v>
      </c>
      <c r="AG44">
        <v>5390574</v>
      </c>
      <c r="AH44" s="48">
        <v>5404523</v>
      </c>
      <c r="AI44">
        <v>5419432</v>
      </c>
      <c r="AJ44">
        <v>5437272</v>
      </c>
      <c r="AK44">
        <v>5461438</v>
      </c>
      <c r="AL44">
        <v>5493621</v>
      </c>
      <c r="AM44" s="48">
        <v>5523095</v>
      </c>
      <c r="AN44">
        <v>5547683</v>
      </c>
      <c r="AO44">
        <v>5570572</v>
      </c>
      <c r="AP44">
        <v>5591572</v>
      </c>
      <c r="AQ44">
        <v>5614932</v>
      </c>
      <c r="AR44" s="48">
        <v>5643475</v>
      </c>
      <c r="AS44">
        <v>5683483</v>
      </c>
      <c r="AT44">
        <v>5728010</v>
      </c>
      <c r="AU44">
        <v>5764980</v>
      </c>
      <c r="AV44" s="48">
        <v>5797446</v>
      </c>
      <c r="AW44" s="35" t="str">
        <f t="shared" si="1"/>
        <v>ok</v>
      </c>
      <c r="AX44" t="s">
        <v>208</v>
      </c>
      <c r="AY44"/>
      <c r="AZ44" s="55">
        <v>176.99100000000001</v>
      </c>
      <c r="BA44" s="55">
        <v>177.964</v>
      </c>
      <c r="BB44" s="55">
        <v>164.15799999999999</v>
      </c>
      <c r="BC44" s="55">
        <v>164.791</v>
      </c>
      <c r="BD44" s="55">
        <v>178.63499999999999</v>
      </c>
      <c r="BE44" s="55">
        <v>218.09700000000001</v>
      </c>
      <c r="BF44" s="55">
        <v>251.375</v>
      </c>
      <c r="BG44" s="55">
        <v>264.46699999999998</v>
      </c>
      <c r="BH44" s="55">
        <v>282.88600000000002</v>
      </c>
      <c r="BI44" s="55">
        <v>319.42399999999998</v>
      </c>
      <c r="BJ44" s="55">
        <v>353.35899999999998</v>
      </c>
      <c r="BK44" s="55">
        <v>321.24299999999999</v>
      </c>
      <c r="BL44" s="56">
        <v>321.995</v>
      </c>
      <c r="BM44" s="55">
        <v>344.00299999999999</v>
      </c>
      <c r="BN44" s="55">
        <v>327.149</v>
      </c>
      <c r="BO44" s="55">
        <v>343.584</v>
      </c>
      <c r="BP44" s="55">
        <v>352.99400000000003</v>
      </c>
      <c r="BQ44" s="55">
        <v>302.673</v>
      </c>
      <c r="BR44" s="55">
        <v>311.988</v>
      </c>
      <c r="BS44" s="55">
        <v>329.86599999999999</v>
      </c>
      <c r="BT44" s="55">
        <v>350.87400000000002</v>
      </c>
      <c r="BU44" s="55">
        <v>349.524</v>
      </c>
    </row>
    <row r="45" spans="1:73">
      <c r="A45" s="16" t="s">
        <v>16</v>
      </c>
      <c r="C45" s="9">
        <v>45</v>
      </c>
      <c r="D45" s="4">
        <v>45.3</v>
      </c>
      <c r="E45" s="4">
        <v>43.1</v>
      </c>
      <c r="F45" s="4">
        <v>42.4</v>
      </c>
      <c r="G45" s="4">
        <v>53.8</v>
      </c>
      <c r="H45" s="4">
        <v>66.3</v>
      </c>
      <c r="I45" s="4">
        <v>57.5</v>
      </c>
      <c r="J45" s="4">
        <v>67</v>
      </c>
      <c r="K45" s="4">
        <v>71.5</v>
      </c>
      <c r="L45" s="4">
        <v>47.5</v>
      </c>
      <c r="M45" s="4">
        <v>44.5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10"/>
      <c r="Y45" s="15" t="str">
        <f t="shared" si="0"/>
        <v>ok</v>
      </c>
      <c r="Z45" t="s">
        <v>16</v>
      </c>
      <c r="AA45" s="48" t="s">
        <v>205</v>
      </c>
      <c r="AB45">
        <v>680463</v>
      </c>
      <c r="AC45" s="48">
        <v>699975</v>
      </c>
      <c r="AD45">
        <v>717584</v>
      </c>
      <c r="AE45">
        <v>733015</v>
      </c>
      <c r="AF45">
        <v>746942</v>
      </c>
      <c r="AG45">
        <v>759641</v>
      </c>
      <c r="AH45" s="48">
        <v>771603</v>
      </c>
      <c r="AI45">
        <v>783254</v>
      </c>
      <c r="AJ45">
        <v>794563</v>
      </c>
      <c r="AK45">
        <v>805451</v>
      </c>
      <c r="AL45">
        <v>816358</v>
      </c>
      <c r="AM45" s="48">
        <v>827823</v>
      </c>
      <c r="AN45">
        <v>840198</v>
      </c>
      <c r="AO45">
        <v>853674</v>
      </c>
      <c r="AP45">
        <v>868136</v>
      </c>
      <c r="AQ45">
        <v>883293</v>
      </c>
      <c r="AR45" s="48">
        <v>898696</v>
      </c>
      <c r="AS45">
        <v>913993</v>
      </c>
      <c r="AT45">
        <v>929112</v>
      </c>
      <c r="AU45">
        <v>944097</v>
      </c>
      <c r="AV45" s="48">
        <v>958920</v>
      </c>
      <c r="AW45" s="35" t="str">
        <f t="shared" si="1"/>
        <v>ok</v>
      </c>
      <c r="AX45" t="s">
        <v>16</v>
      </c>
      <c r="AY45"/>
      <c r="AZ45" s="55">
        <v>0.51400000000000001</v>
      </c>
      <c r="BA45" s="55">
        <v>0.54100000000000004</v>
      </c>
      <c r="BB45" s="55">
        <v>0.55600000000000005</v>
      </c>
      <c r="BC45" s="55">
        <v>0.57699999999999996</v>
      </c>
      <c r="BD45" s="55">
        <v>0.59599999999999997</v>
      </c>
      <c r="BE45" s="55">
        <v>0.628</v>
      </c>
      <c r="BF45" s="55">
        <v>0.66600000000000004</v>
      </c>
      <c r="BG45" s="55">
        <v>0.70899999999999996</v>
      </c>
      <c r="BH45" s="55">
        <v>0.76900000000000002</v>
      </c>
      <c r="BI45" s="55">
        <v>0.84799999999999998</v>
      </c>
      <c r="BJ45" s="55">
        <v>0.98399999999999999</v>
      </c>
      <c r="BK45" s="55">
        <v>1.0149999999999999</v>
      </c>
      <c r="BL45" s="56">
        <v>1.099</v>
      </c>
      <c r="BM45" s="55">
        <v>1.2390000000000001</v>
      </c>
      <c r="BN45" s="55">
        <v>1.3540000000000001</v>
      </c>
      <c r="BO45" s="55">
        <v>1.4550000000000001</v>
      </c>
      <c r="BP45" s="55">
        <v>1.5880000000000001</v>
      </c>
      <c r="BQ45" s="55">
        <v>1.7270000000000001</v>
      </c>
      <c r="BR45" s="55">
        <v>1.889</v>
      </c>
      <c r="BS45" s="55">
        <v>2.0289999999999999</v>
      </c>
      <c r="BT45" s="55">
        <v>2.1869999999999998</v>
      </c>
      <c r="BU45" s="55">
        <v>2.3919999999999999</v>
      </c>
    </row>
    <row r="46" spans="1:73">
      <c r="A46" s="16" t="s">
        <v>559</v>
      </c>
      <c r="C46" s="9">
        <v>2444</v>
      </c>
      <c r="D46" s="4">
        <v>2452</v>
      </c>
      <c r="E46" s="4">
        <v>2622</v>
      </c>
      <c r="F46" s="4">
        <v>3164</v>
      </c>
      <c r="G46" s="4">
        <v>3572</v>
      </c>
      <c r="H46" s="4">
        <v>3650</v>
      </c>
      <c r="I46" s="4">
        <v>3453</v>
      </c>
      <c r="J46" s="4">
        <v>3447</v>
      </c>
      <c r="K46" s="4">
        <v>3527</v>
      </c>
      <c r="L46" s="4">
        <v>3552</v>
      </c>
      <c r="M46" s="4">
        <v>3307</v>
      </c>
      <c r="N46" s="4">
        <v>3210</v>
      </c>
      <c r="O46" s="4">
        <v>3209</v>
      </c>
      <c r="P46" s="4">
        <v>3117</v>
      </c>
      <c r="Q46" s="4">
        <v>3033</v>
      </c>
      <c r="R46" s="4">
        <v>3008</v>
      </c>
      <c r="S46" s="4">
        <v>3281</v>
      </c>
      <c r="T46" s="4">
        <v>3479</v>
      </c>
      <c r="U46" s="4">
        <v>3277</v>
      </c>
      <c r="V46" s="4">
        <v>2766</v>
      </c>
      <c r="W46" s="4">
        <v>2564</v>
      </c>
      <c r="X46" s="10">
        <v>3110</v>
      </c>
      <c r="Y46" s="15" t="str">
        <f t="shared" si="0"/>
        <v>ok</v>
      </c>
      <c r="Z46" t="s">
        <v>559</v>
      </c>
      <c r="AA46" s="48" t="s">
        <v>227</v>
      </c>
      <c r="AB46">
        <v>66200269</v>
      </c>
      <c r="AC46" s="48">
        <v>67515591</v>
      </c>
      <c r="AD46">
        <v>68831561</v>
      </c>
      <c r="AE46">
        <v>70152661</v>
      </c>
      <c r="AF46">
        <v>71485043</v>
      </c>
      <c r="AG46">
        <v>72826097</v>
      </c>
      <c r="AH46" s="48">
        <v>74172073</v>
      </c>
      <c r="AI46">
        <v>75523569</v>
      </c>
      <c r="AJ46">
        <v>76873663</v>
      </c>
      <c r="AK46">
        <v>78232126</v>
      </c>
      <c r="AL46">
        <v>79636079</v>
      </c>
      <c r="AM46" s="48">
        <v>81134798</v>
      </c>
      <c r="AN46">
        <v>82761235</v>
      </c>
      <c r="AO46">
        <v>84529250</v>
      </c>
      <c r="AP46">
        <v>86422240</v>
      </c>
      <c r="AQ46">
        <v>88404640</v>
      </c>
      <c r="AR46" s="48">
        <v>90424654</v>
      </c>
      <c r="AS46">
        <v>92442547</v>
      </c>
      <c r="AT46">
        <v>94447072</v>
      </c>
      <c r="AU46">
        <v>96442593</v>
      </c>
      <c r="AV46" s="48">
        <v>98423595</v>
      </c>
      <c r="AW46" s="35" t="str">
        <f t="shared" si="1"/>
        <v>ok</v>
      </c>
      <c r="AX46" t="s">
        <v>559</v>
      </c>
      <c r="AY46"/>
      <c r="AZ46" s="55">
        <v>89.188000000000002</v>
      </c>
      <c r="BA46" s="55">
        <v>95.039000000000001</v>
      </c>
      <c r="BB46" s="55">
        <v>104.752</v>
      </c>
      <c r="BC46" s="55">
        <v>102.273</v>
      </c>
      <c r="BD46" s="55">
        <v>90.260999999999996</v>
      </c>
      <c r="BE46" s="55">
        <v>85.162999999999997</v>
      </c>
      <c r="BF46" s="55">
        <v>82.855000000000004</v>
      </c>
      <c r="BG46" s="55">
        <v>94.126999999999995</v>
      </c>
      <c r="BH46" s="55">
        <v>112.902</v>
      </c>
      <c r="BI46" s="55">
        <v>137.05500000000001</v>
      </c>
      <c r="BJ46" s="55">
        <v>170.797</v>
      </c>
      <c r="BK46" s="55">
        <v>198.316</v>
      </c>
      <c r="BL46" s="56">
        <v>230.024</v>
      </c>
      <c r="BM46" s="55">
        <v>247.726</v>
      </c>
      <c r="BN46" s="55">
        <v>278.76900000000001</v>
      </c>
      <c r="BO46" s="55">
        <v>288.00700000000001</v>
      </c>
      <c r="BP46" s="55">
        <v>305.56700000000001</v>
      </c>
      <c r="BQ46" s="55">
        <v>332.07499999999999</v>
      </c>
      <c r="BR46" s="55">
        <v>332.48399999999998</v>
      </c>
      <c r="BS46" s="55">
        <v>236.52799999999999</v>
      </c>
      <c r="BT46" s="55">
        <v>249.559</v>
      </c>
      <c r="BU46" s="55">
        <v>299.589</v>
      </c>
    </row>
    <row r="47" spans="1:73" s="107" customFormat="1">
      <c r="A47" s="106" t="s">
        <v>124</v>
      </c>
      <c r="C47" s="108">
        <v>8014</v>
      </c>
      <c r="D47" s="109">
        <v>8285</v>
      </c>
      <c r="E47" s="109">
        <v>11348</v>
      </c>
      <c r="F47" s="109">
        <v>10892</v>
      </c>
      <c r="G47" s="109">
        <v>9773</v>
      </c>
      <c r="H47" s="109">
        <v>10328</v>
      </c>
      <c r="I47" s="109">
        <v>11488</v>
      </c>
      <c r="J47" s="109">
        <v>10480</v>
      </c>
      <c r="K47" s="109">
        <v>10404</v>
      </c>
      <c r="L47" s="109">
        <v>11056</v>
      </c>
      <c r="M47" s="109">
        <v>13467</v>
      </c>
      <c r="N47" s="109">
        <v>15856</v>
      </c>
      <c r="O47" s="109">
        <v>19885</v>
      </c>
      <c r="P47" s="109">
        <v>21600</v>
      </c>
      <c r="Q47" s="109">
        <v>21282</v>
      </c>
      <c r="R47" s="109">
        <v>26070</v>
      </c>
      <c r="S47" s="109">
        <v>24601</v>
      </c>
      <c r="T47" s="109"/>
      <c r="U47" s="109"/>
      <c r="V47" s="109"/>
      <c r="W47" s="109"/>
      <c r="X47" s="110"/>
      <c r="Y47" s="111" t="str">
        <f t="shared" si="0"/>
        <v>ok</v>
      </c>
      <c r="Z47" s="81" t="s">
        <v>124</v>
      </c>
      <c r="AA47" s="112" t="s">
        <v>125</v>
      </c>
      <c r="AB47" s="81">
        <v>2813214</v>
      </c>
      <c r="AC47" s="112">
        <v>2966034</v>
      </c>
      <c r="AD47" s="81">
        <v>3134062</v>
      </c>
      <c r="AE47" s="81">
        <v>3302719</v>
      </c>
      <c r="AF47" s="81">
        <v>3478777</v>
      </c>
      <c r="AG47" s="81">
        <v>3711932</v>
      </c>
      <c r="AH47" s="112">
        <v>4068570</v>
      </c>
      <c r="AI47" s="81">
        <v>4588225</v>
      </c>
      <c r="AJ47" s="81">
        <v>5300174</v>
      </c>
      <c r="AK47" s="81">
        <v>6168838</v>
      </c>
      <c r="AL47" s="81">
        <v>7089487</v>
      </c>
      <c r="AM47" s="112">
        <v>7917372</v>
      </c>
      <c r="AN47" s="81">
        <v>8549988</v>
      </c>
      <c r="AO47" s="81">
        <v>8946777</v>
      </c>
      <c r="AP47" s="81">
        <v>9141596</v>
      </c>
      <c r="AQ47" s="81">
        <v>9197910</v>
      </c>
      <c r="AR47" s="112">
        <v>9214175</v>
      </c>
      <c r="AS47" s="81">
        <v>9262900</v>
      </c>
      <c r="AT47" s="81">
        <v>9360980</v>
      </c>
      <c r="AU47" s="81">
        <v>9487203</v>
      </c>
      <c r="AV47" s="112">
        <v>9630959</v>
      </c>
      <c r="AW47" s="113" t="str">
        <f t="shared" si="1"/>
        <v>ok</v>
      </c>
      <c r="AX47" s="81" t="s">
        <v>124</v>
      </c>
      <c r="AY47" s="81"/>
      <c r="AZ47" s="114">
        <v>73.394000000000005</v>
      </c>
      <c r="BA47" s="114">
        <v>82.864999999999995</v>
      </c>
      <c r="BB47" s="114">
        <v>103.893</v>
      </c>
      <c r="BC47" s="114">
        <v>103.312</v>
      </c>
      <c r="BD47" s="114">
        <v>109.816</v>
      </c>
      <c r="BE47" s="114">
        <v>124.346</v>
      </c>
      <c r="BF47" s="114">
        <v>147.82400000000001</v>
      </c>
      <c r="BG47" s="114">
        <v>180.61699999999999</v>
      </c>
      <c r="BH47" s="114">
        <v>222.11699999999999</v>
      </c>
      <c r="BI47" s="114">
        <v>257.916</v>
      </c>
      <c r="BJ47" s="114">
        <v>315.47500000000002</v>
      </c>
      <c r="BK47" s="114">
        <v>253.547</v>
      </c>
      <c r="BL47" s="115">
        <v>289.78699999999998</v>
      </c>
      <c r="BM47" s="114">
        <v>350.666</v>
      </c>
      <c r="BN47" s="114">
        <v>374.59100000000001</v>
      </c>
      <c r="BO47" s="114">
        <v>390.108</v>
      </c>
      <c r="BP47" s="114">
        <v>403.137</v>
      </c>
      <c r="BQ47" s="114">
        <v>358.13499999999999</v>
      </c>
      <c r="BR47" s="114">
        <v>357.04500000000002</v>
      </c>
      <c r="BS47" s="114">
        <v>382.57499999999999</v>
      </c>
      <c r="BT47" s="114">
        <v>424.63499999999999</v>
      </c>
      <c r="BU47" s="114">
        <v>427.87599999999998</v>
      </c>
    </row>
    <row r="48" spans="1:73">
      <c r="A48" s="16" t="s">
        <v>224</v>
      </c>
      <c r="C48" s="9">
        <v>2064</v>
      </c>
      <c r="D48" s="4">
        <v>1580</v>
      </c>
      <c r="E48" s="4">
        <v>724</v>
      </c>
      <c r="F48" s="4">
        <v>759</v>
      </c>
      <c r="G48" s="4">
        <v>888</v>
      </c>
      <c r="H48" s="4">
        <v>1203</v>
      </c>
      <c r="I48" s="4">
        <v>1125</v>
      </c>
      <c r="J48" s="4">
        <v>1476</v>
      </c>
      <c r="K48" s="4">
        <v>1423</v>
      </c>
      <c r="L48" s="4">
        <v>1919</v>
      </c>
      <c r="M48" s="4">
        <v>2224</v>
      </c>
      <c r="N48" s="4">
        <v>2505</v>
      </c>
      <c r="O48" s="4">
        <v>2598</v>
      </c>
      <c r="P48" s="4">
        <v>2914</v>
      </c>
      <c r="Q48" s="4">
        <v>2927</v>
      </c>
      <c r="R48" s="4">
        <v>3010</v>
      </c>
      <c r="S48" s="4">
        <v>2959</v>
      </c>
      <c r="T48" s="4">
        <v>2653</v>
      </c>
      <c r="U48" s="4">
        <v>2524</v>
      </c>
      <c r="V48" s="4">
        <v>2463</v>
      </c>
      <c r="W48" s="4">
        <v>2554</v>
      </c>
      <c r="X48" s="10">
        <v>2549</v>
      </c>
      <c r="Y48" s="15" t="str">
        <f t="shared" si="0"/>
        <v>ok</v>
      </c>
      <c r="Z48" t="s">
        <v>224</v>
      </c>
      <c r="AA48" s="48" t="s">
        <v>225</v>
      </c>
      <c r="AB48">
        <v>12198449</v>
      </c>
      <c r="AC48" s="48">
        <v>12442115</v>
      </c>
      <c r="AD48">
        <v>12681123</v>
      </c>
      <c r="AE48">
        <v>12914667</v>
      </c>
      <c r="AF48">
        <v>13143465</v>
      </c>
      <c r="AG48">
        <v>13369678</v>
      </c>
      <c r="AH48" s="48">
        <v>13596388</v>
      </c>
      <c r="AI48">
        <v>13825847</v>
      </c>
      <c r="AJ48">
        <v>14059384</v>
      </c>
      <c r="AK48">
        <v>14296557</v>
      </c>
      <c r="AL48">
        <v>14535739</v>
      </c>
      <c r="AM48" s="48">
        <v>14774424</v>
      </c>
      <c r="AN48">
        <v>15011117</v>
      </c>
      <c r="AO48">
        <v>15243883</v>
      </c>
      <c r="AP48">
        <v>15474102</v>
      </c>
      <c r="AQ48">
        <v>15707474</v>
      </c>
      <c r="AR48" s="48">
        <v>15951838</v>
      </c>
      <c r="AS48">
        <v>16212020</v>
      </c>
      <c r="AT48">
        <v>16491115</v>
      </c>
      <c r="AU48">
        <v>16785361</v>
      </c>
      <c r="AV48" s="48">
        <v>17084357</v>
      </c>
      <c r="AW48" s="35" t="str">
        <f t="shared" si="1"/>
        <v>ok</v>
      </c>
      <c r="AX48" t="s">
        <v>224</v>
      </c>
      <c r="AY48"/>
      <c r="AZ48" s="55">
        <v>27.474</v>
      </c>
      <c r="BA48" s="55">
        <v>19.739999999999998</v>
      </c>
      <c r="BB48" s="55">
        <v>18.318999999999999</v>
      </c>
      <c r="BC48" s="55">
        <v>24.468</v>
      </c>
      <c r="BD48" s="55">
        <v>28.548999999999999</v>
      </c>
      <c r="BE48" s="55">
        <v>32.433</v>
      </c>
      <c r="BF48" s="55">
        <v>36.591999999999999</v>
      </c>
      <c r="BG48" s="55">
        <v>41.506999999999998</v>
      </c>
      <c r="BH48" s="55">
        <v>46.802</v>
      </c>
      <c r="BI48" s="55">
        <v>51.008000000000003</v>
      </c>
      <c r="BJ48" s="55">
        <v>61.762999999999998</v>
      </c>
      <c r="BK48" s="55">
        <v>62.52</v>
      </c>
      <c r="BL48" s="56">
        <v>69.555000000000007</v>
      </c>
      <c r="BM48" s="55">
        <v>79.277000000000001</v>
      </c>
      <c r="BN48" s="55">
        <v>87.924999999999997</v>
      </c>
      <c r="BO48" s="55">
        <v>95.13</v>
      </c>
      <c r="BP48" s="55">
        <v>101.726</v>
      </c>
      <c r="BQ48" s="55">
        <v>99.29</v>
      </c>
      <c r="BR48" s="55">
        <v>99.938000000000002</v>
      </c>
      <c r="BS48" s="55">
        <v>104.29600000000001</v>
      </c>
      <c r="BT48" s="55">
        <v>107.511</v>
      </c>
      <c r="BU48" s="55">
        <v>106.289</v>
      </c>
    </row>
    <row r="49" spans="1:73" s="71" customFormat="1">
      <c r="A49" s="74" t="s">
        <v>230</v>
      </c>
      <c r="C49" s="75">
        <v>1413</v>
      </c>
      <c r="D49" s="76">
        <v>1497</v>
      </c>
      <c r="E49" s="76">
        <v>1246</v>
      </c>
      <c r="F49" s="76">
        <v>922</v>
      </c>
      <c r="G49" s="76">
        <v>881</v>
      </c>
      <c r="H49" s="76">
        <v>860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78" t="str">
        <f t="shared" si="0"/>
        <v>ok</v>
      </c>
      <c r="Z49" s="72" t="s">
        <v>230</v>
      </c>
      <c r="AA49" s="73" t="s">
        <v>231</v>
      </c>
      <c r="AB49" s="93">
        <v>3337000</v>
      </c>
      <c r="AC49" s="93">
        <v>3430000</v>
      </c>
      <c r="AD49" s="93">
        <v>3535000</v>
      </c>
      <c r="AE49" s="93">
        <v>3655000</v>
      </c>
      <c r="AF49" s="93">
        <v>3789000</v>
      </c>
      <c r="AG49" s="93">
        <v>3928000</v>
      </c>
      <c r="AH49" s="93">
        <v>4065000</v>
      </c>
      <c r="AI49" s="93">
        <v>4191000</v>
      </c>
      <c r="AJ49" s="93">
        <v>4304000</v>
      </c>
      <c r="AK49" s="93">
        <v>4400000</v>
      </c>
      <c r="AL49" s="93">
        <v>4501000</v>
      </c>
      <c r="AM49" s="93">
        <v>4594000</v>
      </c>
      <c r="AN49" s="93">
        <v>4690000</v>
      </c>
      <c r="AO49" s="93">
        <v>4790000</v>
      </c>
      <c r="AP49" s="93">
        <v>4892000</v>
      </c>
      <c r="AQ49" s="93">
        <v>4999000</v>
      </c>
      <c r="AR49" s="93">
        <v>5110000</v>
      </c>
      <c r="AS49" s="93">
        <v>5228000</v>
      </c>
      <c r="AT49" s="93">
        <v>5352000</v>
      </c>
      <c r="AU49" s="93">
        <v>5482000</v>
      </c>
      <c r="AV49" s="93">
        <v>5617000</v>
      </c>
      <c r="AW49" s="79" t="str">
        <f t="shared" si="1"/>
        <v>ok</v>
      </c>
      <c r="AX49" s="72" t="s">
        <v>230</v>
      </c>
      <c r="AY49" s="72"/>
      <c r="AZ49" s="80">
        <v>0.80900000000000005</v>
      </c>
      <c r="BA49" s="80">
        <v>0.79400000000000004</v>
      </c>
      <c r="BB49" s="80">
        <v>0.70599999999999996</v>
      </c>
      <c r="BC49" s="80">
        <v>0.752</v>
      </c>
      <c r="BD49" s="80">
        <v>0.72899999999999998</v>
      </c>
      <c r="BE49" s="80">
        <v>0.87</v>
      </c>
      <c r="BF49" s="80">
        <v>1.109</v>
      </c>
      <c r="BG49" s="80">
        <v>1.0980000000000001</v>
      </c>
      <c r="BH49" s="80">
        <v>1.2110000000000001</v>
      </c>
      <c r="BI49" s="80">
        <v>1.3180000000000001</v>
      </c>
      <c r="BJ49" s="80">
        <v>1.38</v>
      </c>
      <c r="BK49" s="80">
        <v>1.857</v>
      </c>
      <c r="BL49" s="56">
        <v>2.117</v>
      </c>
      <c r="BM49" s="80">
        <v>2.609</v>
      </c>
      <c r="BN49" s="80">
        <v>3.0609999999999999</v>
      </c>
      <c r="BO49" s="80">
        <v>3.516</v>
      </c>
      <c r="BP49" s="80">
        <v>3.964</v>
      </c>
      <c r="BQ49" s="80">
        <v>4.4420000000000002</v>
      </c>
      <c r="BR49" s="80">
        <v>5.0049999999999999</v>
      </c>
      <c r="BS49" s="80">
        <v>5.8129999999999997</v>
      </c>
      <c r="BT49" s="80">
        <v>6.7210000000000001</v>
      </c>
      <c r="BU49" s="80">
        <v>7.718</v>
      </c>
    </row>
    <row r="50" spans="1:73">
      <c r="A50" s="16" t="s">
        <v>232</v>
      </c>
      <c r="C50" s="9">
        <v>15725</v>
      </c>
      <c r="D50" s="4">
        <v>17280</v>
      </c>
      <c r="E50" s="4">
        <v>17859</v>
      </c>
      <c r="F50" s="4">
        <v>17661</v>
      </c>
      <c r="G50" s="4">
        <v>16370</v>
      </c>
      <c r="H50" s="4">
        <v>16614</v>
      </c>
      <c r="I50" s="4">
        <v>17367</v>
      </c>
      <c r="J50" s="4">
        <v>17583</v>
      </c>
      <c r="K50" s="4">
        <v>18159</v>
      </c>
      <c r="L50" s="4">
        <v>18833</v>
      </c>
      <c r="M50" s="4">
        <v>18730</v>
      </c>
      <c r="N50" s="4">
        <v>17980</v>
      </c>
      <c r="O50" s="4">
        <v>18097</v>
      </c>
      <c r="P50" s="4">
        <v>16694</v>
      </c>
      <c r="Q50" s="4">
        <v>16884</v>
      </c>
      <c r="R50" s="4">
        <v>14730</v>
      </c>
      <c r="S50" s="4">
        <v>14708</v>
      </c>
      <c r="T50" s="4">
        <v>15634</v>
      </c>
      <c r="U50" s="4">
        <v>14497</v>
      </c>
      <c r="V50" s="4">
        <v>16044</v>
      </c>
      <c r="W50" s="4">
        <v>17039</v>
      </c>
      <c r="X50" s="10">
        <v>18248</v>
      </c>
      <c r="Y50" s="15" t="str">
        <f t="shared" si="0"/>
        <v>ok</v>
      </c>
      <c r="Z50" t="s">
        <v>232</v>
      </c>
      <c r="AA50" s="48" t="s">
        <v>233</v>
      </c>
      <c r="AB50">
        <v>40223509</v>
      </c>
      <c r="AC50" s="48">
        <v>40386875</v>
      </c>
      <c r="AD50">
        <v>40567864</v>
      </c>
      <c r="AE50">
        <v>40850412</v>
      </c>
      <c r="AF50">
        <v>41431558</v>
      </c>
      <c r="AG50">
        <v>42187645</v>
      </c>
      <c r="AH50" s="48">
        <v>42921895</v>
      </c>
      <c r="AI50">
        <v>43653155</v>
      </c>
      <c r="AJ50">
        <v>44397319</v>
      </c>
      <c r="AK50">
        <v>45226803</v>
      </c>
      <c r="AL50">
        <v>45954106</v>
      </c>
      <c r="AM50" s="48">
        <v>46362946</v>
      </c>
      <c r="AN50">
        <v>46576897</v>
      </c>
      <c r="AO50">
        <v>46742697</v>
      </c>
      <c r="AP50">
        <v>46773055</v>
      </c>
      <c r="AQ50">
        <v>46620045</v>
      </c>
      <c r="AR50" s="48">
        <v>46480882</v>
      </c>
      <c r="AS50">
        <v>46444832</v>
      </c>
      <c r="AT50">
        <v>46483569</v>
      </c>
      <c r="AU50">
        <v>46593236</v>
      </c>
      <c r="AV50" s="48">
        <v>46723749</v>
      </c>
      <c r="AW50" s="35" t="str">
        <f t="shared" si="1"/>
        <v>ok</v>
      </c>
      <c r="AX50" t="s">
        <v>232</v>
      </c>
      <c r="AY50"/>
      <c r="AZ50" s="55">
        <v>616.88499999999999</v>
      </c>
      <c r="BA50" s="55">
        <v>634.36900000000003</v>
      </c>
      <c r="BB50" s="55">
        <v>597.03</v>
      </c>
      <c r="BC50" s="55">
        <v>626.40300000000002</v>
      </c>
      <c r="BD50" s="55">
        <v>707.32600000000002</v>
      </c>
      <c r="BE50" s="55">
        <v>908.41300000000001</v>
      </c>
      <c r="BF50" s="55">
        <v>1070.68</v>
      </c>
      <c r="BG50" s="55">
        <v>1159.1500000000001</v>
      </c>
      <c r="BH50" s="55">
        <v>1265.6099999999999</v>
      </c>
      <c r="BI50" s="55">
        <v>1481.39</v>
      </c>
      <c r="BJ50" s="55">
        <v>1642.77</v>
      </c>
      <c r="BK50" s="55">
        <v>1502.9</v>
      </c>
      <c r="BL50" s="56">
        <v>1434.29</v>
      </c>
      <c r="BM50" s="55">
        <v>1489.43</v>
      </c>
      <c r="BN50" s="55">
        <v>1336.76</v>
      </c>
      <c r="BO50" s="55">
        <v>1362.28</v>
      </c>
      <c r="BP50" s="55">
        <v>1379.1</v>
      </c>
      <c r="BQ50" s="55">
        <v>1199.69</v>
      </c>
      <c r="BR50" s="55">
        <v>1238.01</v>
      </c>
      <c r="BS50" s="55">
        <v>1316.95</v>
      </c>
      <c r="BT50" s="55">
        <v>1425.87</v>
      </c>
      <c r="BU50" s="55">
        <v>1429.14</v>
      </c>
    </row>
    <row r="51" spans="1:73">
      <c r="A51" s="16" t="s">
        <v>234</v>
      </c>
      <c r="C51" s="9">
        <v>113</v>
      </c>
      <c r="D51" s="4">
        <v>140</v>
      </c>
      <c r="E51" s="4">
        <v>166</v>
      </c>
      <c r="F51" s="4">
        <v>193</v>
      </c>
      <c r="G51" s="4">
        <v>231</v>
      </c>
      <c r="H51" s="4">
        <v>267</v>
      </c>
      <c r="I51" s="4">
        <v>281</v>
      </c>
      <c r="J51" s="4">
        <v>350</v>
      </c>
      <c r="K51" s="4">
        <v>394</v>
      </c>
      <c r="L51" s="4">
        <v>477</v>
      </c>
      <c r="M51" s="4">
        <v>461</v>
      </c>
      <c r="N51" s="4">
        <v>417</v>
      </c>
      <c r="O51" s="4">
        <v>325</v>
      </c>
      <c r="P51" s="4">
        <v>346</v>
      </c>
      <c r="Q51" s="4">
        <v>404</v>
      </c>
      <c r="R51" s="4">
        <v>417</v>
      </c>
      <c r="S51" s="4">
        <v>446</v>
      </c>
      <c r="T51" s="4">
        <v>486</v>
      </c>
      <c r="U51" s="4">
        <v>522</v>
      </c>
      <c r="V51" s="4">
        <v>537</v>
      </c>
      <c r="W51" s="4">
        <v>571</v>
      </c>
      <c r="X51" s="10">
        <v>618</v>
      </c>
      <c r="Y51" s="15" t="str">
        <f t="shared" si="0"/>
        <v>ok</v>
      </c>
      <c r="Z51" t="s">
        <v>234</v>
      </c>
      <c r="AA51" s="48" t="s">
        <v>235</v>
      </c>
      <c r="AB51">
        <v>1386156</v>
      </c>
      <c r="AC51" s="48">
        <v>1390244</v>
      </c>
      <c r="AD51">
        <v>1396985</v>
      </c>
      <c r="AE51">
        <v>1388115</v>
      </c>
      <c r="AF51">
        <v>1379350</v>
      </c>
      <c r="AG51">
        <v>1370720</v>
      </c>
      <c r="AH51" s="48">
        <v>1362550</v>
      </c>
      <c r="AI51">
        <v>1354775</v>
      </c>
      <c r="AJ51">
        <v>1346810</v>
      </c>
      <c r="AK51">
        <v>1340680</v>
      </c>
      <c r="AL51">
        <v>1337090</v>
      </c>
      <c r="AM51" s="48">
        <v>1334515</v>
      </c>
      <c r="AN51">
        <v>1331475</v>
      </c>
      <c r="AO51">
        <v>1327439</v>
      </c>
      <c r="AP51">
        <v>1322696</v>
      </c>
      <c r="AQ51">
        <v>1317997</v>
      </c>
      <c r="AR51" s="48">
        <v>1314545</v>
      </c>
      <c r="AS51">
        <v>1315407</v>
      </c>
      <c r="AT51">
        <v>1315790</v>
      </c>
      <c r="AU51">
        <v>1317384</v>
      </c>
      <c r="AV51" s="48">
        <v>1320884</v>
      </c>
      <c r="AW51" s="35" t="str">
        <f t="shared" si="1"/>
        <v>ok</v>
      </c>
      <c r="AX51" t="s">
        <v>234</v>
      </c>
      <c r="AY51"/>
      <c r="AZ51" s="55">
        <v>5.6210000000000004</v>
      </c>
      <c r="BA51" s="55">
        <v>5.7409999999999997</v>
      </c>
      <c r="BB51" s="55">
        <v>5.7060000000000004</v>
      </c>
      <c r="BC51" s="55">
        <v>6.2590000000000003</v>
      </c>
      <c r="BD51" s="55">
        <v>7.3449999999999998</v>
      </c>
      <c r="BE51" s="55">
        <v>9.8510000000000009</v>
      </c>
      <c r="BF51" s="55">
        <v>12.071</v>
      </c>
      <c r="BG51" s="55">
        <v>14.025</v>
      </c>
      <c r="BH51" s="55">
        <v>16.986999999999998</v>
      </c>
      <c r="BI51" s="55">
        <v>22.263999999999999</v>
      </c>
      <c r="BJ51" s="55">
        <v>24.285</v>
      </c>
      <c r="BK51" s="55">
        <v>19.712</v>
      </c>
      <c r="BL51" s="56">
        <v>19.536000000000001</v>
      </c>
      <c r="BM51" s="55">
        <v>23.190999999999999</v>
      </c>
      <c r="BN51" s="55">
        <v>23.056999999999999</v>
      </c>
      <c r="BO51" s="55">
        <v>25.145</v>
      </c>
      <c r="BP51" s="55">
        <v>26.658000000000001</v>
      </c>
      <c r="BQ51" s="55">
        <v>22.916</v>
      </c>
      <c r="BR51" s="55">
        <v>23.994</v>
      </c>
      <c r="BS51" s="55">
        <v>26.664999999999999</v>
      </c>
      <c r="BT51" s="55">
        <v>30.312000000000001</v>
      </c>
      <c r="BU51" s="55">
        <v>31.026</v>
      </c>
    </row>
    <row r="52" spans="1:73">
      <c r="A52" s="16" t="s">
        <v>492</v>
      </c>
      <c r="C52" s="9">
        <v>39.700000000000003</v>
      </c>
      <c r="D52" s="4">
        <v>41.6</v>
      </c>
      <c r="E52" s="4">
        <v>39.9</v>
      </c>
      <c r="F52" s="4">
        <v>37.5</v>
      </c>
      <c r="G52" s="4">
        <v>38.200000000000003</v>
      </c>
      <c r="H52" s="4">
        <v>44.5</v>
      </c>
      <c r="I52" s="4">
        <v>49.1</v>
      </c>
      <c r="J52" s="4">
        <v>64.3</v>
      </c>
      <c r="K52" s="4">
        <v>64</v>
      </c>
      <c r="L52" s="4">
        <v>65.099999999999994</v>
      </c>
      <c r="M52" s="4">
        <v>73</v>
      </c>
      <c r="N52" s="4">
        <v>79.400000000000006</v>
      </c>
      <c r="O52" s="4">
        <v>88.2</v>
      </c>
      <c r="P52" s="4">
        <v>86.2</v>
      </c>
      <c r="Q52" s="4">
        <v>76</v>
      </c>
      <c r="R52" s="4">
        <v>80.400000000000006</v>
      </c>
      <c r="S52" s="4">
        <v>80.8</v>
      </c>
      <c r="T52" s="4">
        <v>81.8</v>
      </c>
      <c r="U52" s="4">
        <v>86.3</v>
      </c>
      <c r="V52" s="4">
        <v>88.7</v>
      </c>
      <c r="W52" s="4">
        <v>83.7</v>
      </c>
      <c r="X52" s="10">
        <v>87.8</v>
      </c>
      <c r="Y52" s="15" t="str">
        <f t="shared" si="0"/>
        <v>ok</v>
      </c>
      <c r="Z52" t="s">
        <v>492</v>
      </c>
      <c r="AA52" s="48" t="s">
        <v>493</v>
      </c>
      <c r="AB52">
        <v>979918</v>
      </c>
      <c r="AC52" s="48">
        <v>994108</v>
      </c>
      <c r="AD52">
        <v>1005435</v>
      </c>
      <c r="AE52">
        <v>1013609</v>
      </c>
      <c r="AF52">
        <v>1019059</v>
      </c>
      <c r="AG52">
        <v>1022802</v>
      </c>
      <c r="AH52" s="48">
        <v>1026286</v>
      </c>
      <c r="AI52">
        <v>1030579</v>
      </c>
      <c r="AJ52">
        <v>1036092</v>
      </c>
      <c r="AK52">
        <v>1042652</v>
      </c>
      <c r="AL52">
        <v>1049945</v>
      </c>
      <c r="AM52" s="48">
        <v>1057467</v>
      </c>
      <c r="AN52">
        <v>1064837</v>
      </c>
      <c r="AO52">
        <v>1072032</v>
      </c>
      <c r="AP52">
        <v>1079288</v>
      </c>
      <c r="AQ52">
        <v>1086839</v>
      </c>
      <c r="AR52" s="48">
        <v>1095021</v>
      </c>
      <c r="AS52">
        <v>1104044</v>
      </c>
      <c r="AT52">
        <v>1113984</v>
      </c>
      <c r="AU52">
        <v>1124753</v>
      </c>
      <c r="AV52" s="48">
        <v>1136191</v>
      </c>
      <c r="AW52" s="35" t="str">
        <f t="shared" si="1"/>
        <v>ok</v>
      </c>
      <c r="AX52" t="s">
        <v>492</v>
      </c>
      <c r="AY52"/>
      <c r="AZ52" s="55">
        <v>1.7969999999999999</v>
      </c>
      <c r="BA52" s="55">
        <v>1.764</v>
      </c>
      <c r="BB52" s="55">
        <v>1.7390000000000001</v>
      </c>
      <c r="BC52" s="55">
        <v>1.544</v>
      </c>
      <c r="BD52" s="55">
        <v>1.4359999999999999</v>
      </c>
      <c r="BE52" s="55">
        <v>2.198</v>
      </c>
      <c r="BF52" s="55">
        <v>2.774</v>
      </c>
      <c r="BG52" s="55">
        <v>3.177</v>
      </c>
      <c r="BH52" s="55">
        <v>3.2930000000000001</v>
      </c>
      <c r="BI52" s="55">
        <v>3.4649999999999999</v>
      </c>
      <c r="BJ52" s="55">
        <v>3.298</v>
      </c>
      <c r="BK52" s="55">
        <v>3.5960000000000001</v>
      </c>
      <c r="BL52" s="56">
        <v>4.4379999999999997</v>
      </c>
      <c r="BM52" s="55">
        <v>4.8259999999999996</v>
      </c>
      <c r="BN52" s="55">
        <v>4.8239999999999998</v>
      </c>
      <c r="BO52" s="55">
        <v>4.5629999999999997</v>
      </c>
      <c r="BP52" s="55">
        <v>4.3810000000000002</v>
      </c>
      <c r="BQ52" s="55">
        <v>4.0220000000000002</v>
      </c>
      <c r="BR52" s="55">
        <v>3.8170000000000002</v>
      </c>
      <c r="BS52" s="55">
        <v>4.4390000000000001</v>
      </c>
      <c r="BT52" s="55">
        <v>4.6790000000000003</v>
      </c>
      <c r="BU52" s="55">
        <v>4.6619999999999999</v>
      </c>
    </row>
    <row r="53" spans="1:73" s="64" customFormat="1">
      <c r="A53" s="63" t="s">
        <v>534</v>
      </c>
      <c r="C53" s="9">
        <v>412438</v>
      </c>
      <c r="D53" s="4">
        <v>413453</v>
      </c>
      <c r="E53" s="4">
        <v>429453</v>
      </c>
      <c r="F53" s="4">
        <v>432941</v>
      </c>
      <c r="G53" s="4">
        <v>486110</v>
      </c>
      <c r="H53" s="4">
        <v>553274</v>
      </c>
      <c r="I53" s="4">
        <v>603024</v>
      </c>
      <c r="J53" s="4">
        <v>631782</v>
      </c>
      <c r="K53" s="4">
        <v>641593</v>
      </c>
      <c r="L53" s="4">
        <v>658438</v>
      </c>
      <c r="M53" s="4">
        <v>707151</v>
      </c>
      <c r="N53" s="4">
        <v>763872</v>
      </c>
      <c r="O53" s="4">
        <v>784835</v>
      </c>
      <c r="P53" s="4">
        <v>775156</v>
      </c>
      <c r="Q53" s="4">
        <v>731086</v>
      </c>
      <c r="R53" s="4">
        <v>673102</v>
      </c>
      <c r="S53" s="4">
        <v>631513</v>
      </c>
      <c r="T53" s="4">
        <v>616483</v>
      </c>
      <c r="U53" s="4">
        <v>612889</v>
      </c>
      <c r="V53" s="4">
        <v>605803</v>
      </c>
      <c r="W53" s="4">
        <v>633565</v>
      </c>
      <c r="X53" s="10">
        <v>648798</v>
      </c>
      <c r="Y53" s="65" t="str">
        <f t="shared" si="0"/>
        <v>ok</v>
      </c>
      <c r="Z53" s="63" t="s">
        <v>534</v>
      </c>
      <c r="AA53" s="66" t="s">
        <v>43</v>
      </c>
      <c r="AB53" s="67">
        <v>275854000</v>
      </c>
      <c r="AC53" s="66">
        <v>279040000</v>
      </c>
      <c r="AD53" s="67">
        <v>282162411</v>
      </c>
      <c r="AE53" s="67">
        <v>284968955</v>
      </c>
      <c r="AF53" s="67">
        <v>287625193</v>
      </c>
      <c r="AG53" s="67">
        <v>290107933</v>
      </c>
      <c r="AH53" s="66">
        <v>292805298</v>
      </c>
      <c r="AI53" s="67">
        <v>295516599</v>
      </c>
      <c r="AJ53" s="67">
        <v>298379912</v>
      </c>
      <c r="AK53" s="67">
        <v>301231207</v>
      </c>
      <c r="AL53" s="67">
        <v>304093966</v>
      </c>
      <c r="AM53" s="66">
        <v>306771529</v>
      </c>
      <c r="AN53" s="67">
        <v>309326085</v>
      </c>
      <c r="AO53" s="67">
        <v>311580009</v>
      </c>
      <c r="AP53" s="67">
        <v>313874218</v>
      </c>
      <c r="AQ53" s="67">
        <v>316057727</v>
      </c>
      <c r="AR53" s="66">
        <v>318386421</v>
      </c>
      <c r="AS53" s="67">
        <v>320742673</v>
      </c>
      <c r="AT53" s="67">
        <v>323071342</v>
      </c>
      <c r="AU53" s="67">
        <v>325147121</v>
      </c>
      <c r="AV53" s="66">
        <v>327167434</v>
      </c>
      <c r="AW53" s="68" t="str">
        <f t="shared" si="1"/>
        <v>ok</v>
      </c>
      <c r="AX53" s="63" t="s">
        <v>534</v>
      </c>
      <c r="AY53" s="67"/>
      <c r="AZ53" s="69">
        <v>9062.83</v>
      </c>
      <c r="BA53" s="69">
        <v>9630.7000000000007</v>
      </c>
      <c r="BB53" s="69">
        <v>10252.35</v>
      </c>
      <c r="BC53" s="69">
        <v>10581.83</v>
      </c>
      <c r="BD53" s="69">
        <v>10936.45</v>
      </c>
      <c r="BE53" s="69">
        <v>11458.25</v>
      </c>
      <c r="BF53" s="69">
        <v>12213.73</v>
      </c>
      <c r="BG53" s="69">
        <v>13036.63</v>
      </c>
      <c r="BH53" s="69">
        <v>13814.6</v>
      </c>
      <c r="BI53" s="69">
        <v>14451.88</v>
      </c>
      <c r="BJ53" s="69">
        <v>14712.83</v>
      </c>
      <c r="BK53" s="69">
        <v>14448.93</v>
      </c>
      <c r="BL53" s="102">
        <v>14992.05</v>
      </c>
      <c r="BM53" s="69">
        <v>15542.6</v>
      </c>
      <c r="BN53" s="69">
        <v>16197.05</v>
      </c>
      <c r="BO53" s="69">
        <v>16784.830000000002</v>
      </c>
      <c r="BP53" s="69">
        <v>17521.75</v>
      </c>
      <c r="BQ53" s="69">
        <v>18219.3</v>
      </c>
      <c r="BR53" s="69">
        <v>18707.150000000001</v>
      </c>
      <c r="BS53" s="69">
        <v>19485.400000000001</v>
      </c>
      <c r="BT53" s="69">
        <v>20494.05</v>
      </c>
      <c r="BU53" s="69">
        <v>21344.67</v>
      </c>
    </row>
    <row r="54" spans="1:73">
      <c r="A54" s="16" t="s">
        <v>236</v>
      </c>
      <c r="C54" s="60">
        <v>976</v>
      </c>
      <c r="D54" s="61">
        <v>1548</v>
      </c>
      <c r="E54" s="61">
        <v>1396</v>
      </c>
      <c r="F54" s="61">
        <v>887</v>
      </c>
      <c r="G54" s="61">
        <v>737</v>
      </c>
      <c r="H54" s="61">
        <v>628</v>
      </c>
      <c r="I54" s="61">
        <v>681</v>
      </c>
      <c r="J54" s="61">
        <v>684</v>
      </c>
      <c r="K54" s="61">
        <v>617</v>
      </c>
      <c r="L54" s="61">
        <v>566</v>
      </c>
      <c r="M54" s="61">
        <v>452</v>
      </c>
      <c r="N54" s="61">
        <v>447</v>
      </c>
      <c r="O54" s="61">
        <v>452</v>
      </c>
      <c r="P54" s="61">
        <v>436</v>
      </c>
      <c r="Q54" s="61">
        <v>406</v>
      </c>
      <c r="R54" s="61">
        <v>404</v>
      </c>
      <c r="S54" s="61">
        <v>439</v>
      </c>
      <c r="T54" s="61">
        <v>448</v>
      </c>
      <c r="U54" s="61">
        <v>489</v>
      </c>
      <c r="V54" s="61">
        <v>503</v>
      </c>
      <c r="W54" s="61">
        <v>503</v>
      </c>
      <c r="X54" s="62">
        <v>497</v>
      </c>
      <c r="Y54" s="15" t="str">
        <f t="shared" si="0"/>
        <v>ok</v>
      </c>
      <c r="Z54" t="s">
        <v>236</v>
      </c>
      <c r="AA54" s="48" t="s">
        <v>237</v>
      </c>
      <c r="AB54">
        <v>62507724</v>
      </c>
      <c r="AC54" s="48">
        <v>64343013</v>
      </c>
      <c r="AD54">
        <v>66224804</v>
      </c>
      <c r="AE54">
        <v>68159423</v>
      </c>
      <c r="AF54">
        <v>70142091</v>
      </c>
      <c r="AG54">
        <v>72170584</v>
      </c>
      <c r="AH54" s="48">
        <v>74239505</v>
      </c>
      <c r="AI54">
        <v>76346311</v>
      </c>
      <c r="AJ54">
        <v>78489206</v>
      </c>
      <c r="AK54">
        <v>80674348</v>
      </c>
      <c r="AL54">
        <v>82916235</v>
      </c>
      <c r="AM54" s="48">
        <v>85233913</v>
      </c>
      <c r="AN54">
        <v>87639964</v>
      </c>
      <c r="AO54">
        <v>90139927</v>
      </c>
      <c r="AP54">
        <v>92726971</v>
      </c>
      <c r="AQ54">
        <v>95385785</v>
      </c>
      <c r="AR54" s="48">
        <v>98094253</v>
      </c>
      <c r="AS54">
        <v>100835458</v>
      </c>
      <c r="AT54">
        <v>103603501</v>
      </c>
      <c r="AU54">
        <v>106400024</v>
      </c>
      <c r="AV54" s="48">
        <v>109224559</v>
      </c>
      <c r="AW54" s="35" t="str">
        <f t="shared" si="1"/>
        <v>ok</v>
      </c>
      <c r="AX54" t="s">
        <v>236</v>
      </c>
      <c r="AY54"/>
      <c r="AZ54" s="55">
        <v>8.0779999999999994</v>
      </c>
      <c r="BA54" s="55">
        <v>7.9269999999999996</v>
      </c>
      <c r="BB54" s="55">
        <v>8.2349999999999994</v>
      </c>
      <c r="BC54" s="55">
        <v>8.2230000000000008</v>
      </c>
      <c r="BD54" s="55">
        <v>7.851</v>
      </c>
      <c r="BE54" s="55">
        <v>8.6229999999999993</v>
      </c>
      <c r="BF54" s="55">
        <v>10.141999999999999</v>
      </c>
      <c r="BG54" s="55">
        <v>12.407999999999999</v>
      </c>
      <c r="BH54" s="55">
        <v>15.282999999999999</v>
      </c>
      <c r="BI54" s="55">
        <v>19.701000000000001</v>
      </c>
      <c r="BJ54" s="55">
        <v>26.838999999999999</v>
      </c>
      <c r="BK54" s="55">
        <v>32.463999999999999</v>
      </c>
      <c r="BL54" s="56">
        <v>29.917000000000002</v>
      </c>
      <c r="BM54" s="55">
        <v>31.957999999999998</v>
      </c>
      <c r="BN54" s="55">
        <v>42.220999999999997</v>
      </c>
      <c r="BO54" s="55">
        <v>46.543999999999997</v>
      </c>
      <c r="BP54" s="55">
        <v>54.164999999999999</v>
      </c>
      <c r="BQ54" s="55">
        <v>63.081000000000003</v>
      </c>
      <c r="BR54" s="55">
        <v>70.885999999999996</v>
      </c>
      <c r="BS54" s="55">
        <v>75.745000000000005</v>
      </c>
      <c r="BT54" s="55">
        <v>80.278999999999996</v>
      </c>
      <c r="BU54" s="55">
        <v>90.968000000000004</v>
      </c>
    </row>
    <row r="55" spans="1:73">
      <c r="A55" s="16" t="s">
        <v>243</v>
      </c>
      <c r="C55" s="9">
        <v>39.9</v>
      </c>
      <c r="D55" s="4">
        <v>40.9</v>
      </c>
      <c r="E55" s="4">
        <v>58.8</v>
      </c>
      <c r="F55" s="4">
        <v>61.8</v>
      </c>
      <c r="G55" s="4">
        <v>55.5</v>
      </c>
      <c r="H55" s="4">
        <v>55.7</v>
      </c>
      <c r="I55" s="4">
        <v>62.2</v>
      </c>
      <c r="J55" s="4">
        <v>54.6</v>
      </c>
      <c r="K55" s="4">
        <v>68.400000000000006</v>
      </c>
      <c r="L55" s="4">
        <v>84.8</v>
      </c>
      <c r="M55" s="4">
        <v>55.3</v>
      </c>
      <c r="N55" s="4">
        <v>62.9</v>
      </c>
      <c r="O55" s="4">
        <v>58.5</v>
      </c>
      <c r="P55" s="4">
        <v>61.5</v>
      </c>
      <c r="Q55" s="4">
        <v>57.8</v>
      </c>
      <c r="R55" s="4">
        <v>56.7</v>
      </c>
      <c r="S55" s="4">
        <v>45.8</v>
      </c>
      <c r="T55" s="4">
        <v>46.3</v>
      </c>
      <c r="U55" s="4">
        <v>44.7</v>
      </c>
      <c r="V55" s="4">
        <v>45.7</v>
      </c>
      <c r="W55" s="4">
        <v>47</v>
      </c>
      <c r="X55" s="10">
        <v>48.4</v>
      </c>
      <c r="Y55" s="15" t="str">
        <f t="shared" si="0"/>
        <v>ok</v>
      </c>
      <c r="Z55" t="s">
        <v>243</v>
      </c>
      <c r="AA55" s="48" t="s">
        <v>244</v>
      </c>
      <c r="AB55">
        <v>800157</v>
      </c>
      <c r="AC55" s="48">
        <v>806303</v>
      </c>
      <c r="AD55">
        <v>811006</v>
      </c>
      <c r="AE55">
        <v>813925</v>
      </c>
      <c r="AF55">
        <v>815257</v>
      </c>
      <c r="AG55">
        <v>816076</v>
      </c>
      <c r="AH55" s="48">
        <v>817860</v>
      </c>
      <c r="AI55">
        <v>821604</v>
      </c>
      <c r="AJ55">
        <v>827870</v>
      </c>
      <c r="AK55">
        <v>836190</v>
      </c>
      <c r="AL55">
        <v>845361</v>
      </c>
      <c r="AM55" s="48">
        <v>853637</v>
      </c>
      <c r="AN55">
        <v>859818</v>
      </c>
      <c r="AO55">
        <v>863449</v>
      </c>
      <c r="AP55">
        <v>865069</v>
      </c>
      <c r="AQ55">
        <v>865608</v>
      </c>
      <c r="AR55" s="48">
        <v>866453</v>
      </c>
      <c r="AS55">
        <v>868627</v>
      </c>
      <c r="AT55">
        <v>872399</v>
      </c>
      <c r="AU55">
        <v>877459</v>
      </c>
      <c r="AV55" s="48">
        <v>883483</v>
      </c>
      <c r="AW55" s="35" t="str">
        <f t="shared" si="1"/>
        <v>ok</v>
      </c>
      <c r="AX55" t="s">
        <v>243</v>
      </c>
      <c r="AY55"/>
      <c r="AZ55" s="55">
        <v>1.653</v>
      </c>
      <c r="BA55" s="55">
        <v>1.9359999999999999</v>
      </c>
      <c r="BB55" s="55">
        <v>1.6779999999999999</v>
      </c>
      <c r="BC55" s="55">
        <v>1.6519999999999999</v>
      </c>
      <c r="BD55" s="55">
        <v>1.833</v>
      </c>
      <c r="BE55" s="55">
        <v>2.3010000000000002</v>
      </c>
      <c r="BF55" s="55">
        <v>2.7080000000000002</v>
      </c>
      <c r="BG55" s="55">
        <v>2.9809999999999999</v>
      </c>
      <c r="BH55" s="55">
        <v>3.0760000000000001</v>
      </c>
      <c r="BI55" s="55">
        <v>3.3780000000000001</v>
      </c>
      <c r="BJ55" s="55">
        <v>3.5230000000000001</v>
      </c>
      <c r="BK55" s="55">
        <v>2.871</v>
      </c>
      <c r="BL55" s="56">
        <v>3.14</v>
      </c>
      <c r="BM55" s="55">
        <v>3.7749999999999999</v>
      </c>
      <c r="BN55" s="55">
        <v>3.972</v>
      </c>
      <c r="BO55" s="55">
        <v>4.1900000000000004</v>
      </c>
      <c r="BP55" s="55">
        <v>4.484</v>
      </c>
      <c r="BQ55" s="55">
        <v>4.3440000000000003</v>
      </c>
      <c r="BR55" s="55">
        <v>4.569</v>
      </c>
      <c r="BS55" s="55">
        <v>4.891</v>
      </c>
      <c r="BT55" s="55">
        <v>5.1180000000000003</v>
      </c>
      <c r="BU55" s="55">
        <v>5.3239999999999998</v>
      </c>
    </row>
    <row r="56" spans="1:73">
      <c r="A56" s="16" t="s">
        <v>75</v>
      </c>
      <c r="C56" s="9">
        <v>2632</v>
      </c>
      <c r="D56" s="4">
        <v>2293</v>
      </c>
      <c r="E56" s="4">
        <v>2425</v>
      </c>
      <c r="F56" s="4">
        <v>2311</v>
      </c>
      <c r="G56" s="4">
        <v>2356</v>
      </c>
      <c r="H56" s="4">
        <v>2991</v>
      </c>
      <c r="I56" s="4">
        <v>3172</v>
      </c>
      <c r="J56" s="4">
        <v>3264</v>
      </c>
      <c r="K56" s="4">
        <v>3322</v>
      </c>
      <c r="L56" s="4">
        <v>3130</v>
      </c>
      <c r="M56" s="4">
        <v>3374</v>
      </c>
      <c r="N56" s="4">
        <v>3542</v>
      </c>
      <c r="O56" s="4">
        <v>3464</v>
      </c>
      <c r="P56" s="4">
        <v>3519</v>
      </c>
      <c r="Q56" s="4">
        <v>3563</v>
      </c>
      <c r="R56" s="4">
        <v>3585</v>
      </c>
      <c r="S56" s="4">
        <v>3401</v>
      </c>
      <c r="T56" s="4">
        <v>3477</v>
      </c>
      <c r="U56" s="4">
        <v>3491</v>
      </c>
      <c r="V56" s="4">
        <v>3430</v>
      </c>
      <c r="W56" s="4">
        <v>3615</v>
      </c>
      <c r="X56" s="10">
        <v>3849</v>
      </c>
      <c r="Y56" s="15" t="str">
        <f t="shared" si="0"/>
        <v>ok</v>
      </c>
      <c r="Z56" t="s">
        <v>75</v>
      </c>
      <c r="AA56" s="48" t="s">
        <v>242</v>
      </c>
      <c r="AB56">
        <v>5153498</v>
      </c>
      <c r="AC56" s="48">
        <v>5165474</v>
      </c>
      <c r="AD56">
        <v>5176209</v>
      </c>
      <c r="AE56">
        <v>5188008</v>
      </c>
      <c r="AF56">
        <v>5200598</v>
      </c>
      <c r="AG56">
        <v>5213014</v>
      </c>
      <c r="AH56" s="48">
        <v>5228172</v>
      </c>
      <c r="AI56">
        <v>5246096</v>
      </c>
      <c r="AJ56">
        <v>5266268</v>
      </c>
      <c r="AK56">
        <v>5288720</v>
      </c>
      <c r="AL56">
        <v>5313399</v>
      </c>
      <c r="AM56" s="48">
        <v>5338871</v>
      </c>
      <c r="AN56">
        <v>5363352</v>
      </c>
      <c r="AO56">
        <v>5388272</v>
      </c>
      <c r="AP56">
        <v>5413971</v>
      </c>
      <c r="AQ56">
        <v>5438972</v>
      </c>
      <c r="AR56" s="48">
        <v>5461512</v>
      </c>
      <c r="AS56">
        <v>5479531</v>
      </c>
      <c r="AT56">
        <v>5495303</v>
      </c>
      <c r="AU56">
        <v>5508214</v>
      </c>
      <c r="AV56" s="48">
        <v>5518050</v>
      </c>
      <c r="AW56" s="35" t="str">
        <f t="shared" si="1"/>
        <v>ok</v>
      </c>
      <c r="AX56" t="s">
        <v>75</v>
      </c>
      <c r="AY56"/>
      <c r="AZ56" s="55">
        <v>134.11000000000001</v>
      </c>
      <c r="BA56" s="55">
        <v>135.4</v>
      </c>
      <c r="BB56" s="55">
        <v>125.883</v>
      </c>
      <c r="BC56" s="55">
        <v>129.33799999999999</v>
      </c>
      <c r="BD56" s="55">
        <v>139.98400000000001</v>
      </c>
      <c r="BE56" s="55">
        <v>171.36500000000001</v>
      </c>
      <c r="BF56" s="55">
        <v>196.97499999999999</v>
      </c>
      <c r="BG56" s="55">
        <v>204.767</v>
      </c>
      <c r="BH56" s="55">
        <v>216.733</v>
      </c>
      <c r="BI56" s="55">
        <v>255.739</v>
      </c>
      <c r="BJ56" s="55">
        <v>285.08699999999999</v>
      </c>
      <c r="BK56" s="55">
        <v>252.137</v>
      </c>
      <c r="BL56" s="56">
        <v>248.262</v>
      </c>
      <c r="BM56" s="55">
        <v>273.92500000000001</v>
      </c>
      <c r="BN56" s="55">
        <v>256.84899999999999</v>
      </c>
      <c r="BO56" s="55">
        <v>270.065</v>
      </c>
      <c r="BP56" s="55">
        <v>273.04199999999997</v>
      </c>
      <c r="BQ56" s="55">
        <v>232.58199999999999</v>
      </c>
      <c r="BR56" s="55">
        <v>239.15</v>
      </c>
      <c r="BS56" s="55">
        <v>252.809</v>
      </c>
      <c r="BT56" s="55">
        <v>275.32100000000003</v>
      </c>
      <c r="BU56" s="55">
        <v>276.572</v>
      </c>
    </row>
    <row r="57" spans="1:73">
      <c r="A57" s="16" t="s">
        <v>71</v>
      </c>
      <c r="C57" s="9">
        <v>52304</v>
      </c>
      <c r="D57" s="4">
        <v>52744</v>
      </c>
      <c r="E57" s="4">
        <v>52147</v>
      </c>
      <c r="F57" s="4">
        <v>51987</v>
      </c>
      <c r="G57" s="4">
        <v>53055</v>
      </c>
      <c r="H57" s="4">
        <v>54655</v>
      </c>
      <c r="I57" s="4">
        <v>56147</v>
      </c>
      <c r="J57" s="4">
        <v>54996</v>
      </c>
      <c r="K57" s="4">
        <v>55250</v>
      </c>
      <c r="L57" s="4">
        <v>55462</v>
      </c>
      <c r="M57" s="4">
        <v>54907</v>
      </c>
      <c r="N57" s="4">
        <v>58612</v>
      </c>
      <c r="O57" s="4">
        <v>55932</v>
      </c>
      <c r="P57" s="4">
        <v>54568</v>
      </c>
      <c r="Q57" s="4">
        <v>53814</v>
      </c>
      <c r="R57" s="4">
        <v>53679</v>
      </c>
      <c r="S57" s="4">
        <v>54473</v>
      </c>
      <c r="T57" s="4">
        <v>56672</v>
      </c>
      <c r="U57" s="4">
        <v>58795</v>
      </c>
      <c r="V57" s="4">
        <v>60417</v>
      </c>
      <c r="W57" s="4">
        <v>59542</v>
      </c>
      <c r="X57" s="10">
        <v>63800</v>
      </c>
      <c r="Y57" s="15" t="str">
        <f t="shared" si="0"/>
        <v>ok</v>
      </c>
      <c r="Z57" t="s">
        <v>71</v>
      </c>
      <c r="AA57" s="48" t="s">
        <v>245</v>
      </c>
      <c r="AB57">
        <v>60186288</v>
      </c>
      <c r="AC57" s="48">
        <v>60496718</v>
      </c>
      <c r="AD57">
        <v>60912500</v>
      </c>
      <c r="AE57">
        <v>61357430</v>
      </c>
      <c r="AF57">
        <v>61805267</v>
      </c>
      <c r="AG57">
        <v>62244886</v>
      </c>
      <c r="AH57" s="48">
        <v>62704895</v>
      </c>
      <c r="AI57">
        <v>63179351</v>
      </c>
      <c r="AJ57">
        <v>63621381</v>
      </c>
      <c r="AK57">
        <v>64016225</v>
      </c>
      <c r="AL57">
        <v>64374984</v>
      </c>
      <c r="AM57" s="48">
        <v>64707040</v>
      </c>
      <c r="AN57">
        <v>65027507</v>
      </c>
      <c r="AO57">
        <v>65342780</v>
      </c>
      <c r="AP57">
        <v>65659809</v>
      </c>
      <c r="AQ57">
        <v>65998687</v>
      </c>
      <c r="AR57" s="48">
        <v>66316100</v>
      </c>
      <c r="AS57">
        <v>66593366</v>
      </c>
      <c r="AT57">
        <v>66859768</v>
      </c>
      <c r="AU57">
        <v>66865144</v>
      </c>
      <c r="AV57" s="48">
        <v>66987244</v>
      </c>
      <c r="AW57" s="35" t="str">
        <f t="shared" si="1"/>
        <v>ok</v>
      </c>
      <c r="AX57" t="s">
        <v>71</v>
      </c>
      <c r="AY57"/>
      <c r="AZ57" s="55">
        <v>1505.18</v>
      </c>
      <c r="BA57" s="55">
        <v>1494.57</v>
      </c>
      <c r="BB57" s="55">
        <v>1365.97</v>
      </c>
      <c r="BC57" s="55">
        <v>1377.41</v>
      </c>
      <c r="BD57" s="55">
        <v>1498.91</v>
      </c>
      <c r="BE57" s="55">
        <v>1843.65</v>
      </c>
      <c r="BF57" s="55">
        <v>2117.96</v>
      </c>
      <c r="BG57" s="55">
        <v>2199.6799999999998</v>
      </c>
      <c r="BH57" s="55">
        <v>2320.5300000000002</v>
      </c>
      <c r="BI57" s="55">
        <v>2660.9</v>
      </c>
      <c r="BJ57" s="55">
        <v>2932.22</v>
      </c>
      <c r="BK57" s="55">
        <v>2697.04</v>
      </c>
      <c r="BL57" s="56">
        <v>2647.54</v>
      </c>
      <c r="BM57" s="55">
        <v>2864.03</v>
      </c>
      <c r="BN57" s="55">
        <v>2685.31</v>
      </c>
      <c r="BO57" s="55">
        <v>2811.96</v>
      </c>
      <c r="BP57" s="55">
        <v>2856.7</v>
      </c>
      <c r="BQ57" s="55">
        <v>2439.44</v>
      </c>
      <c r="BR57" s="55">
        <v>2466.15</v>
      </c>
      <c r="BS57" s="55">
        <v>2587.6799999999998</v>
      </c>
      <c r="BT57" s="55">
        <v>2775.25</v>
      </c>
      <c r="BU57" s="55">
        <v>2761.63</v>
      </c>
    </row>
    <row r="58" spans="1:73">
      <c r="A58" s="16" t="s">
        <v>17</v>
      </c>
      <c r="C58" s="9"/>
      <c r="D58" s="4"/>
      <c r="E58" s="4">
        <v>155</v>
      </c>
      <c r="F58" s="4">
        <v>154</v>
      </c>
      <c r="G58" s="4">
        <v>154</v>
      </c>
      <c r="H58" s="4">
        <v>144</v>
      </c>
      <c r="I58" s="4">
        <v>150</v>
      </c>
      <c r="J58" s="4">
        <v>137</v>
      </c>
      <c r="K58" s="4">
        <v>151</v>
      </c>
      <c r="L58" s="4"/>
      <c r="M58" s="4"/>
      <c r="N58" s="4"/>
      <c r="O58" s="4">
        <v>259</v>
      </c>
      <c r="P58" s="4">
        <v>241</v>
      </c>
      <c r="Q58" s="4">
        <v>266</v>
      </c>
      <c r="R58" s="4">
        <v>260</v>
      </c>
      <c r="S58" s="4">
        <v>183</v>
      </c>
      <c r="T58" s="4">
        <v>180</v>
      </c>
      <c r="U58" s="4">
        <v>210</v>
      </c>
      <c r="V58" s="4">
        <v>267</v>
      </c>
      <c r="W58" s="4">
        <v>240</v>
      </c>
      <c r="X58" s="10">
        <v>261</v>
      </c>
      <c r="Y58" s="15" t="str">
        <f t="shared" si="0"/>
        <v>ok</v>
      </c>
      <c r="Z58" t="s">
        <v>17</v>
      </c>
      <c r="AA58" s="48" t="s">
        <v>250</v>
      </c>
      <c r="AB58">
        <v>1170061</v>
      </c>
      <c r="AC58" s="48">
        <v>1199052</v>
      </c>
      <c r="AD58">
        <v>1228360</v>
      </c>
      <c r="AE58">
        <v>1258003</v>
      </c>
      <c r="AF58">
        <v>1288315</v>
      </c>
      <c r="AG58">
        <v>1319953</v>
      </c>
      <c r="AH58" s="48">
        <v>1353795</v>
      </c>
      <c r="AI58">
        <v>1390549</v>
      </c>
      <c r="AJ58">
        <v>1430152</v>
      </c>
      <c r="AK58">
        <v>1472575</v>
      </c>
      <c r="AL58">
        <v>1518540</v>
      </c>
      <c r="AM58" s="48">
        <v>1568928</v>
      </c>
      <c r="AN58">
        <v>1624140</v>
      </c>
      <c r="AO58">
        <v>1684635</v>
      </c>
      <c r="AP58">
        <v>1749682</v>
      </c>
      <c r="AQ58">
        <v>1817071</v>
      </c>
      <c r="AR58" s="48">
        <v>1883800</v>
      </c>
      <c r="AS58">
        <v>1947686</v>
      </c>
      <c r="AT58">
        <v>2007873</v>
      </c>
      <c r="AU58">
        <v>2064823</v>
      </c>
      <c r="AV58" s="48">
        <v>2119275</v>
      </c>
      <c r="AW58" s="35" t="str">
        <f t="shared" si="1"/>
        <v>ok</v>
      </c>
      <c r="AX58" t="s">
        <v>17</v>
      </c>
      <c r="AY58"/>
      <c r="AZ58" s="55">
        <v>4.774</v>
      </c>
      <c r="BA58" s="55">
        <v>4.9660000000000002</v>
      </c>
      <c r="BB58" s="55">
        <v>5.3970000000000002</v>
      </c>
      <c r="BC58" s="55">
        <v>5.0220000000000002</v>
      </c>
      <c r="BD58" s="55">
        <v>5.327</v>
      </c>
      <c r="BE58" s="55">
        <v>6.5090000000000003</v>
      </c>
      <c r="BF58" s="55">
        <v>7.7640000000000002</v>
      </c>
      <c r="BG58" s="55">
        <v>9.4740000000000002</v>
      </c>
      <c r="BH58" s="55">
        <v>10.163</v>
      </c>
      <c r="BI58" s="55">
        <v>12.457000000000001</v>
      </c>
      <c r="BJ58" s="55">
        <v>15.582000000000001</v>
      </c>
      <c r="BK58" s="55">
        <v>12.183999999999999</v>
      </c>
      <c r="BL58" s="56">
        <v>14.385</v>
      </c>
      <c r="BM58" s="55">
        <v>18.202999999999999</v>
      </c>
      <c r="BN58" s="55">
        <v>17.181000000000001</v>
      </c>
      <c r="BO58" s="55">
        <v>17.596</v>
      </c>
      <c r="BP58" s="55">
        <v>18.209</v>
      </c>
      <c r="BQ58" s="55">
        <v>14.385</v>
      </c>
      <c r="BR58" s="55">
        <v>14.02</v>
      </c>
      <c r="BS58" s="55">
        <v>14.922000000000001</v>
      </c>
      <c r="BT58" s="55">
        <v>17.033000000000001</v>
      </c>
      <c r="BU58" s="55">
        <v>16.709</v>
      </c>
    </row>
    <row r="59" spans="1:73">
      <c r="A59" s="16" t="s">
        <v>18</v>
      </c>
      <c r="C59" s="9">
        <v>2.9</v>
      </c>
      <c r="D59" s="4">
        <v>2.6</v>
      </c>
      <c r="E59" s="4">
        <v>2.7</v>
      </c>
      <c r="F59" s="4">
        <v>2.4</v>
      </c>
      <c r="G59" s="4">
        <v>2.6</v>
      </c>
      <c r="H59" s="4">
        <v>2.8</v>
      </c>
      <c r="I59" s="4">
        <v>2.5</v>
      </c>
      <c r="J59" s="4">
        <v>3.5</v>
      </c>
      <c r="K59" s="4">
        <v>3.1</v>
      </c>
      <c r="L59" s="4">
        <v>4.3</v>
      </c>
      <c r="M59" s="4">
        <v>13.8</v>
      </c>
      <c r="N59" s="4">
        <v>6.5</v>
      </c>
      <c r="O59" s="4"/>
      <c r="P59" s="4"/>
      <c r="Q59" s="4">
        <v>10.8</v>
      </c>
      <c r="R59" s="4">
        <v>10.6</v>
      </c>
      <c r="S59" s="4">
        <v>16.399999999999999</v>
      </c>
      <c r="T59" s="4">
        <v>14.9</v>
      </c>
      <c r="U59" s="4"/>
      <c r="V59" s="4"/>
      <c r="W59" s="4">
        <v>11.3</v>
      </c>
      <c r="X59" s="10">
        <v>11.5</v>
      </c>
      <c r="Y59" s="15" t="str">
        <f t="shared" si="0"/>
        <v>ok</v>
      </c>
      <c r="Z59" t="s">
        <v>18</v>
      </c>
      <c r="AA59" s="48" t="s">
        <v>260</v>
      </c>
      <c r="AB59">
        <v>1238125</v>
      </c>
      <c r="AC59" s="48">
        <v>1277133</v>
      </c>
      <c r="AD59">
        <v>1317703</v>
      </c>
      <c r="AE59">
        <v>1360074</v>
      </c>
      <c r="AF59">
        <v>1404261</v>
      </c>
      <c r="AG59">
        <v>1449925</v>
      </c>
      <c r="AH59" s="48">
        <v>1496527</v>
      </c>
      <c r="AI59">
        <v>1543741</v>
      </c>
      <c r="AJ59">
        <v>1591445</v>
      </c>
      <c r="AK59">
        <v>1639848</v>
      </c>
      <c r="AL59">
        <v>1689285</v>
      </c>
      <c r="AM59" s="48">
        <v>1740279</v>
      </c>
      <c r="AN59">
        <v>1793196</v>
      </c>
      <c r="AO59">
        <v>1848147</v>
      </c>
      <c r="AP59">
        <v>1905011</v>
      </c>
      <c r="AQ59">
        <v>1963711</v>
      </c>
      <c r="AR59" s="48">
        <v>2024042</v>
      </c>
      <c r="AS59">
        <v>2085860</v>
      </c>
      <c r="AT59">
        <v>2149139</v>
      </c>
      <c r="AU59">
        <v>2213894</v>
      </c>
      <c r="AV59" s="48">
        <v>2280102</v>
      </c>
      <c r="AW59" s="35" t="str">
        <f t="shared" si="1"/>
        <v>ok</v>
      </c>
      <c r="AX59" t="s">
        <v>18</v>
      </c>
      <c r="AY59"/>
      <c r="AZ59" s="55">
        <v>1.052</v>
      </c>
      <c r="BA59" s="55">
        <v>1.08</v>
      </c>
      <c r="BB59" s="55">
        <v>1.052</v>
      </c>
      <c r="BC59" s="55">
        <v>1.0449999999999999</v>
      </c>
      <c r="BD59" s="55">
        <v>0.92400000000000004</v>
      </c>
      <c r="BE59" s="55">
        <v>0.879</v>
      </c>
      <c r="BF59" s="55">
        <v>1.0029999999999999</v>
      </c>
      <c r="BG59" s="55">
        <v>1.0780000000000001</v>
      </c>
      <c r="BH59" s="55">
        <v>1.071</v>
      </c>
      <c r="BI59" s="55">
        <v>1.274</v>
      </c>
      <c r="BJ59" s="55">
        <v>1.613</v>
      </c>
      <c r="BK59" s="55">
        <v>1.488</v>
      </c>
      <c r="BL59" s="56">
        <v>1.63</v>
      </c>
      <c r="BM59" s="55">
        <v>1.3979999999999999</v>
      </c>
      <c r="BN59" s="55">
        <v>1.423</v>
      </c>
      <c r="BO59" s="55">
        <v>1.367</v>
      </c>
      <c r="BP59" s="55">
        <v>1.2589999999999999</v>
      </c>
      <c r="BQ59" s="55">
        <v>1.37</v>
      </c>
      <c r="BR59" s="55">
        <v>1.4450000000000001</v>
      </c>
      <c r="BS59" s="55">
        <v>1.4830000000000001</v>
      </c>
      <c r="BT59" s="55">
        <v>1.617</v>
      </c>
      <c r="BU59" s="55">
        <v>1.7410000000000001</v>
      </c>
    </row>
    <row r="60" spans="1:73">
      <c r="A60" s="16" t="s">
        <v>253</v>
      </c>
      <c r="C60" s="9">
        <v>64.099999999999994</v>
      </c>
      <c r="D60" s="4">
        <v>49.3</v>
      </c>
      <c r="E60" s="4">
        <v>33.700000000000003</v>
      </c>
      <c r="F60" s="4">
        <v>42.7</v>
      </c>
      <c r="G60" s="4">
        <v>61.1</v>
      </c>
      <c r="H60" s="4">
        <v>74.3</v>
      </c>
      <c r="I60" s="4">
        <v>104</v>
      </c>
      <c r="J60" s="4">
        <v>275</v>
      </c>
      <c r="K60" s="4">
        <v>468</v>
      </c>
      <c r="L60" s="4">
        <v>927</v>
      </c>
      <c r="M60" s="4">
        <v>880</v>
      </c>
      <c r="N60" s="4">
        <v>536</v>
      </c>
      <c r="O60" s="4">
        <v>402</v>
      </c>
      <c r="P60" s="4">
        <v>362</v>
      </c>
      <c r="Q60" s="4">
        <v>375</v>
      </c>
      <c r="R60" s="4">
        <v>341</v>
      </c>
      <c r="S60" s="4">
        <v>331</v>
      </c>
      <c r="T60" s="4">
        <v>294</v>
      </c>
      <c r="U60" s="4">
        <v>316</v>
      </c>
      <c r="V60" s="4">
        <v>308</v>
      </c>
      <c r="W60" s="4">
        <v>312</v>
      </c>
      <c r="X60" s="10">
        <v>317</v>
      </c>
      <c r="Y60" s="15" t="str">
        <f t="shared" si="0"/>
        <v>ok</v>
      </c>
      <c r="Z60" t="s">
        <v>253</v>
      </c>
      <c r="AA60" s="48" t="s">
        <v>254</v>
      </c>
      <c r="AB60">
        <v>4243607</v>
      </c>
      <c r="AC60" s="48">
        <v>4157192</v>
      </c>
      <c r="AD60">
        <v>4077131</v>
      </c>
      <c r="AE60">
        <v>4014373</v>
      </c>
      <c r="AF60">
        <v>3978515</v>
      </c>
      <c r="AG60">
        <v>3951736</v>
      </c>
      <c r="AH60" s="48">
        <v>3927340</v>
      </c>
      <c r="AI60">
        <v>3902469</v>
      </c>
      <c r="AJ60">
        <v>3880347</v>
      </c>
      <c r="AK60">
        <v>3860158</v>
      </c>
      <c r="AL60">
        <v>3848449</v>
      </c>
      <c r="AM60" s="48">
        <v>3814419</v>
      </c>
      <c r="AN60">
        <v>3786695</v>
      </c>
      <c r="AO60">
        <v>3756441</v>
      </c>
      <c r="AP60">
        <v>3728874</v>
      </c>
      <c r="AQ60">
        <v>3717668</v>
      </c>
      <c r="AR60" s="48">
        <v>3719414</v>
      </c>
      <c r="AS60">
        <v>3725276</v>
      </c>
      <c r="AT60">
        <v>3727505</v>
      </c>
      <c r="AU60">
        <v>3728004</v>
      </c>
      <c r="AV60" s="48">
        <v>3731000</v>
      </c>
      <c r="AW60" s="35" t="str">
        <f t="shared" si="1"/>
        <v>ok</v>
      </c>
      <c r="AX60" t="s">
        <v>253</v>
      </c>
      <c r="AY60"/>
      <c r="AZ60" s="55">
        <v>3.6070000000000002</v>
      </c>
      <c r="BA60" s="55">
        <v>2.8050000000000002</v>
      </c>
      <c r="BB60" s="55">
        <v>3.0569999999999999</v>
      </c>
      <c r="BC60" s="55">
        <v>3.218</v>
      </c>
      <c r="BD60" s="55">
        <v>3.3959999999999999</v>
      </c>
      <c r="BE60" s="55">
        <v>3.9910000000000001</v>
      </c>
      <c r="BF60" s="55">
        <v>5.1260000000000003</v>
      </c>
      <c r="BG60" s="55">
        <v>6.4109999999999996</v>
      </c>
      <c r="BH60" s="55">
        <v>7.7450000000000001</v>
      </c>
      <c r="BI60" s="55">
        <v>10.173</v>
      </c>
      <c r="BJ60" s="55">
        <v>12.795</v>
      </c>
      <c r="BK60" s="55">
        <v>10.766999999999999</v>
      </c>
      <c r="BL60" s="56">
        <v>11.638</v>
      </c>
      <c r="BM60" s="55">
        <v>14.435</v>
      </c>
      <c r="BN60" s="55">
        <v>15.847</v>
      </c>
      <c r="BO60" s="55">
        <v>16.14</v>
      </c>
      <c r="BP60" s="55">
        <v>16.510000000000002</v>
      </c>
      <c r="BQ60" s="55">
        <v>13.993</v>
      </c>
      <c r="BR60" s="55">
        <v>14.378</v>
      </c>
      <c r="BS60" s="55">
        <v>15.08</v>
      </c>
      <c r="BT60" s="55">
        <v>16.324000000000002</v>
      </c>
      <c r="BU60" s="55">
        <v>17.213999999999999</v>
      </c>
    </row>
    <row r="61" spans="1:73">
      <c r="A61" s="16" t="s">
        <v>19</v>
      </c>
      <c r="C61" s="9">
        <v>47.3</v>
      </c>
      <c r="D61" s="4">
        <v>50.1</v>
      </c>
      <c r="E61" s="4">
        <v>70.2</v>
      </c>
      <c r="F61" s="4">
        <v>44.1</v>
      </c>
      <c r="G61" s="4">
        <v>48.6</v>
      </c>
      <c r="H61" s="4">
        <v>60.4</v>
      </c>
      <c r="I61" s="4">
        <v>58.9</v>
      </c>
      <c r="J61" s="4">
        <v>58.8</v>
      </c>
      <c r="K61" s="4">
        <v>63.2</v>
      </c>
      <c r="L61" s="4">
        <v>97</v>
      </c>
      <c r="M61" s="4">
        <v>84.9</v>
      </c>
      <c r="N61" s="4">
        <v>98.6</v>
      </c>
      <c r="O61" s="4">
        <v>93.7</v>
      </c>
      <c r="P61" s="4">
        <v>174</v>
      </c>
      <c r="Q61" s="4">
        <v>278</v>
      </c>
      <c r="R61" s="4">
        <v>205</v>
      </c>
      <c r="S61" s="4">
        <v>274</v>
      </c>
      <c r="T61" s="4">
        <v>219</v>
      </c>
      <c r="U61" s="4">
        <v>165</v>
      </c>
      <c r="V61" s="4">
        <v>189</v>
      </c>
      <c r="W61" s="4">
        <v>211</v>
      </c>
      <c r="X61" s="10">
        <v>218</v>
      </c>
      <c r="Y61" s="15" t="str">
        <f t="shared" si="0"/>
        <v>ok</v>
      </c>
      <c r="Z61" t="s">
        <v>19</v>
      </c>
      <c r="AA61" s="48" t="s">
        <v>255</v>
      </c>
      <c r="AB61">
        <v>18357156</v>
      </c>
      <c r="AC61" s="48">
        <v>18812359</v>
      </c>
      <c r="AD61">
        <v>19278856</v>
      </c>
      <c r="AE61">
        <v>19756928</v>
      </c>
      <c r="AF61">
        <v>20246381</v>
      </c>
      <c r="AG61">
        <v>20750299</v>
      </c>
      <c r="AH61" s="48">
        <v>21272323</v>
      </c>
      <c r="AI61">
        <v>21814642</v>
      </c>
      <c r="AJ61">
        <v>22379055</v>
      </c>
      <c r="AK61">
        <v>22963946</v>
      </c>
      <c r="AL61">
        <v>23563825</v>
      </c>
      <c r="AM61" s="48">
        <v>24170940</v>
      </c>
      <c r="AN61">
        <v>24779619</v>
      </c>
      <c r="AO61">
        <v>25387710</v>
      </c>
      <c r="AP61">
        <v>25996449</v>
      </c>
      <c r="AQ61">
        <v>26607642</v>
      </c>
      <c r="AR61" s="48">
        <v>27224472</v>
      </c>
      <c r="AS61">
        <v>27849205</v>
      </c>
      <c r="AT61">
        <v>28481946</v>
      </c>
      <c r="AU61">
        <v>29121471</v>
      </c>
      <c r="AV61" s="48">
        <v>29767108</v>
      </c>
      <c r="AW61" s="35" t="str">
        <f t="shared" si="1"/>
        <v>ok</v>
      </c>
      <c r="AX61" t="s">
        <v>19</v>
      </c>
      <c r="AY61"/>
      <c r="AZ61" s="55">
        <v>17.152999999999999</v>
      </c>
      <c r="BA61" s="55">
        <v>17.756</v>
      </c>
      <c r="BB61" s="55">
        <v>11.467000000000001</v>
      </c>
      <c r="BC61" s="55">
        <v>12.227</v>
      </c>
      <c r="BD61" s="55">
        <v>14.2</v>
      </c>
      <c r="BE61" s="55">
        <v>17.494</v>
      </c>
      <c r="BF61" s="55">
        <v>20.242999999999999</v>
      </c>
      <c r="BG61" s="55">
        <v>24.521000000000001</v>
      </c>
      <c r="BH61" s="55">
        <v>28.785</v>
      </c>
      <c r="BI61" s="55">
        <v>33.941000000000003</v>
      </c>
      <c r="BJ61" s="55">
        <v>38.412999999999997</v>
      </c>
      <c r="BK61" s="55">
        <v>34.253999999999998</v>
      </c>
      <c r="BL61" s="56">
        <v>43.042999999999999</v>
      </c>
      <c r="BM61" s="55">
        <v>53.645000000000003</v>
      </c>
      <c r="BN61" s="55">
        <v>56.503999999999998</v>
      </c>
      <c r="BO61" s="55">
        <v>63.279000000000003</v>
      </c>
      <c r="BP61" s="55">
        <v>53.173000000000002</v>
      </c>
      <c r="BQ61" s="55">
        <v>48.594999999999999</v>
      </c>
      <c r="BR61" s="55">
        <v>54.988999999999997</v>
      </c>
      <c r="BS61" s="55">
        <v>58.978000000000002</v>
      </c>
      <c r="BT61" s="55">
        <v>65.191000000000003</v>
      </c>
      <c r="BU61" s="55">
        <v>68.257999999999996</v>
      </c>
    </row>
    <row r="62" spans="1:73">
      <c r="A62" s="16" t="s">
        <v>265</v>
      </c>
      <c r="C62" s="9">
        <v>6957</v>
      </c>
      <c r="D62" s="4">
        <v>7283</v>
      </c>
      <c r="E62" s="4">
        <v>7687</v>
      </c>
      <c r="F62" s="4">
        <v>7518</v>
      </c>
      <c r="G62" s="4">
        <v>7374</v>
      </c>
      <c r="H62" s="4">
        <v>6318</v>
      </c>
      <c r="I62" s="4">
        <v>6946</v>
      </c>
      <c r="J62" s="4">
        <v>7511</v>
      </c>
      <c r="K62" s="4">
        <v>7809</v>
      </c>
      <c r="L62" s="4">
        <v>7803</v>
      </c>
      <c r="M62" s="4">
        <v>8675</v>
      </c>
      <c r="N62" s="4">
        <v>9095</v>
      </c>
      <c r="O62" s="4">
        <v>6989</v>
      </c>
      <c r="P62" s="4">
        <v>5627</v>
      </c>
      <c r="Q62" s="4">
        <v>4977</v>
      </c>
      <c r="R62" s="4">
        <v>4648</v>
      </c>
      <c r="S62" s="4">
        <v>4610</v>
      </c>
      <c r="T62" s="4">
        <v>4889</v>
      </c>
      <c r="U62" s="4">
        <v>5092</v>
      </c>
      <c r="V62" s="4">
        <v>5094</v>
      </c>
      <c r="W62" s="4">
        <v>4934</v>
      </c>
      <c r="X62" s="10">
        <v>5227</v>
      </c>
      <c r="Y62" s="15" t="str">
        <f t="shared" si="0"/>
        <v>ok</v>
      </c>
      <c r="Z62" t="s">
        <v>265</v>
      </c>
      <c r="AA62" s="48" t="s">
        <v>266</v>
      </c>
      <c r="AB62">
        <v>10720509</v>
      </c>
      <c r="AC62" s="48">
        <v>10761698</v>
      </c>
      <c r="AD62">
        <v>10805808</v>
      </c>
      <c r="AE62">
        <v>10862132</v>
      </c>
      <c r="AF62">
        <v>10902022</v>
      </c>
      <c r="AG62">
        <v>10928070</v>
      </c>
      <c r="AH62" s="48">
        <v>10955141</v>
      </c>
      <c r="AI62">
        <v>10987314</v>
      </c>
      <c r="AJ62">
        <v>11020362</v>
      </c>
      <c r="AK62">
        <v>11048473</v>
      </c>
      <c r="AL62">
        <v>11077841</v>
      </c>
      <c r="AM62" s="48">
        <v>11107017</v>
      </c>
      <c r="AN62">
        <v>11121341</v>
      </c>
      <c r="AO62">
        <v>11104899</v>
      </c>
      <c r="AP62">
        <v>11045011</v>
      </c>
      <c r="AQ62">
        <v>10965211</v>
      </c>
      <c r="AR62" s="48">
        <v>10892413</v>
      </c>
      <c r="AS62">
        <v>10820883</v>
      </c>
      <c r="AT62">
        <v>10775971</v>
      </c>
      <c r="AU62">
        <v>10754679</v>
      </c>
      <c r="AV62" s="48">
        <v>10727668</v>
      </c>
      <c r="AW62" s="35" t="str">
        <f t="shared" si="1"/>
        <v>ok</v>
      </c>
      <c r="AX62" t="s">
        <v>265</v>
      </c>
      <c r="AY62"/>
      <c r="AZ62" s="55">
        <v>144.64400000000001</v>
      </c>
      <c r="BA62" s="55">
        <v>149.41200000000001</v>
      </c>
      <c r="BB62" s="55">
        <v>132.19800000000001</v>
      </c>
      <c r="BC62" s="55">
        <v>136.28399999999999</v>
      </c>
      <c r="BD62" s="55">
        <v>154.30699999999999</v>
      </c>
      <c r="BE62" s="55">
        <v>202.27199999999999</v>
      </c>
      <c r="BF62" s="55">
        <v>240.774</v>
      </c>
      <c r="BG62" s="55">
        <v>248.184</v>
      </c>
      <c r="BH62" s="55">
        <v>273.54700000000003</v>
      </c>
      <c r="BI62" s="55">
        <v>318.94</v>
      </c>
      <c r="BJ62" s="55">
        <v>356.14</v>
      </c>
      <c r="BK62" s="55">
        <v>330.83699999999999</v>
      </c>
      <c r="BL62" s="56">
        <v>299.91899999999998</v>
      </c>
      <c r="BM62" s="55">
        <v>288.06200000000001</v>
      </c>
      <c r="BN62" s="55">
        <v>245.80699999999999</v>
      </c>
      <c r="BO62" s="55">
        <v>239.93700000000001</v>
      </c>
      <c r="BP62" s="55">
        <v>237.40600000000001</v>
      </c>
      <c r="BQ62" s="55">
        <v>196.69</v>
      </c>
      <c r="BR62" s="55">
        <v>195.303</v>
      </c>
      <c r="BS62" s="55">
        <v>203.49299999999999</v>
      </c>
      <c r="BT62" s="55">
        <v>219.09700000000001</v>
      </c>
      <c r="BU62" s="55">
        <v>219.75200000000001</v>
      </c>
    </row>
    <row r="63" spans="1:73">
      <c r="A63" s="16" t="s">
        <v>38</v>
      </c>
      <c r="C63" s="9">
        <v>347</v>
      </c>
      <c r="D63" s="4">
        <v>338</v>
      </c>
      <c r="E63" s="4">
        <v>427</v>
      </c>
      <c r="F63" s="4">
        <v>502</v>
      </c>
      <c r="G63" s="4">
        <v>372</v>
      </c>
      <c r="H63" s="4">
        <v>404</v>
      </c>
      <c r="I63" s="4">
        <v>241</v>
      </c>
      <c r="J63" s="4">
        <v>193</v>
      </c>
      <c r="K63" s="4">
        <v>226</v>
      </c>
      <c r="L63" s="4">
        <v>222</v>
      </c>
      <c r="M63" s="4">
        <v>241</v>
      </c>
      <c r="N63" s="4">
        <v>226</v>
      </c>
      <c r="O63" s="4">
        <v>247</v>
      </c>
      <c r="P63" s="4">
        <v>262</v>
      </c>
      <c r="Q63" s="4">
        <v>288</v>
      </c>
      <c r="R63" s="4">
        <v>308</v>
      </c>
      <c r="S63" s="4">
        <v>289</v>
      </c>
      <c r="T63" s="4">
        <v>287</v>
      </c>
      <c r="U63" s="4">
        <v>314</v>
      </c>
      <c r="V63" s="4">
        <v>275</v>
      </c>
      <c r="W63" s="4">
        <v>275</v>
      </c>
      <c r="X63" s="10">
        <v>278</v>
      </c>
      <c r="Y63" s="15" t="str">
        <f t="shared" si="0"/>
        <v>ok</v>
      </c>
      <c r="Z63" t="s">
        <v>38</v>
      </c>
      <c r="AA63" s="48" t="s">
        <v>271</v>
      </c>
      <c r="AB63">
        <v>11133501</v>
      </c>
      <c r="AC63" s="48">
        <v>11387203</v>
      </c>
      <c r="AD63">
        <v>11650743</v>
      </c>
      <c r="AE63">
        <v>11924946</v>
      </c>
      <c r="AF63">
        <v>12208848</v>
      </c>
      <c r="AG63">
        <v>12500478</v>
      </c>
      <c r="AH63" s="48">
        <v>12796925</v>
      </c>
      <c r="AI63">
        <v>13096028</v>
      </c>
      <c r="AJ63">
        <v>13397021</v>
      </c>
      <c r="AK63">
        <v>13700327</v>
      </c>
      <c r="AL63">
        <v>14006428</v>
      </c>
      <c r="AM63" s="48">
        <v>14316263</v>
      </c>
      <c r="AN63">
        <v>14630417</v>
      </c>
      <c r="AO63">
        <v>14948803</v>
      </c>
      <c r="AP63">
        <v>15270778</v>
      </c>
      <c r="AQ63">
        <v>15595821</v>
      </c>
      <c r="AR63" s="48">
        <v>15923243</v>
      </c>
      <c r="AS63">
        <v>16252429</v>
      </c>
      <c r="AT63">
        <v>16583060</v>
      </c>
      <c r="AU63">
        <v>16914936</v>
      </c>
      <c r="AV63" s="48">
        <v>17247807</v>
      </c>
      <c r="AW63" s="35" t="str">
        <f t="shared" si="1"/>
        <v>ok</v>
      </c>
      <c r="AX63" t="s">
        <v>38</v>
      </c>
      <c r="AY63"/>
      <c r="AZ63" s="55">
        <v>17.488</v>
      </c>
      <c r="BA63" s="55">
        <v>16.492000000000001</v>
      </c>
      <c r="BB63" s="55">
        <v>17.187000000000001</v>
      </c>
      <c r="BC63" s="55">
        <v>18.702999999999999</v>
      </c>
      <c r="BD63" s="55">
        <v>20.777000000000001</v>
      </c>
      <c r="BE63" s="55">
        <v>21.917999999999999</v>
      </c>
      <c r="BF63" s="55">
        <v>23.965</v>
      </c>
      <c r="BG63" s="55">
        <v>27.210999999999999</v>
      </c>
      <c r="BH63" s="55">
        <v>30.231000000000002</v>
      </c>
      <c r="BI63" s="55">
        <v>34.113</v>
      </c>
      <c r="BJ63" s="55">
        <v>39.137</v>
      </c>
      <c r="BK63" s="55">
        <v>37.734000000000002</v>
      </c>
      <c r="BL63" s="56">
        <v>41.338000000000001</v>
      </c>
      <c r="BM63" s="55">
        <v>47.655000000000001</v>
      </c>
      <c r="BN63" s="55">
        <v>50.387999999999998</v>
      </c>
      <c r="BO63" s="55">
        <v>53.850999999999999</v>
      </c>
      <c r="BP63" s="55">
        <v>58.722000000000001</v>
      </c>
      <c r="BQ63" s="55">
        <v>63.767000000000003</v>
      </c>
      <c r="BR63" s="55">
        <v>68.662999999999997</v>
      </c>
      <c r="BS63" s="55">
        <v>75.62</v>
      </c>
      <c r="BT63" s="55">
        <v>78.978999999999999</v>
      </c>
      <c r="BU63" s="55">
        <v>82.334999999999994</v>
      </c>
    </row>
    <row r="64" spans="1:73">
      <c r="A64" s="16" t="s">
        <v>258</v>
      </c>
      <c r="C64" s="9">
        <v>65.400000000000006</v>
      </c>
      <c r="D64" s="4">
        <v>86</v>
      </c>
      <c r="E64" s="4">
        <v>84.5</v>
      </c>
      <c r="F64" s="4">
        <v>171</v>
      </c>
      <c r="G64" s="4">
        <v>188</v>
      </c>
      <c r="H64" s="4">
        <v>146</v>
      </c>
      <c r="I64" s="4">
        <v>135</v>
      </c>
      <c r="J64" s="4"/>
      <c r="K64" s="4"/>
      <c r="L64" s="4"/>
      <c r="M64" s="4"/>
      <c r="N64" s="4"/>
      <c r="O64" s="4"/>
      <c r="P64" s="4"/>
      <c r="Q64" s="4">
        <v>202</v>
      </c>
      <c r="R64" s="4">
        <v>208</v>
      </c>
      <c r="S64" s="4">
        <v>192</v>
      </c>
      <c r="T64" s="4">
        <v>213</v>
      </c>
      <c r="U64" s="4">
        <v>173</v>
      </c>
      <c r="V64" s="4">
        <v>199</v>
      </c>
      <c r="W64" s="4">
        <v>192</v>
      </c>
      <c r="X64" s="10">
        <v>209</v>
      </c>
      <c r="Y64" s="15" t="str">
        <f t="shared" si="0"/>
        <v>ok</v>
      </c>
      <c r="Z64" t="s">
        <v>258</v>
      </c>
      <c r="AA64" s="48" t="s">
        <v>259</v>
      </c>
      <c r="AB64">
        <v>7860781</v>
      </c>
      <c r="AC64" s="48">
        <v>8054743</v>
      </c>
      <c r="AD64">
        <v>8240730</v>
      </c>
      <c r="AE64">
        <v>8417081</v>
      </c>
      <c r="AF64">
        <v>8586074</v>
      </c>
      <c r="AG64">
        <v>8753093</v>
      </c>
      <c r="AH64" s="48">
        <v>8925743</v>
      </c>
      <c r="AI64">
        <v>9109581</v>
      </c>
      <c r="AJ64">
        <v>9307425</v>
      </c>
      <c r="AK64">
        <v>9518162</v>
      </c>
      <c r="AL64">
        <v>9738792</v>
      </c>
      <c r="AM64" s="48">
        <v>9964469</v>
      </c>
      <c r="AN64">
        <v>10192176</v>
      </c>
      <c r="AO64">
        <v>10420471</v>
      </c>
      <c r="AP64">
        <v>10652029</v>
      </c>
      <c r="AQ64">
        <v>10892810</v>
      </c>
      <c r="AR64" s="48">
        <v>11150977</v>
      </c>
      <c r="AS64">
        <v>11432088</v>
      </c>
      <c r="AT64">
        <v>11738441</v>
      </c>
      <c r="AU64">
        <v>12067539</v>
      </c>
      <c r="AV64" s="48">
        <v>12414318</v>
      </c>
      <c r="AW64" s="35" t="str">
        <f t="shared" si="1"/>
        <v>ok</v>
      </c>
      <c r="AX64" t="s">
        <v>258</v>
      </c>
      <c r="AY64"/>
      <c r="AZ64" s="55">
        <v>5.0030000000000001</v>
      </c>
      <c r="BA64" s="55">
        <v>4.798</v>
      </c>
      <c r="BB64" s="55">
        <v>4.0389999999999997</v>
      </c>
      <c r="BC64" s="55">
        <v>3.806</v>
      </c>
      <c r="BD64" s="55">
        <v>4.0220000000000002</v>
      </c>
      <c r="BE64" s="55">
        <v>4.7590000000000003</v>
      </c>
      <c r="BF64" s="55">
        <v>5.0540000000000003</v>
      </c>
      <c r="BG64" s="55">
        <v>4.5060000000000002</v>
      </c>
      <c r="BH64" s="55">
        <v>4.1779999999999999</v>
      </c>
      <c r="BI64" s="55">
        <v>6.3170000000000002</v>
      </c>
      <c r="BJ64" s="55">
        <v>6.9660000000000002</v>
      </c>
      <c r="BK64" s="55">
        <v>6.7530000000000001</v>
      </c>
      <c r="BL64" s="56">
        <v>6.8659999999999997</v>
      </c>
      <c r="BM64" s="55">
        <v>6.0339999999999998</v>
      </c>
      <c r="BN64" s="55">
        <v>7.3040000000000003</v>
      </c>
      <c r="BO64" s="55">
        <v>8.3740000000000006</v>
      </c>
      <c r="BP64" s="55">
        <v>8.7899999999999991</v>
      </c>
      <c r="BQ64" s="55">
        <v>8.7899999999999991</v>
      </c>
      <c r="BR64" s="55">
        <v>8.6950000000000003</v>
      </c>
      <c r="BS64" s="55">
        <v>10.401</v>
      </c>
      <c r="BT64" s="55">
        <v>11.739000000000001</v>
      </c>
      <c r="BU64" s="55">
        <v>12.622999999999999</v>
      </c>
    </row>
    <row r="65" spans="1:73">
      <c r="A65" s="16" t="s">
        <v>263</v>
      </c>
      <c r="C65" s="9"/>
      <c r="D65" s="4"/>
      <c r="E65" s="4"/>
      <c r="F65" s="4"/>
      <c r="G65" s="4"/>
      <c r="H65" s="4"/>
      <c r="I65" s="4"/>
      <c r="J65" s="4"/>
      <c r="K65" s="4"/>
      <c r="L65" s="4">
        <v>233</v>
      </c>
      <c r="M65" s="4">
        <v>305</v>
      </c>
      <c r="N65" s="4">
        <v>391</v>
      </c>
      <c r="O65" s="4"/>
      <c r="P65" s="4"/>
      <c r="Q65" s="4"/>
      <c r="R65" s="4"/>
      <c r="S65" s="4">
        <v>146</v>
      </c>
      <c r="T65" s="4"/>
      <c r="U65" s="4">
        <v>18.600000000000001</v>
      </c>
      <c r="V65" s="4"/>
      <c r="W65" s="4"/>
      <c r="X65" s="10"/>
      <c r="Y65" s="15" t="str">
        <f t="shared" si="0"/>
        <v>ok</v>
      </c>
      <c r="Z65" t="s">
        <v>263</v>
      </c>
      <c r="AA65" s="48" t="s">
        <v>264</v>
      </c>
      <c r="AB65">
        <v>558492</v>
      </c>
      <c r="AC65" s="48">
        <v>581770</v>
      </c>
      <c r="AD65">
        <v>606181</v>
      </c>
      <c r="AE65">
        <v>631666</v>
      </c>
      <c r="AF65">
        <v>658384</v>
      </c>
      <c r="AG65">
        <v>686664</v>
      </c>
      <c r="AH65" s="48">
        <v>716949</v>
      </c>
      <c r="AI65">
        <v>749535</v>
      </c>
      <c r="AJ65">
        <v>784496</v>
      </c>
      <c r="AK65">
        <v>821687</v>
      </c>
      <c r="AL65">
        <v>860840</v>
      </c>
      <c r="AM65" s="48">
        <v>901599</v>
      </c>
      <c r="AN65">
        <v>943639</v>
      </c>
      <c r="AO65">
        <v>986853</v>
      </c>
      <c r="AP65">
        <v>1031191</v>
      </c>
      <c r="AQ65">
        <v>1076413</v>
      </c>
      <c r="AR65" s="48">
        <v>1122276</v>
      </c>
      <c r="AS65">
        <v>1168568</v>
      </c>
      <c r="AT65">
        <v>1215179</v>
      </c>
      <c r="AU65">
        <v>1262001</v>
      </c>
      <c r="AV65" s="48">
        <v>1308974</v>
      </c>
      <c r="AW65" s="35" t="str">
        <f t="shared" si="1"/>
        <v>ok</v>
      </c>
      <c r="AX65" t="s">
        <v>263</v>
      </c>
      <c r="AY65"/>
      <c r="AZ65" s="55">
        <v>0.44</v>
      </c>
      <c r="BA65" s="55">
        <v>0.73799999999999999</v>
      </c>
      <c r="BB65" s="55">
        <v>1.1559999999999999</v>
      </c>
      <c r="BC65" s="55">
        <v>1.6719999999999999</v>
      </c>
      <c r="BD65" s="55">
        <v>2.0609999999999999</v>
      </c>
      <c r="BE65" s="55">
        <v>3.7650000000000001</v>
      </c>
      <c r="BF65" s="55">
        <v>5.95</v>
      </c>
      <c r="BG65" s="55">
        <v>8.1839999999999993</v>
      </c>
      <c r="BH65" s="55">
        <v>10.087</v>
      </c>
      <c r="BI65" s="55">
        <v>13.071999999999999</v>
      </c>
      <c r="BJ65" s="55">
        <v>19.75</v>
      </c>
      <c r="BK65" s="55">
        <v>15.028</v>
      </c>
      <c r="BL65" s="56">
        <v>16.298999999999999</v>
      </c>
      <c r="BM65" s="55">
        <v>21.329000000000001</v>
      </c>
      <c r="BN65" s="55">
        <v>22.39</v>
      </c>
      <c r="BO65" s="55">
        <v>21.943000000000001</v>
      </c>
      <c r="BP65" s="55">
        <v>21.736999999999998</v>
      </c>
      <c r="BQ65" s="55">
        <v>13.18</v>
      </c>
      <c r="BR65" s="55">
        <v>11.233000000000001</v>
      </c>
      <c r="BS65" s="55">
        <v>12.287000000000001</v>
      </c>
      <c r="BT65" s="55">
        <v>13.734</v>
      </c>
      <c r="BU65" s="55">
        <v>12.432</v>
      </c>
    </row>
    <row r="66" spans="1:73">
      <c r="A66" s="16" t="s">
        <v>261</v>
      </c>
      <c r="C66" s="9">
        <v>4.4000000000000004</v>
      </c>
      <c r="D66" s="4"/>
      <c r="E66" s="4"/>
      <c r="F66" s="4">
        <v>16.5</v>
      </c>
      <c r="G66" s="4">
        <v>10.6</v>
      </c>
      <c r="H66" s="4">
        <v>10.1</v>
      </c>
      <c r="I66" s="4">
        <v>10.3</v>
      </c>
      <c r="J66" s="4"/>
      <c r="K66" s="4">
        <v>14.4</v>
      </c>
      <c r="L66" s="4"/>
      <c r="M66" s="4"/>
      <c r="N66" s="4">
        <v>12.7</v>
      </c>
      <c r="O66" s="4">
        <v>16.100000000000001</v>
      </c>
      <c r="P66" s="4">
        <v>15</v>
      </c>
      <c r="Q66" s="4">
        <v>22.2</v>
      </c>
      <c r="R66" s="4">
        <v>18.8</v>
      </c>
      <c r="S66" s="4">
        <v>18.899999999999999</v>
      </c>
      <c r="T66" s="4">
        <v>17.7</v>
      </c>
      <c r="U66" s="4"/>
      <c r="V66" s="4"/>
      <c r="W66" s="4"/>
      <c r="X66" s="10"/>
      <c r="Y66" s="15" t="str">
        <f t="shared" si="0"/>
        <v>ok</v>
      </c>
      <c r="Z66" t="s">
        <v>261</v>
      </c>
      <c r="AA66" s="48" t="s">
        <v>262</v>
      </c>
      <c r="AB66">
        <v>1154371</v>
      </c>
      <c r="AC66" s="48">
        <v>1177131</v>
      </c>
      <c r="AD66">
        <v>1201301</v>
      </c>
      <c r="AE66">
        <v>1227106</v>
      </c>
      <c r="AF66">
        <v>1254453</v>
      </c>
      <c r="AG66">
        <v>1283305</v>
      </c>
      <c r="AH66" s="48">
        <v>1313492</v>
      </c>
      <c r="AI66">
        <v>1344930</v>
      </c>
      <c r="AJ66">
        <v>1377581</v>
      </c>
      <c r="AK66">
        <v>1411543</v>
      </c>
      <c r="AL66">
        <v>1446936</v>
      </c>
      <c r="AM66" s="48">
        <v>1483921</v>
      </c>
      <c r="AN66">
        <v>1522599</v>
      </c>
      <c r="AO66">
        <v>1562989</v>
      </c>
      <c r="AP66">
        <v>1604979</v>
      </c>
      <c r="AQ66">
        <v>1648257</v>
      </c>
      <c r="AR66" s="48">
        <v>1692439</v>
      </c>
      <c r="AS66">
        <v>1737202</v>
      </c>
      <c r="AT66">
        <v>1782437</v>
      </c>
      <c r="AU66">
        <v>1828146</v>
      </c>
      <c r="AV66" s="48">
        <v>1874309</v>
      </c>
      <c r="AW66" s="35" t="str">
        <f t="shared" si="1"/>
        <v>ok</v>
      </c>
      <c r="AX66" t="s">
        <v>261</v>
      </c>
      <c r="AY66"/>
      <c r="AZ66" s="55">
        <v>0.376</v>
      </c>
      <c r="BA66" s="55">
        <v>0.40600000000000003</v>
      </c>
      <c r="BB66" s="55">
        <v>0.36399999999999999</v>
      </c>
      <c r="BC66" s="55">
        <v>0.38</v>
      </c>
      <c r="BD66" s="55">
        <v>0.41</v>
      </c>
      <c r="BE66" s="55">
        <v>0.47699999999999998</v>
      </c>
      <c r="BF66" s="55">
        <v>0.53200000000000003</v>
      </c>
      <c r="BG66" s="55">
        <v>0.58799999999999997</v>
      </c>
      <c r="BH66" s="55">
        <v>0.59199999999999997</v>
      </c>
      <c r="BI66" s="55">
        <v>0.69699999999999995</v>
      </c>
      <c r="BJ66" s="55">
        <v>0.86899999999999999</v>
      </c>
      <c r="BK66" s="55">
        <v>0.82899999999999996</v>
      </c>
      <c r="BL66" s="56">
        <v>0.85099999999999998</v>
      </c>
      <c r="BM66" s="55">
        <v>1.099</v>
      </c>
      <c r="BN66" s="55">
        <v>0.99</v>
      </c>
      <c r="BO66" s="55">
        <v>1.046</v>
      </c>
      <c r="BP66" s="55">
        <v>1.0549999999999999</v>
      </c>
      <c r="BQ66" s="55">
        <v>1.048</v>
      </c>
      <c r="BR66" s="55">
        <v>1.179</v>
      </c>
      <c r="BS66" s="55">
        <v>1.35</v>
      </c>
      <c r="BT66" s="55">
        <v>1.4590000000000001</v>
      </c>
      <c r="BU66" s="55">
        <v>1.538</v>
      </c>
    </row>
    <row r="67" spans="1:73">
      <c r="A67" s="16" t="s">
        <v>1050</v>
      </c>
      <c r="C67" s="9"/>
      <c r="D67" s="4"/>
      <c r="E67" s="4">
        <v>22.1</v>
      </c>
      <c r="F67" s="4">
        <v>25.3</v>
      </c>
      <c r="G67" s="4">
        <v>28.3</v>
      </c>
      <c r="H67" s="4">
        <v>26.7</v>
      </c>
      <c r="I67" s="4">
        <v>35.299999999999997</v>
      </c>
      <c r="J67" s="4">
        <v>27.8</v>
      </c>
      <c r="K67" s="4">
        <v>27.1</v>
      </c>
      <c r="L67" s="4">
        <v>31.8</v>
      </c>
      <c r="M67" s="4">
        <v>36.1</v>
      </c>
      <c r="N67" s="4">
        <v>35.799999999999997</v>
      </c>
      <c r="O67" s="4">
        <v>34.5</v>
      </c>
      <c r="P67" s="4">
        <v>34.299999999999997</v>
      </c>
      <c r="Q67" s="4">
        <v>34.700000000000003</v>
      </c>
      <c r="R67" s="4">
        <v>35.9</v>
      </c>
      <c r="S67" s="4">
        <v>40</v>
      </c>
      <c r="T67" s="4">
        <v>47.7</v>
      </c>
      <c r="U67" s="4">
        <v>52.7</v>
      </c>
      <c r="V67" s="4">
        <v>59.7</v>
      </c>
      <c r="W67" s="4">
        <v>59.4</v>
      </c>
      <c r="X67" s="10">
        <v>59.8</v>
      </c>
      <c r="Y67" s="15" t="str">
        <f t="shared" ref="Y67:Y130" si="2">IF(Z67=A67,"ok","*")</f>
        <v>*</v>
      </c>
      <c r="Z67" t="s">
        <v>274</v>
      </c>
      <c r="AA67" s="48" t="s">
        <v>275</v>
      </c>
      <c r="AB67">
        <v>753778</v>
      </c>
      <c r="AC67" s="48">
        <v>749674</v>
      </c>
      <c r="AD67">
        <v>746715</v>
      </c>
      <c r="AE67">
        <v>745206</v>
      </c>
      <c r="AF67">
        <v>744789</v>
      </c>
      <c r="AG67">
        <v>745143</v>
      </c>
      <c r="AH67" s="48">
        <v>745737</v>
      </c>
      <c r="AI67">
        <v>746163</v>
      </c>
      <c r="AJ67">
        <v>746343</v>
      </c>
      <c r="AK67">
        <v>746474</v>
      </c>
      <c r="AL67">
        <v>746817</v>
      </c>
      <c r="AM67" s="48">
        <v>747718</v>
      </c>
      <c r="AN67">
        <v>749436</v>
      </c>
      <c r="AO67">
        <v>752028</v>
      </c>
      <c r="AP67">
        <v>755399</v>
      </c>
      <c r="AQ67">
        <v>759285</v>
      </c>
      <c r="AR67" s="48">
        <v>763380</v>
      </c>
      <c r="AS67">
        <v>767432</v>
      </c>
      <c r="AT67">
        <v>771366</v>
      </c>
      <c r="AU67">
        <v>775221</v>
      </c>
      <c r="AV67" s="48">
        <v>779004</v>
      </c>
      <c r="AW67" s="35" t="str">
        <f t="shared" si="1"/>
        <v>ok</v>
      </c>
      <c r="AX67" t="s">
        <v>274</v>
      </c>
      <c r="AY67"/>
      <c r="AZ67" s="55">
        <v>1.1140000000000001</v>
      </c>
      <c r="BA67" s="55">
        <v>1.147</v>
      </c>
      <c r="BB67" s="55">
        <v>1.123</v>
      </c>
      <c r="BC67" s="55">
        <v>1.127</v>
      </c>
      <c r="BD67" s="55">
        <v>1.1599999999999999</v>
      </c>
      <c r="BE67" s="55">
        <v>1.1970000000000001</v>
      </c>
      <c r="BF67" s="55">
        <v>1.26</v>
      </c>
      <c r="BG67" s="55">
        <v>1.3109999999999999</v>
      </c>
      <c r="BH67" s="55">
        <v>1.4550000000000001</v>
      </c>
      <c r="BI67" s="55">
        <v>1.7410000000000001</v>
      </c>
      <c r="BJ67" s="55">
        <v>1.9159999999999999</v>
      </c>
      <c r="BK67" s="55">
        <v>2.0230000000000001</v>
      </c>
      <c r="BL67" s="56">
        <v>2.262</v>
      </c>
      <c r="BM67" s="55">
        <v>2.5819999999999999</v>
      </c>
      <c r="BN67" s="55">
        <v>2.8650000000000002</v>
      </c>
      <c r="BO67" s="55">
        <v>2.988</v>
      </c>
      <c r="BP67" s="55">
        <v>3.0790000000000002</v>
      </c>
      <c r="BQ67" s="55">
        <v>3.1970000000000001</v>
      </c>
      <c r="BR67" s="55">
        <v>3.504</v>
      </c>
      <c r="BS67" s="55">
        <v>3.5609999999999999</v>
      </c>
      <c r="BT67" s="55">
        <v>3.6360000000000001</v>
      </c>
      <c r="BU67" s="55">
        <v>3.83</v>
      </c>
    </row>
    <row r="68" spans="1:73">
      <c r="A68" s="16" t="s">
        <v>284</v>
      </c>
      <c r="C68" s="9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0.1</v>
      </c>
      <c r="S68" s="4">
        <v>0.1</v>
      </c>
      <c r="T68" s="4">
        <v>0.1</v>
      </c>
      <c r="U68" s="4">
        <v>0.1</v>
      </c>
      <c r="V68" s="4">
        <v>0.1</v>
      </c>
      <c r="W68" s="4">
        <v>0.1</v>
      </c>
      <c r="X68" s="10">
        <v>0.1</v>
      </c>
      <c r="Y68" s="15" t="str">
        <f t="shared" si="2"/>
        <v>ok</v>
      </c>
      <c r="Z68" t="s">
        <v>284</v>
      </c>
      <c r="AA68" s="48" t="s">
        <v>285</v>
      </c>
      <c r="AB68">
        <v>8174680</v>
      </c>
      <c r="AC68" s="48">
        <v>8319057</v>
      </c>
      <c r="AD68">
        <v>8463806</v>
      </c>
      <c r="AE68">
        <v>8608819</v>
      </c>
      <c r="AF68">
        <v>8754150</v>
      </c>
      <c r="AG68">
        <v>8900104</v>
      </c>
      <c r="AH68" s="48">
        <v>9047077</v>
      </c>
      <c r="AI68">
        <v>9195288</v>
      </c>
      <c r="AJ68">
        <v>9344785</v>
      </c>
      <c r="AK68">
        <v>9495328</v>
      </c>
      <c r="AL68">
        <v>9646580</v>
      </c>
      <c r="AM68" s="48">
        <v>9798046</v>
      </c>
      <c r="AN68">
        <v>9949322</v>
      </c>
      <c r="AO68">
        <v>10100320</v>
      </c>
      <c r="AP68">
        <v>10250930</v>
      </c>
      <c r="AQ68">
        <v>10400673</v>
      </c>
      <c r="AR68" s="48">
        <v>10549008</v>
      </c>
      <c r="AS68">
        <v>10695542</v>
      </c>
      <c r="AT68">
        <v>10839970</v>
      </c>
      <c r="AU68">
        <v>10982366</v>
      </c>
      <c r="AV68" s="48">
        <v>11123176</v>
      </c>
      <c r="AW68" s="35" t="str">
        <f t="shared" ref="AW68:AW131" si="3">IF(AX68=Z68,"ok","*")</f>
        <v>ok</v>
      </c>
      <c r="AX68" t="s">
        <v>284</v>
      </c>
      <c r="AY68"/>
      <c r="AZ68" s="55">
        <v>3.7240000000000002</v>
      </c>
      <c r="BA68" s="55">
        <v>4.1539999999999999</v>
      </c>
      <c r="BB68" s="55">
        <v>3.9540000000000002</v>
      </c>
      <c r="BC68" s="55">
        <v>3.5960000000000001</v>
      </c>
      <c r="BD68" s="55">
        <v>3.472</v>
      </c>
      <c r="BE68" s="55">
        <v>2.96</v>
      </c>
      <c r="BF68" s="55">
        <v>3.5379999999999998</v>
      </c>
      <c r="BG68" s="55">
        <v>4.3099999999999996</v>
      </c>
      <c r="BH68" s="55">
        <v>4.7560000000000002</v>
      </c>
      <c r="BI68" s="55">
        <v>5.8849999999999998</v>
      </c>
      <c r="BJ68" s="55">
        <v>6.55</v>
      </c>
      <c r="BK68" s="55">
        <v>6.5839999999999996</v>
      </c>
      <c r="BL68" s="56">
        <v>6.62</v>
      </c>
      <c r="BM68" s="55">
        <v>7.516</v>
      </c>
      <c r="BN68" s="55">
        <v>7.89</v>
      </c>
      <c r="BO68" s="55">
        <v>8.4510000000000005</v>
      </c>
      <c r="BP68" s="55">
        <v>8.7739999999999991</v>
      </c>
      <c r="BQ68" s="55">
        <v>8.6720000000000006</v>
      </c>
      <c r="BR68" s="55">
        <v>8.1780000000000008</v>
      </c>
      <c r="BS68" s="55">
        <v>8.6080000000000005</v>
      </c>
      <c r="BT68" s="55">
        <v>9.5250000000000004</v>
      </c>
      <c r="BU68" s="55">
        <v>9.6020000000000003</v>
      </c>
    </row>
    <row r="69" spans="1:73">
      <c r="A69" s="16" t="s">
        <v>39</v>
      </c>
      <c r="C69" s="9"/>
      <c r="D69" s="4"/>
      <c r="E69" s="4">
        <v>95.1</v>
      </c>
      <c r="F69" s="4">
        <v>109</v>
      </c>
      <c r="G69" s="4">
        <v>108</v>
      </c>
      <c r="H69" s="4">
        <v>137</v>
      </c>
      <c r="I69" s="4">
        <v>98</v>
      </c>
      <c r="J69" s="4">
        <v>96</v>
      </c>
      <c r="K69" s="4">
        <v>111</v>
      </c>
      <c r="L69" s="4">
        <v>131</v>
      </c>
      <c r="M69" s="4">
        <v>163</v>
      </c>
      <c r="N69" s="4">
        <v>182</v>
      </c>
      <c r="O69" s="4">
        <v>189</v>
      </c>
      <c r="P69" s="4">
        <v>209</v>
      </c>
      <c r="Q69" s="4">
        <v>217</v>
      </c>
      <c r="R69" s="4">
        <v>300</v>
      </c>
      <c r="S69" s="4">
        <v>301</v>
      </c>
      <c r="T69" s="4">
        <v>350</v>
      </c>
      <c r="U69" s="4">
        <v>365</v>
      </c>
      <c r="V69" s="4">
        <v>398</v>
      </c>
      <c r="W69" s="4">
        <v>400</v>
      </c>
      <c r="X69" s="10">
        <v>410</v>
      </c>
      <c r="Y69" s="15" t="str">
        <f t="shared" si="2"/>
        <v>ok</v>
      </c>
      <c r="Z69" t="s">
        <v>39</v>
      </c>
      <c r="AA69" s="48" t="s">
        <v>280</v>
      </c>
      <c r="AB69">
        <v>6220406</v>
      </c>
      <c r="AC69" s="48">
        <v>6397151</v>
      </c>
      <c r="AD69">
        <v>6574509</v>
      </c>
      <c r="AE69">
        <v>6751912</v>
      </c>
      <c r="AF69">
        <v>6929265</v>
      </c>
      <c r="AG69">
        <v>7106319</v>
      </c>
      <c r="AH69" s="48">
        <v>7282953</v>
      </c>
      <c r="AI69">
        <v>7458985</v>
      </c>
      <c r="AJ69">
        <v>7634298</v>
      </c>
      <c r="AK69">
        <v>7808518</v>
      </c>
      <c r="AL69">
        <v>7980955</v>
      </c>
      <c r="AM69" s="48">
        <v>8150775</v>
      </c>
      <c r="AN69">
        <v>8317470</v>
      </c>
      <c r="AO69">
        <v>8480671</v>
      </c>
      <c r="AP69">
        <v>8640691</v>
      </c>
      <c r="AQ69">
        <v>8798521</v>
      </c>
      <c r="AR69" s="48">
        <v>8955589</v>
      </c>
      <c r="AS69">
        <v>9112916</v>
      </c>
      <c r="AT69">
        <v>9270795</v>
      </c>
      <c r="AU69">
        <v>9429013</v>
      </c>
      <c r="AV69" s="48">
        <v>9587522</v>
      </c>
      <c r="AW69" s="35" t="str">
        <f t="shared" si="3"/>
        <v>ok</v>
      </c>
      <c r="AX69" t="s">
        <v>39</v>
      </c>
      <c r="AY69"/>
      <c r="AZ69" s="55">
        <v>6.3659999999999997</v>
      </c>
      <c r="BA69" s="55">
        <v>6.4169999999999998</v>
      </c>
      <c r="BB69" s="55">
        <v>7.1040000000000001</v>
      </c>
      <c r="BC69" s="55">
        <v>7.5659999999999998</v>
      </c>
      <c r="BD69" s="55">
        <v>7.7750000000000004</v>
      </c>
      <c r="BE69" s="55">
        <v>8.14</v>
      </c>
      <c r="BF69" s="55">
        <v>8.7720000000000002</v>
      </c>
      <c r="BG69" s="55">
        <v>9.6720000000000006</v>
      </c>
      <c r="BH69" s="55">
        <v>10.842000000000001</v>
      </c>
      <c r="BI69" s="55">
        <v>12.275</v>
      </c>
      <c r="BJ69" s="55">
        <v>13.79</v>
      </c>
      <c r="BK69" s="55">
        <v>14.486000000000001</v>
      </c>
      <c r="BL69" s="56">
        <v>15.73</v>
      </c>
      <c r="BM69" s="55">
        <v>17.649000000000001</v>
      </c>
      <c r="BN69" s="55">
        <v>18.529</v>
      </c>
      <c r="BO69" s="55">
        <v>18.498999999999999</v>
      </c>
      <c r="BP69" s="55">
        <v>19.757000000000001</v>
      </c>
      <c r="BQ69" s="55">
        <v>20.98</v>
      </c>
      <c r="BR69" s="55">
        <v>21.718</v>
      </c>
      <c r="BS69" s="55">
        <v>23.100999999999999</v>
      </c>
      <c r="BT69" s="55">
        <v>23.777999999999999</v>
      </c>
      <c r="BU69" s="55">
        <v>24.651</v>
      </c>
    </row>
    <row r="70" spans="1:73">
      <c r="A70" s="16" t="s">
        <v>69</v>
      </c>
      <c r="C70" s="9">
        <v>1150</v>
      </c>
      <c r="D70" s="4">
        <v>1315</v>
      </c>
      <c r="E70" s="4">
        <v>1451</v>
      </c>
      <c r="F70" s="4">
        <v>1594</v>
      </c>
      <c r="G70" s="4">
        <v>1740</v>
      </c>
      <c r="H70" s="4">
        <v>1878</v>
      </c>
      <c r="I70" s="4">
        <v>1739</v>
      </c>
      <c r="J70" s="4">
        <v>1722</v>
      </c>
      <c r="K70" s="4">
        <v>1543</v>
      </c>
      <c r="L70" s="4">
        <v>1571</v>
      </c>
      <c r="M70" s="4">
        <v>1460</v>
      </c>
      <c r="N70" s="4">
        <v>1302</v>
      </c>
      <c r="O70" s="4">
        <v>1168</v>
      </c>
      <c r="P70" s="4">
        <v>1184</v>
      </c>
      <c r="Q70" s="4">
        <v>1127</v>
      </c>
      <c r="R70" s="4">
        <v>1066</v>
      </c>
      <c r="S70" s="4">
        <v>1050</v>
      </c>
      <c r="T70" s="4">
        <v>1181</v>
      </c>
      <c r="U70" s="4">
        <v>1349</v>
      </c>
      <c r="V70" s="4">
        <v>1463</v>
      </c>
      <c r="W70" s="4">
        <v>1568</v>
      </c>
      <c r="X70" s="10">
        <v>1642</v>
      </c>
      <c r="Y70" s="15" t="str">
        <f t="shared" si="2"/>
        <v>ok</v>
      </c>
      <c r="Z70" t="s">
        <v>69</v>
      </c>
      <c r="AA70" s="48" t="s">
        <v>286</v>
      </c>
      <c r="AB70">
        <v>10266570</v>
      </c>
      <c r="AC70" s="48">
        <v>10237530</v>
      </c>
      <c r="AD70">
        <v>10210971</v>
      </c>
      <c r="AE70">
        <v>10187576</v>
      </c>
      <c r="AF70">
        <v>10158608</v>
      </c>
      <c r="AG70">
        <v>10129552</v>
      </c>
      <c r="AH70" s="48">
        <v>10107146</v>
      </c>
      <c r="AI70">
        <v>10087065</v>
      </c>
      <c r="AJ70">
        <v>10071370</v>
      </c>
      <c r="AK70">
        <v>10055780</v>
      </c>
      <c r="AL70">
        <v>10038188</v>
      </c>
      <c r="AM70" s="48">
        <v>10022650</v>
      </c>
      <c r="AN70">
        <v>10000023</v>
      </c>
      <c r="AO70">
        <v>9971727</v>
      </c>
      <c r="AP70">
        <v>9920362</v>
      </c>
      <c r="AQ70">
        <v>9893082</v>
      </c>
      <c r="AR70" s="48">
        <v>9866468</v>
      </c>
      <c r="AS70">
        <v>9843028</v>
      </c>
      <c r="AT70">
        <v>9814023</v>
      </c>
      <c r="AU70">
        <v>9787966</v>
      </c>
      <c r="AV70" s="48">
        <v>9768785</v>
      </c>
      <c r="AW70" s="35" t="str">
        <f t="shared" si="3"/>
        <v>ok</v>
      </c>
      <c r="AX70" t="s">
        <v>69</v>
      </c>
      <c r="AY70"/>
      <c r="AZ70" s="55">
        <v>48.77</v>
      </c>
      <c r="BA70" s="55">
        <v>49.17</v>
      </c>
      <c r="BB70" s="55">
        <v>47.311</v>
      </c>
      <c r="BC70" s="55">
        <v>53.820999999999998</v>
      </c>
      <c r="BD70" s="55">
        <v>67.716999999999999</v>
      </c>
      <c r="BE70" s="55">
        <v>85.325000000000003</v>
      </c>
      <c r="BF70" s="55">
        <v>104.06699999999999</v>
      </c>
      <c r="BG70" s="55">
        <v>113.035</v>
      </c>
      <c r="BH70" s="55">
        <v>115.295</v>
      </c>
      <c r="BI70" s="55">
        <v>139.851</v>
      </c>
      <c r="BJ70" s="55">
        <v>157.99799999999999</v>
      </c>
      <c r="BK70" s="55">
        <v>130.59399999999999</v>
      </c>
      <c r="BL70" s="56">
        <v>130.923</v>
      </c>
      <c r="BM70" s="55">
        <v>140.78200000000001</v>
      </c>
      <c r="BN70" s="55">
        <v>127.857</v>
      </c>
      <c r="BO70" s="55">
        <v>135.221</v>
      </c>
      <c r="BP70" s="55">
        <v>140.083</v>
      </c>
      <c r="BQ70" s="55">
        <v>123.074</v>
      </c>
      <c r="BR70" s="55">
        <v>126.008</v>
      </c>
      <c r="BS70" s="55">
        <v>139.761</v>
      </c>
      <c r="BT70" s="55">
        <v>155.703</v>
      </c>
      <c r="BU70" s="55">
        <v>168.77799999999999</v>
      </c>
    </row>
    <row r="71" spans="1:73">
      <c r="A71" s="16" t="s">
        <v>301</v>
      </c>
      <c r="C71" s="9">
        <v>24280</v>
      </c>
      <c r="D71" s="4">
        <v>28217</v>
      </c>
      <c r="E71" s="4">
        <v>29116</v>
      </c>
      <c r="F71" s="4">
        <v>30130</v>
      </c>
      <c r="G71" s="4">
        <v>30037</v>
      </c>
      <c r="H71" s="4">
        <v>30708</v>
      </c>
      <c r="I71" s="4">
        <v>35670</v>
      </c>
      <c r="J71" s="4">
        <v>37961</v>
      </c>
      <c r="K71" s="4">
        <v>38143</v>
      </c>
      <c r="L71" s="4">
        <v>38604</v>
      </c>
      <c r="M71" s="4">
        <v>43786</v>
      </c>
      <c r="N71" s="4">
        <v>51553</v>
      </c>
      <c r="O71" s="4">
        <v>51759</v>
      </c>
      <c r="P71" s="4">
        <v>52261</v>
      </c>
      <c r="Q71" s="4">
        <v>52075</v>
      </c>
      <c r="R71" s="4">
        <v>51691</v>
      </c>
      <c r="S71" s="4">
        <v>54214</v>
      </c>
      <c r="T71" s="4">
        <v>54729</v>
      </c>
      <c r="U71" s="4">
        <v>60311</v>
      </c>
      <c r="V71" s="4">
        <v>64559</v>
      </c>
      <c r="W71" s="4">
        <v>66578</v>
      </c>
      <c r="X71" s="10">
        <v>66510</v>
      </c>
      <c r="Y71" s="15" t="str">
        <f t="shared" si="2"/>
        <v>ok</v>
      </c>
      <c r="Z71" t="s">
        <v>301</v>
      </c>
      <c r="AA71" s="48" t="s">
        <v>302</v>
      </c>
      <c r="AB71">
        <v>1019483581</v>
      </c>
      <c r="AC71" s="48">
        <v>1038058156</v>
      </c>
      <c r="AD71">
        <v>1056575549</v>
      </c>
      <c r="AE71">
        <v>1075000085</v>
      </c>
      <c r="AF71">
        <v>1093317189</v>
      </c>
      <c r="AG71">
        <v>1111523144</v>
      </c>
      <c r="AH71" s="48">
        <v>1129623456</v>
      </c>
      <c r="AI71">
        <v>1147609927</v>
      </c>
      <c r="AJ71">
        <v>1165486291</v>
      </c>
      <c r="AK71">
        <v>1183209472</v>
      </c>
      <c r="AL71">
        <v>1200669765</v>
      </c>
      <c r="AM71" s="48">
        <v>1217726215</v>
      </c>
      <c r="AN71">
        <v>1234281170</v>
      </c>
      <c r="AO71">
        <v>1250288729</v>
      </c>
      <c r="AP71">
        <v>1265782790</v>
      </c>
      <c r="AQ71">
        <v>1280846129</v>
      </c>
      <c r="AR71" s="48">
        <v>1295604184</v>
      </c>
      <c r="AS71">
        <v>1310152403</v>
      </c>
      <c r="AT71">
        <v>1324509589</v>
      </c>
      <c r="AU71">
        <v>1338658835</v>
      </c>
      <c r="AV71" s="48">
        <v>1352617328</v>
      </c>
      <c r="AW71" s="35" t="str">
        <f t="shared" si="3"/>
        <v>ok</v>
      </c>
      <c r="AX71" t="s">
        <v>301</v>
      </c>
      <c r="AY71"/>
      <c r="AZ71" s="55">
        <v>428.767</v>
      </c>
      <c r="BA71" s="55">
        <v>466.84100000000001</v>
      </c>
      <c r="BB71" s="55">
        <v>476.63600000000002</v>
      </c>
      <c r="BC71" s="55">
        <v>493.93400000000003</v>
      </c>
      <c r="BD71" s="55">
        <v>523.76800000000003</v>
      </c>
      <c r="BE71" s="55">
        <v>618.36900000000003</v>
      </c>
      <c r="BF71" s="55">
        <v>721.58900000000006</v>
      </c>
      <c r="BG71" s="55">
        <v>834.21799999999996</v>
      </c>
      <c r="BH71" s="55">
        <v>949.11800000000005</v>
      </c>
      <c r="BI71" s="55">
        <v>1238.7</v>
      </c>
      <c r="BJ71" s="55">
        <v>1224.0999999999999</v>
      </c>
      <c r="BK71" s="55">
        <v>1365.37</v>
      </c>
      <c r="BL71" s="56">
        <v>1708.46</v>
      </c>
      <c r="BM71" s="55">
        <v>1823.05</v>
      </c>
      <c r="BN71" s="55">
        <v>1827.64</v>
      </c>
      <c r="BO71" s="55">
        <v>1856.72</v>
      </c>
      <c r="BP71" s="55">
        <v>2039.13</v>
      </c>
      <c r="BQ71" s="55">
        <v>2103.59</v>
      </c>
      <c r="BR71" s="55">
        <v>2289.75</v>
      </c>
      <c r="BS71" s="55">
        <v>2652.25</v>
      </c>
      <c r="BT71" s="55">
        <v>2716.75</v>
      </c>
      <c r="BU71" s="55">
        <v>2972</v>
      </c>
    </row>
    <row r="72" spans="1:73">
      <c r="A72" s="16" t="s">
        <v>295</v>
      </c>
      <c r="C72" s="9">
        <v>2941</v>
      </c>
      <c r="D72" s="4">
        <v>2235</v>
      </c>
      <c r="E72" s="4">
        <v>2299</v>
      </c>
      <c r="F72" s="4">
        <v>2044</v>
      </c>
      <c r="G72" s="4">
        <v>2471</v>
      </c>
      <c r="H72" s="4">
        <v>3322</v>
      </c>
      <c r="I72" s="4">
        <v>3714</v>
      </c>
      <c r="J72" s="4">
        <v>3226</v>
      </c>
      <c r="K72" s="4">
        <v>3276</v>
      </c>
      <c r="L72" s="4">
        <v>3939</v>
      </c>
      <c r="M72" s="5">
        <v>3660</v>
      </c>
      <c r="N72" s="5">
        <v>3840</v>
      </c>
      <c r="O72" s="5">
        <v>4510</v>
      </c>
      <c r="P72" s="5">
        <v>5170</v>
      </c>
      <c r="Q72" s="5">
        <v>5936</v>
      </c>
      <c r="R72" s="5">
        <v>7981</v>
      </c>
      <c r="S72" s="5">
        <v>7032</v>
      </c>
      <c r="T72" s="5">
        <v>8225</v>
      </c>
      <c r="U72" s="5">
        <v>7620</v>
      </c>
      <c r="V72" s="5">
        <v>8178</v>
      </c>
      <c r="W72" s="5">
        <v>7661</v>
      </c>
      <c r="X72" s="11">
        <v>7437</v>
      </c>
      <c r="Y72" s="15" t="str">
        <f t="shared" si="2"/>
        <v>ok</v>
      </c>
      <c r="Z72" t="s">
        <v>295</v>
      </c>
      <c r="AA72" s="48" t="s">
        <v>296</v>
      </c>
      <c r="AB72">
        <v>205724592</v>
      </c>
      <c r="AC72" s="48">
        <v>208615169</v>
      </c>
      <c r="AD72">
        <v>211513823</v>
      </c>
      <c r="AE72">
        <v>214427417</v>
      </c>
      <c r="AF72">
        <v>217357793</v>
      </c>
      <c r="AG72">
        <v>220309469</v>
      </c>
      <c r="AH72" s="48">
        <v>223285676</v>
      </c>
      <c r="AI72">
        <v>226289470</v>
      </c>
      <c r="AJ72">
        <v>229318262</v>
      </c>
      <c r="AK72">
        <v>232374245</v>
      </c>
      <c r="AL72">
        <v>235469762</v>
      </c>
      <c r="AM72" s="48">
        <v>238620563</v>
      </c>
      <c r="AN72">
        <v>241834215</v>
      </c>
      <c r="AO72">
        <v>245116206</v>
      </c>
      <c r="AP72">
        <v>248452413</v>
      </c>
      <c r="AQ72">
        <v>251806402</v>
      </c>
      <c r="AR72" s="48">
        <v>255129004</v>
      </c>
      <c r="AS72">
        <v>258383256</v>
      </c>
      <c r="AT72">
        <v>261554226</v>
      </c>
      <c r="AU72">
        <v>264645886</v>
      </c>
      <c r="AV72" s="48">
        <v>267663435</v>
      </c>
      <c r="AW72" s="35" t="str">
        <f t="shared" si="3"/>
        <v>ok</v>
      </c>
      <c r="AX72" t="s">
        <v>295</v>
      </c>
      <c r="AY72"/>
      <c r="AZ72" s="55">
        <v>115.32299999999999</v>
      </c>
      <c r="BA72" s="55">
        <v>169.15799999999999</v>
      </c>
      <c r="BB72" s="55">
        <v>179.482</v>
      </c>
      <c r="BC72" s="55">
        <v>174.50700000000001</v>
      </c>
      <c r="BD72" s="55">
        <v>212.80699999999999</v>
      </c>
      <c r="BE72" s="55">
        <v>255.428</v>
      </c>
      <c r="BF72" s="55">
        <v>279.55599999999998</v>
      </c>
      <c r="BG72" s="55">
        <v>310.815</v>
      </c>
      <c r="BH72" s="55">
        <v>396.29300000000001</v>
      </c>
      <c r="BI72" s="55">
        <v>470.14400000000001</v>
      </c>
      <c r="BJ72" s="55">
        <v>558.58199999999999</v>
      </c>
      <c r="BK72" s="55">
        <v>577.53899999999999</v>
      </c>
      <c r="BL72" s="56">
        <v>755.25599999999997</v>
      </c>
      <c r="BM72" s="55">
        <v>892.59</v>
      </c>
      <c r="BN72" s="55">
        <v>919.00199999999995</v>
      </c>
      <c r="BO72" s="55">
        <v>916.64599999999996</v>
      </c>
      <c r="BP72" s="55">
        <v>891.05100000000004</v>
      </c>
      <c r="BQ72" s="55">
        <v>860.74099999999999</v>
      </c>
      <c r="BR72" s="55">
        <v>932.06600000000003</v>
      </c>
      <c r="BS72" s="55">
        <v>1015.29</v>
      </c>
      <c r="BT72" s="55">
        <v>1022.45</v>
      </c>
      <c r="BU72" s="55">
        <v>1100.9100000000001</v>
      </c>
    </row>
    <row r="73" spans="1:73">
      <c r="A73" s="16" t="s">
        <v>85</v>
      </c>
      <c r="C73" s="9">
        <v>5263</v>
      </c>
      <c r="D73" s="4">
        <v>5323</v>
      </c>
      <c r="E73" s="4">
        <v>5860</v>
      </c>
      <c r="F73" s="4">
        <v>6524</v>
      </c>
      <c r="G73" s="4">
        <v>7022</v>
      </c>
      <c r="H73" s="4">
        <v>8196</v>
      </c>
      <c r="I73" s="4">
        <v>10591</v>
      </c>
      <c r="J73" s="4">
        <v>12594</v>
      </c>
      <c r="K73" s="4">
        <v>15080</v>
      </c>
      <c r="L73" s="4">
        <v>13867</v>
      </c>
      <c r="M73" s="4">
        <v>13341</v>
      </c>
      <c r="N73" s="4">
        <v>13959</v>
      </c>
      <c r="O73" s="4">
        <v>14204</v>
      </c>
      <c r="P73" s="4">
        <v>12809</v>
      </c>
      <c r="Q73" s="4">
        <v>13497</v>
      </c>
      <c r="R73" s="4">
        <v>10661</v>
      </c>
      <c r="S73" s="4">
        <v>10574</v>
      </c>
      <c r="T73" s="4">
        <v>11123</v>
      </c>
      <c r="U73" s="4">
        <v>12604</v>
      </c>
      <c r="V73" s="4">
        <v>13931</v>
      </c>
      <c r="W73" s="4">
        <v>12612</v>
      </c>
      <c r="X73" s="10">
        <v>13194</v>
      </c>
      <c r="Y73" s="15" t="str">
        <f t="shared" si="2"/>
        <v>ok</v>
      </c>
      <c r="Z73" t="s">
        <v>85</v>
      </c>
      <c r="AA73" s="48" t="s">
        <v>307</v>
      </c>
      <c r="AB73">
        <v>63971836</v>
      </c>
      <c r="AC73" s="48">
        <v>64800880</v>
      </c>
      <c r="AD73">
        <v>65623405</v>
      </c>
      <c r="AE73">
        <v>66449112</v>
      </c>
      <c r="AF73">
        <v>67284796</v>
      </c>
      <c r="AG73">
        <v>68122938</v>
      </c>
      <c r="AH73" s="48">
        <v>68951281</v>
      </c>
      <c r="AI73">
        <v>69762347</v>
      </c>
      <c r="AJ73">
        <v>70554760</v>
      </c>
      <c r="AK73">
        <v>71336475</v>
      </c>
      <c r="AL73">
        <v>72120604</v>
      </c>
      <c r="AM73" s="48">
        <v>72924837</v>
      </c>
      <c r="AN73">
        <v>73762519</v>
      </c>
      <c r="AO73">
        <v>74634956</v>
      </c>
      <c r="AP73">
        <v>75539862</v>
      </c>
      <c r="AQ73">
        <v>76481943</v>
      </c>
      <c r="AR73" s="48">
        <v>77465753</v>
      </c>
      <c r="AS73">
        <v>78492215</v>
      </c>
      <c r="AT73">
        <v>79564016</v>
      </c>
      <c r="AU73">
        <v>80673951</v>
      </c>
      <c r="AV73" s="48">
        <v>81800269</v>
      </c>
      <c r="AW73" s="35" t="str">
        <f t="shared" si="3"/>
        <v>ok</v>
      </c>
      <c r="AX73" t="s">
        <v>85</v>
      </c>
      <c r="AY73"/>
      <c r="AZ73" s="55">
        <v>208.928</v>
      </c>
      <c r="BA73" s="55">
        <v>277.09500000000003</v>
      </c>
      <c r="BB73" s="55">
        <v>365.94600000000003</v>
      </c>
      <c r="BC73" s="55">
        <v>334.32299999999998</v>
      </c>
      <c r="BD73" s="55">
        <v>129.77799999999999</v>
      </c>
      <c r="BE73" s="55">
        <v>152.97300000000001</v>
      </c>
      <c r="BF73" s="55">
        <v>186.857</v>
      </c>
      <c r="BG73" s="55">
        <v>228.18</v>
      </c>
      <c r="BH73" s="55">
        <v>270.33300000000003</v>
      </c>
      <c r="BI73" s="55">
        <v>351.76900000000001</v>
      </c>
      <c r="BJ73" s="55">
        <v>406.21199999999999</v>
      </c>
      <c r="BK73" s="55">
        <v>410.55700000000002</v>
      </c>
      <c r="BL73" s="56">
        <v>482.38400000000001</v>
      </c>
      <c r="BM73" s="55">
        <v>577.21400000000006</v>
      </c>
      <c r="BN73" s="55">
        <v>389.19900000000001</v>
      </c>
      <c r="BO73" s="55">
        <v>396.40800000000002</v>
      </c>
      <c r="BP73" s="55">
        <v>423.40899999999999</v>
      </c>
      <c r="BQ73" s="55">
        <v>375.404</v>
      </c>
      <c r="BR73" s="55">
        <v>404.44499999999999</v>
      </c>
      <c r="BS73" s="55">
        <v>430.709</v>
      </c>
      <c r="BT73" s="55">
        <v>452.27499999999998</v>
      </c>
      <c r="BU73" s="55">
        <v>484.66300000000001</v>
      </c>
    </row>
    <row r="74" spans="1:73">
      <c r="A74" s="16" t="s">
        <v>86</v>
      </c>
      <c r="C74" s="9">
        <v>96</v>
      </c>
      <c r="D74" s="4"/>
      <c r="E74" s="4"/>
      <c r="F74" s="4"/>
      <c r="G74" s="4"/>
      <c r="H74" s="4"/>
      <c r="I74" s="4">
        <v>2103</v>
      </c>
      <c r="J74" s="4">
        <v>2838</v>
      </c>
      <c r="K74" s="4">
        <v>2037</v>
      </c>
      <c r="L74" s="4">
        <v>3118</v>
      </c>
      <c r="M74" s="4">
        <v>4122</v>
      </c>
      <c r="N74" s="4">
        <v>3929</v>
      </c>
      <c r="O74" s="4">
        <v>4427</v>
      </c>
      <c r="P74" s="4">
        <v>4771</v>
      </c>
      <c r="Q74" s="4">
        <v>4338</v>
      </c>
      <c r="R74" s="4">
        <v>7999</v>
      </c>
      <c r="S74" s="4">
        <v>6963</v>
      </c>
      <c r="T74" s="4">
        <v>9536</v>
      </c>
      <c r="U74" s="4">
        <v>5971</v>
      </c>
      <c r="V74" s="4">
        <v>7416</v>
      </c>
      <c r="W74" s="4">
        <v>6200</v>
      </c>
      <c r="X74" s="10">
        <v>6318</v>
      </c>
      <c r="Y74" s="15" t="str">
        <f t="shared" si="2"/>
        <v>ok</v>
      </c>
      <c r="Z74" t="s">
        <v>86</v>
      </c>
      <c r="AA74" s="48" t="s">
        <v>308</v>
      </c>
      <c r="AB74">
        <v>22114324</v>
      </c>
      <c r="AC74" s="48">
        <v>22802064</v>
      </c>
      <c r="AD74">
        <v>23497585</v>
      </c>
      <c r="AE74">
        <v>24208180</v>
      </c>
      <c r="AF74">
        <v>24931919</v>
      </c>
      <c r="AG74">
        <v>25644499</v>
      </c>
      <c r="AH74" s="48">
        <v>26313838</v>
      </c>
      <c r="AI74">
        <v>26922284</v>
      </c>
      <c r="AJ74">
        <v>27448124</v>
      </c>
      <c r="AK74">
        <v>27911248</v>
      </c>
      <c r="AL74">
        <v>28385746</v>
      </c>
      <c r="AM74" s="48">
        <v>28973162</v>
      </c>
      <c r="AN74">
        <v>29741976</v>
      </c>
      <c r="AO74">
        <v>30725300</v>
      </c>
      <c r="AP74">
        <v>31890011</v>
      </c>
      <c r="AQ74">
        <v>33157050</v>
      </c>
      <c r="AR74" s="48">
        <v>34411951</v>
      </c>
      <c r="AS74">
        <v>35572261</v>
      </c>
      <c r="AT74">
        <v>36610632</v>
      </c>
      <c r="AU74">
        <v>37552781</v>
      </c>
      <c r="AV74" s="48">
        <v>38433600</v>
      </c>
      <c r="AW74" s="35" t="str">
        <f t="shared" si="3"/>
        <v>ok</v>
      </c>
      <c r="AX74" t="s">
        <v>86</v>
      </c>
      <c r="AY74"/>
      <c r="AZ74" s="55">
        <v>10.468999999999999</v>
      </c>
      <c r="BA74" s="55">
        <v>18.449000000000002</v>
      </c>
      <c r="BB74" s="55">
        <v>25.856999999999999</v>
      </c>
      <c r="BC74" s="55">
        <v>18.936</v>
      </c>
      <c r="BD74" s="55">
        <v>18.97</v>
      </c>
      <c r="BE74" s="55">
        <v>15.8</v>
      </c>
      <c r="BF74" s="55">
        <v>36.642000000000003</v>
      </c>
      <c r="BG74" s="55">
        <v>50.064999999999998</v>
      </c>
      <c r="BH74" s="55">
        <v>65.144000000000005</v>
      </c>
      <c r="BI74" s="55">
        <v>88.832999999999998</v>
      </c>
      <c r="BJ74" s="55">
        <v>131.614</v>
      </c>
      <c r="BK74" s="55">
        <v>111.66</v>
      </c>
      <c r="BL74" s="56">
        <v>138.517</v>
      </c>
      <c r="BM74" s="55">
        <v>185.75</v>
      </c>
      <c r="BN74" s="55">
        <v>218.03200000000001</v>
      </c>
      <c r="BO74" s="55">
        <v>234.63800000000001</v>
      </c>
      <c r="BP74" s="55">
        <v>234.65100000000001</v>
      </c>
      <c r="BQ74" s="55">
        <v>177.72200000000001</v>
      </c>
      <c r="BR74" s="55">
        <v>170.518</v>
      </c>
      <c r="BS74" s="55">
        <v>193.52099999999999</v>
      </c>
      <c r="BT74" s="55">
        <v>226.07</v>
      </c>
      <c r="BU74" s="55">
        <v>225.25700000000001</v>
      </c>
    </row>
    <row r="75" spans="1:73">
      <c r="A75" s="16" t="s">
        <v>81</v>
      </c>
      <c r="C75" s="9">
        <v>1069</v>
      </c>
      <c r="D75" s="4">
        <v>1106</v>
      </c>
      <c r="E75" s="4">
        <v>1134</v>
      </c>
      <c r="F75" s="4">
        <v>1231</v>
      </c>
      <c r="G75" s="4">
        <v>1182</v>
      </c>
      <c r="H75" s="4">
        <v>1133</v>
      </c>
      <c r="I75" s="4">
        <v>1151</v>
      </c>
      <c r="J75" s="4">
        <v>1165</v>
      </c>
      <c r="K75" s="4">
        <v>1156</v>
      </c>
      <c r="L75" s="4">
        <v>1164</v>
      </c>
      <c r="M75" s="4">
        <v>1206</v>
      </c>
      <c r="N75" s="4">
        <v>1190</v>
      </c>
      <c r="O75" s="4">
        <v>1134</v>
      </c>
      <c r="P75" s="4">
        <v>1075</v>
      </c>
      <c r="Q75" s="4">
        <v>1018</v>
      </c>
      <c r="R75" s="4">
        <v>1013</v>
      </c>
      <c r="S75" s="4">
        <v>1009</v>
      </c>
      <c r="T75" s="4">
        <v>1012</v>
      </c>
      <c r="U75" s="4">
        <v>1020</v>
      </c>
      <c r="V75" s="4">
        <v>1025</v>
      </c>
      <c r="W75" s="4">
        <v>1140</v>
      </c>
      <c r="X75" s="10">
        <v>1208</v>
      </c>
      <c r="Y75" s="15" t="str">
        <f t="shared" si="2"/>
        <v>ok</v>
      </c>
      <c r="Z75" t="s">
        <v>81</v>
      </c>
      <c r="AA75" s="48" t="s">
        <v>305</v>
      </c>
      <c r="AB75">
        <v>3712696</v>
      </c>
      <c r="AC75" s="48">
        <v>3754786</v>
      </c>
      <c r="AD75">
        <v>3805174</v>
      </c>
      <c r="AE75">
        <v>3866243</v>
      </c>
      <c r="AF75">
        <v>3931947</v>
      </c>
      <c r="AG75">
        <v>3996521</v>
      </c>
      <c r="AH75" s="48">
        <v>4070262</v>
      </c>
      <c r="AI75">
        <v>4159914</v>
      </c>
      <c r="AJ75">
        <v>4273591</v>
      </c>
      <c r="AK75">
        <v>4398942</v>
      </c>
      <c r="AL75">
        <v>4489544</v>
      </c>
      <c r="AM75" s="48">
        <v>4535375</v>
      </c>
      <c r="AN75">
        <v>4560155</v>
      </c>
      <c r="AO75">
        <v>4580084</v>
      </c>
      <c r="AP75">
        <v>4599533</v>
      </c>
      <c r="AQ75">
        <v>4623816</v>
      </c>
      <c r="AR75" s="48">
        <v>4657740</v>
      </c>
      <c r="AS75">
        <v>4701957</v>
      </c>
      <c r="AT75">
        <v>4755335</v>
      </c>
      <c r="AU75">
        <v>4807388</v>
      </c>
      <c r="AV75" s="48">
        <v>4853506</v>
      </c>
      <c r="AW75" s="35" t="str">
        <f t="shared" si="3"/>
        <v>ok</v>
      </c>
      <c r="AX75" t="s">
        <v>81</v>
      </c>
      <c r="AY75"/>
      <c r="AZ75" s="55">
        <v>90.191999999999993</v>
      </c>
      <c r="BA75" s="55">
        <v>98.825999999999993</v>
      </c>
      <c r="BB75" s="55">
        <v>100.12</v>
      </c>
      <c r="BC75" s="55">
        <v>109.18899999999999</v>
      </c>
      <c r="BD75" s="55">
        <v>128.333</v>
      </c>
      <c r="BE75" s="55">
        <v>164.553</v>
      </c>
      <c r="BF75" s="55">
        <v>194.065</v>
      </c>
      <c r="BG75" s="55">
        <v>211.989</v>
      </c>
      <c r="BH75" s="55">
        <v>232.29599999999999</v>
      </c>
      <c r="BI75" s="55">
        <v>270.3</v>
      </c>
      <c r="BJ75" s="55">
        <v>276.33499999999998</v>
      </c>
      <c r="BK75" s="55">
        <v>236.90100000000001</v>
      </c>
      <c r="BL75" s="56">
        <v>222.53299999999999</v>
      </c>
      <c r="BM75" s="55">
        <v>238.08799999999999</v>
      </c>
      <c r="BN75" s="55">
        <v>225.14</v>
      </c>
      <c r="BO75" s="55">
        <v>238.708</v>
      </c>
      <c r="BP75" s="55">
        <v>259.2</v>
      </c>
      <c r="BQ75" s="55">
        <v>290.858</v>
      </c>
      <c r="BR75" s="55">
        <v>301.96800000000002</v>
      </c>
      <c r="BS75" s="55">
        <v>331.59699999999998</v>
      </c>
      <c r="BT75" s="55">
        <v>372.69499999999999</v>
      </c>
      <c r="BU75" s="55">
        <v>381.57100000000003</v>
      </c>
    </row>
    <row r="76" spans="1:73">
      <c r="A76" s="16" t="s">
        <v>80</v>
      </c>
      <c r="C76" s="9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10">
        <v>0</v>
      </c>
      <c r="Y76" s="15" t="str">
        <f t="shared" si="2"/>
        <v>ok</v>
      </c>
      <c r="Z76" t="s">
        <v>80</v>
      </c>
      <c r="AA76" s="48" t="s">
        <v>309</v>
      </c>
      <c r="AB76">
        <v>274047</v>
      </c>
      <c r="AC76" s="48">
        <v>277381</v>
      </c>
      <c r="AD76">
        <v>281205</v>
      </c>
      <c r="AE76">
        <v>284968</v>
      </c>
      <c r="AF76">
        <v>287523</v>
      </c>
      <c r="AG76">
        <v>289521</v>
      </c>
      <c r="AH76" s="48">
        <v>292074</v>
      </c>
      <c r="AI76">
        <v>296734</v>
      </c>
      <c r="AJ76">
        <v>303782</v>
      </c>
      <c r="AK76">
        <v>311566</v>
      </c>
      <c r="AL76">
        <v>317414</v>
      </c>
      <c r="AM76" s="48">
        <v>318499</v>
      </c>
      <c r="AN76">
        <v>318041</v>
      </c>
      <c r="AO76">
        <v>319014</v>
      </c>
      <c r="AP76">
        <v>320716</v>
      </c>
      <c r="AQ76">
        <v>323764</v>
      </c>
      <c r="AR76" s="48">
        <v>327386</v>
      </c>
      <c r="AS76">
        <v>330815</v>
      </c>
      <c r="AT76">
        <v>335439</v>
      </c>
      <c r="AU76">
        <v>343400</v>
      </c>
      <c r="AV76" s="48">
        <v>353574</v>
      </c>
      <c r="AW76" s="35" t="str">
        <f t="shared" si="3"/>
        <v>ok</v>
      </c>
      <c r="AX76" t="s">
        <v>80</v>
      </c>
      <c r="AY76"/>
      <c r="AZ76" s="55">
        <v>8.4939999999999998</v>
      </c>
      <c r="BA76" s="55">
        <v>8.9719999999999995</v>
      </c>
      <c r="BB76" s="55">
        <v>9.0039999999999996</v>
      </c>
      <c r="BC76" s="55">
        <v>8.2050000000000001</v>
      </c>
      <c r="BD76" s="55">
        <v>9.2949999999999999</v>
      </c>
      <c r="BE76" s="55">
        <v>11.414</v>
      </c>
      <c r="BF76" s="55">
        <v>13.835000000000001</v>
      </c>
      <c r="BG76" s="55">
        <v>16.812999999999999</v>
      </c>
      <c r="BH76" s="55">
        <v>17.216000000000001</v>
      </c>
      <c r="BI76" s="55">
        <v>21.515000000000001</v>
      </c>
      <c r="BJ76" s="55">
        <v>17.905000000000001</v>
      </c>
      <c r="BK76" s="55">
        <v>13.164999999999999</v>
      </c>
      <c r="BL76" s="56">
        <v>13.683999999999999</v>
      </c>
      <c r="BM76" s="55">
        <v>15.159000000000001</v>
      </c>
      <c r="BN76" s="55">
        <v>14.724</v>
      </c>
      <c r="BO76" s="55">
        <v>16.033999999999999</v>
      </c>
      <c r="BP76" s="55">
        <v>17.757999999999999</v>
      </c>
      <c r="BQ76" s="55">
        <v>17.388999999999999</v>
      </c>
      <c r="BR76" s="55">
        <v>20.617999999999999</v>
      </c>
      <c r="BS76" s="55">
        <v>24.492999999999999</v>
      </c>
      <c r="BT76" s="55">
        <v>25.882000000000001</v>
      </c>
      <c r="BU76" s="55">
        <v>24.544</v>
      </c>
    </row>
    <row r="77" spans="1:73">
      <c r="A77" s="16" t="s">
        <v>310</v>
      </c>
      <c r="C77" s="9">
        <v>13448</v>
      </c>
      <c r="D77" s="4">
        <v>13164</v>
      </c>
      <c r="E77" s="4">
        <v>13952</v>
      </c>
      <c r="F77" s="4">
        <v>14537</v>
      </c>
      <c r="G77" s="4">
        <v>16275</v>
      </c>
      <c r="H77" s="4">
        <v>16666</v>
      </c>
      <c r="I77" s="4">
        <v>16926</v>
      </c>
      <c r="J77" s="4">
        <v>16413</v>
      </c>
      <c r="K77" s="4">
        <v>16895</v>
      </c>
      <c r="L77" s="4">
        <v>16265</v>
      </c>
      <c r="M77" s="4">
        <v>15892</v>
      </c>
      <c r="N77" s="4">
        <v>16665</v>
      </c>
      <c r="O77" s="4">
        <v>16062</v>
      </c>
      <c r="P77" s="4">
        <v>16625</v>
      </c>
      <c r="Q77" s="4">
        <v>16778</v>
      </c>
      <c r="R77" s="4">
        <v>17213</v>
      </c>
      <c r="S77" s="4">
        <v>18119</v>
      </c>
      <c r="T77" s="4">
        <v>18174</v>
      </c>
      <c r="U77" s="4">
        <v>15740</v>
      </c>
      <c r="V77" s="4">
        <v>15582</v>
      </c>
      <c r="W77" s="4">
        <v>15690</v>
      </c>
      <c r="X77" s="10">
        <v>15947</v>
      </c>
      <c r="Y77" s="15" t="str">
        <f t="shared" si="2"/>
        <v>ok</v>
      </c>
      <c r="Z77" t="s">
        <v>310</v>
      </c>
      <c r="AA77" s="48" t="s">
        <v>311</v>
      </c>
      <c r="AB77">
        <v>5971000</v>
      </c>
      <c r="AC77" s="48">
        <v>6125000</v>
      </c>
      <c r="AD77">
        <v>6289000</v>
      </c>
      <c r="AE77">
        <v>6439000</v>
      </c>
      <c r="AF77">
        <v>6570000</v>
      </c>
      <c r="AG77">
        <v>6689700</v>
      </c>
      <c r="AH77" s="48">
        <v>6809000</v>
      </c>
      <c r="AI77">
        <v>6930100</v>
      </c>
      <c r="AJ77">
        <v>7053700</v>
      </c>
      <c r="AK77">
        <v>7180100</v>
      </c>
      <c r="AL77">
        <v>7308800</v>
      </c>
      <c r="AM77" s="48">
        <v>7485600</v>
      </c>
      <c r="AN77">
        <v>7623600</v>
      </c>
      <c r="AO77">
        <v>7765800</v>
      </c>
      <c r="AP77">
        <v>7910500</v>
      </c>
      <c r="AQ77">
        <v>8059500</v>
      </c>
      <c r="AR77" s="48">
        <v>8215700</v>
      </c>
      <c r="AS77">
        <v>8380100</v>
      </c>
      <c r="AT77">
        <v>8546000</v>
      </c>
      <c r="AU77">
        <v>8713300</v>
      </c>
      <c r="AV77" s="48">
        <v>8883800</v>
      </c>
      <c r="AW77" s="35" t="str">
        <f t="shared" si="3"/>
        <v>ok</v>
      </c>
      <c r="AX77" t="s">
        <v>310</v>
      </c>
      <c r="AY77"/>
      <c r="AZ77" s="55">
        <v>115.86199999999999</v>
      </c>
      <c r="BA77" s="55">
        <v>117.011</v>
      </c>
      <c r="BB77" s="55">
        <v>132.24299999999999</v>
      </c>
      <c r="BC77" s="55">
        <v>130.673</v>
      </c>
      <c r="BD77" s="55">
        <v>121.042</v>
      </c>
      <c r="BE77" s="55">
        <v>126.80800000000001</v>
      </c>
      <c r="BF77" s="55">
        <v>135.34299999999999</v>
      </c>
      <c r="BG77" s="55">
        <v>142.411</v>
      </c>
      <c r="BH77" s="55">
        <v>153.982</v>
      </c>
      <c r="BI77" s="55">
        <v>178.744</v>
      </c>
      <c r="BJ77" s="55">
        <v>215.96</v>
      </c>
      <c r="BK77" s="55">
        <v>207.45</v>
      </c>
      <c r="BL77" s="56">
        <v>233.733</v>
      </c>
      <c r="BM77" s="55">
        <v>261.71699999999998</v>
      </c>
      <c r="BN77" s="55">
        <v>257.435</v>
      </c>
      <c r="BO77" s="55">
        <v>292.91699999999997</v>
      </c>
      <c r="BP77" s="55">
        <v>310.00799999999998</v>
      </c>
      <c r="BQ77" s="55">
        <v>300.471</v>
      </c>
      <c r="BR77" s="55">
        <v>319.37799999999999</v>
      </c>
      <c r="BS77" s="55">
        <v>353.26799999999997</v>
      </c>
      <c r="BT77" s="55">
        <v>369.84300000000002</v>
      </c>
      <c r="BU77" s="55">
        <v>381.56900000000002</v>
      </c>
    </row>
    <row r="78" spans="1:73">
      <c r="A78" s="16" t="s">
        <v>82</v>
      </c>
      <c r="C78" s="9">
        <v>29419</v>
      </c>
      <c r="D78" s="4">
        <v>30570</v>
      </c>
      <c r="E78" s="4">
        <v>32608</v>
      </c>
      <c r="F78" s="4">
        <v>32073</v>
      </c>
      <c r="G78" s="4">
        <v>32950</v>
      </c>
      <c r="H78" s="4">
        <v>33218</v>
      </c>
      <c r="I78" s="4">
        <v>33326</v>
      </c>
      <c r="J78" s="4">
        <v>32063</v>
      </c>
      <c r="K78" s="4">
        <v>31024</v>
      </c>
      <c r="L78" s="4">
        <v>30139</v>
      </c>
      <c r="M78" s="4">
        <v>31387</v>
      </c>
      <c r="N78" s="4">
        <v>30358</v>
      </c>
      <c r="O78" s="4">
        <v>29491</v>
      </c>
      <c r="P78" s="4">
        <v>28880</v>
      </c>
      <c r="Q78" s="4">
        <v>26696</v>
      </c>
      <c r="R78" s="4">
        <v>25674</v>
      </c>
      <c r="S78" s="4">
        <v>23701</v>
      </c>
      <c r="T78" s="4">
        <v>22695</v>
      </c>
      <c r="U78" s="4">
        <v>25709</v>
      </c>
      <c r="V78" s="4">
        <v>26448</v>
      </c>
      <c r="W78" s="4">
        <v>26082</v>
      </c>
      <c r="X78" s="10">
        <v>27808</v>
      </c>
      <c r="Y78" s="15" t="str">
        <f t="shared" si="2"/>
        <v>ok</v>
      </c>
      <c r="Z78" t="s">
        <v>82</v>
      </c>
      <c r="AA78" s="48" t="s">
        <v>312</v>
      </c>
      <c r="AB78">
        <v>56906744</v>
      </c>
      <c r="AC78" s="48">
        <v>56916317</v>
      </c>
      <c r="AD78">
        <v>56942108</v>
      </c>
      <c r="AE78">
        <v>56974100</v>
      </c>
      <c r="AF78">
        <v>57059007</v>
      </c>
      <c r="AG78">
        <v>57313203</v>
      </c>
      <c r="AH78" s="48">
        <v>57685327</v>
      </c>
      <c r="AI78">
        <v>57969484</v>
      </c>
      <c r="AJ78">
        <v>58143979</v>
      </c>
      <c r="AK78">
        <v>58438310</v>
      </c>
      <c r="AL78">
        <v>58826731</v>
      </c>
      <c r="AM78" s="48">
        <v>59095365</v>
      </c>
      <c r="AN78">
        <v>59277417</v>
      </c>
      <c r="AO78">
        <v>59379449</v>
      </c>
      <c r="AP78">
        <v>59539717</v>
      </c>
      <c r="AQ78">
        <v>60233948</v>
      </c>
      <c r="AR78" s="48">
        <v>60789140</v>
      </c>
      <c r="AS78">
        <v>60730582</v>
      </c>
      <c r="AT78">
        <v>60627498</v>
      </c>
      <c r="AU78">
        <v>60536709</v>
      </c>
      <c r="AV78" s="48">
        <v>60431283</v>
      </c>
      <c r="AW78" s="35" t="str">
        <f t="shared" si="3"/>
        <v>ok</v>
      </c>
      <c r="AX78" t="s">
        <v>82</v>
      </c>
      <c r="AY78"/>
      <c r="AZ78" s="55">
        <v>1267.95</v>
      </c>
      <c r="BA78" s="55">
        <v>1250.17</v>
      </c>
      <c r="BB78" s="55">
        <v>1144.8800000000001</v>
      </c>
      <c r="BC78" s="55">
        <v>1163.1099999999999</v>
      </c>
      <c r="BD78" s="55">
        <v>1270.43</v>
      </c>
      <c r="BE78" s="55">
        <v>1572.35</v>
      </c>
      <c r="BF78" s="55">
        <v>1800.2</v>
      </c>
      <c r="BG78" s="55">
        <v>1855.66</v>
      </c>
      <c r="BH78" s="55">
        <v>1944.26</v>
      </c>
      <c r="BI78" s="55">
        <v>2206.11</v>
      </c>
      <c r="BJ78" s="55">
        <v>2402.06</v>
      </c>
      <c r="BK78" s="55">
        <v>2190.6999999999998</v>
      </c>
      <c r="BL78" s="56">
        <v>2129.02</v>
      </c>
      <c r="BM78" s="55">
        <v>2278.38</v>
      </c>
      <c r="BN78" s="55">
        <v>2073.9699999999998</v>
      </c>
      <c r="BO78" s="55">
        <v>2131.16</v>
      </c>
      <c r="BP78" s="55">
        <v>2155.15</v>
      </c>
      <c r="BQ78" s="55">
        <v>1833.2</v>
      </c>
      <c r="BR78" s="55">
        <v>1869.97</v>
      </c>
      <c r="BS78" s="55">
        <v>1946.89</v>
      </c>
      <c r="BT78" s="55">
        <v>2072.1999999999998</v>
      </c>
      <c r="BU78" s="55">
        <v>2025.87</v>
      </c>
    </row>
    <row r="79" spans="1:73">
      <c r="A79" s="16" t="s">
        <v>313</v>
      </c>
      <c r="C79" s="9">
        <v>68.900000000000006</v>
      </c>
      <c r="D79" s="4">
        <v>65.8</v>
      </c>
      <c r="E79" s="4">
        <v>64.7</v>
      </c>
      <c r="F79" s="4">
        <v>68.8</v>
      </c>
      <c r="G79" s="4">
        <v>83</v>
      </c>
      <c r="H79" s="4">
        <v>86.7</v>
      </c>
      <c r="I79" s="4">
        <v>80.5</v>
      </c>
      <c r="J79" s="4">
        <v>77.400000000000006</v>
      </c>
      <c r="K79" s="4">
        <v>92.2</v>
      </c>
      <c r="L79" s="4">
        <v>102</v>
      </c>
      <c r="M79" s="4">
        <v>138</v>
      </c>
      <c r="N79" s="4">
        <v>133</v>
      </c>
      <c r="O79" s="4">
        <v>118</v>
      </c>
      <c r="P79" s="4">
        <v>125</v>
      </c>
      <c r="Q79" s="4">
        <v>125</v>
      </c>
      <c r="R79" s="4">
        <v>120</v>
      </c>
      <c r="S79" s="4">
        <v>116</v>
      </c>
      <c r="T79" s="4">
        <v>120</v>
      </c>
      <c r="U79" s="4">
        <v>137</v>
      </c>
      <c r="V79" s="4">
        <v>144</v>
      </c>
      <c r="W79" s="4">
        <v>201</v>
      </c>
      <c r="X79" s="10">
        <v>208</v>
      </c>
      <c r="Y79" s="15" t="str">
        <f t="shared" si="2"/>
        <v>ok</v>
      </c>
      <c r="Z79" t="s">
        <v>313</v>
      </c>
      <c r="AA79" s="48" t="s">
        <v>314</v>
      </c>
      <c r="AB79">
        <v>2608873</v>
      </c>
      <c r="AC79" s="48">
        <v>2632675</v>
      </c>
      <c r="AD79">
        <v>2654701</v>
      </c>
      <c r="AE79">
        <v>2674702</v>
      </c>
      <c r="AF79">
        <v>2692845</v>
      </c>
      <c r="AG79">
        <v>2709437</v>
      </c>
      <c r="AH79" s="48">
        <v>2725015</v>
      </c>
      <c r="AI79">
        <v>2740003</v>
      </c>
      <c r="AJ79">
        <v>2754407</v>
      </c>
      <c r="AK79">
        <v>2768227</v>
      </c>
      <c r="AL79">
        <v>2781876</v>
      </c>
      <c r="AM79" s="48">
        <v>2795837</v>
      </c>
      <c r="AN79">
        <v>2810460</v>
      </c>
      <c r="AO79">
        <v>2825929</v>
      </c>
      <c r="AP79">
        <v>2842132</v>
      </c>
      <c r="AQ79">
        <v>2858709</v>
      </c>
      <c r="AR79" s="48">
        <v>2875136</v>
      </c>
      <c r="AS79">
        <v>2891021</v>
      </c>
      <c r="AT79">
        <v>2906238</v>
      </c>
      <c r="AU79">
        <v>2920853</v>
      </c>
      <c r="AV79" s="48">
        <v>2934855</v>
      </c>
      <c r="AW79" s="35" t="str">
        <f t="shared" si="3"/>
        <v>ok</v>
      </c>
      <c r="AX79" t="s">
        <v>313</v>
      </c>
      <c r="AY79"/>
      <c r="AZ79" s="55">
        <v>8.7870000000000008</v>
      </c>
      <c r="BA79" s="55">
        <v>8.8870000000000005</v>
      </c>
      <c r="BB79" s="55">
        <v>9.0649999999999995</v>
      </c>
      <c r="BC79" s="55">
        <v>9.1950000000000003</v>
      </c>
      <c r="BD79" s="55">
        <v>9.7189999999999994</v>
      </c>
      <c r="BE79" s="55">
        <v>9.43</v>
      </c>
      <c r="BF79" s="55">
        <v>10.175000000000001</v>
      </c>
      <c r="BG79" s="55">
        <v>11.233000000000001</v>
      </c>
      <c r="BH79" s="55">
        <v>11.946</v>
      </c>
      <c r="BI79" s="55">
        <v>12.881</v>
      </c>
      <c r="BJ79" s="55">
        <v>13.743</v>
      </c>
      <c r="BK79" s="55">
        <v>12.106999999999999</v>
      </c>
      <c r="BL79" s="56">
        <v>13.193</v>
      </c>
      <c r="BM79" s="55">
        <v>14.413</v>
      </c>
      <c r="BN79" s="55">
        <v>14.765000000000001</v>
      </c>
      <c r="BO79" s="55">
        <v>14.211</v>
      </c>
      <c r="BP79" s="55">
        <v>13.864000000000001</v>
      </c>
      <c r="BQ79" s="55">
        <v>14.151999999999999</v>
      </c>
      <c r="BR79" s="55">
        <v>14.108000000000001</v>
      </c>
      <c r="BS79" s="55">
        <v>14.773</v>
      </c>
      <c r="BT79" s="55">
        <v>15.422000000000001</v>
      </c>
      <c r="BU79" s="55">
        <v>16.152000000000001</v>
      </c>
    </row>
    <row r="80" spans="1:73">
      <c r="A80" s="16" t="s">
        <v>317</v>
      </c>
      <c r="C80" s="9">
        <v>44307</v>
      </c>
      <c r="D80" s="4">
        <v>44076</v>
      </c>
      <c r="E80" s="4">
        <v>44307</v>
      </c>
      <c r="F80" s="4">
        <v>45083</v>
      </c>
      <c r="G80" s="4">
        <v>45308</v>
      </c>
      <c r="H80" s="4">
        <v>45365</v>
      </c>
      <c r="I80" s="4">
        <v>45184</v>
      </c>
      <c r="J80" s="4">
        <v>45102</v>
      </c>
      <c r="K80" s="4">
        <v>44527</v>
      </c>
      <c r="L80" s="4">
        <v>43948</v>
      </c>
      <c r="M80" s="4">
        <v>43525</v>
      </c>
      <c r="N80" s="4">
        <v>44341</v>
      </c>
      <c r="O80" s="4">
        <v>44496</v>
      </c>
      <c r="P80" s="4">
        <v>45095</v>
      </c>
      <c r="Q80" s="4">
        <v>44552</v>
      </c>
      <c r="R80" s="4">
        <v>44363</v>
      </c>
      <c r="S80" s="4">
        <v>44836</v>
      </c>
      <c r="T80" s="4">
        <v>45627</v>
      </c>
      <c r="U80" s="4">
        <v>45351</v>
      </c>
      <c r="V80" s="4">
        <v>45387</v>
      </c>
      <c r="W80" s="4">
        <v>45362</v>
      </c>
      <c r="X80" s="10">
        <v>46618</v>
      </c>
      <c r="Y80" s="15" t="str">
        <f t="shared" si="2"/>
        <v>ok</v>
      </c>
      <c r="Z80" t="s">
        <v>317</v>
      </c>
      <c r="AA80" s="48" t="s">
        <v>318</v>
      </c>
      <c r="AB80">
        <v>126400000</v>
      </c>
      <c r="AC80" s="48">
        <v>126631000</v>
      </c>
      <c r="AD80">
        <v>126843000</v>
      </c>
      <c r="AE80">
        <v>127149000</v>
      </c>
      <c r="AF80">
        <v>127445000</v>
      </c>
      <c r="AG80">
        <v>127718000</v>
      </c>
      <c r="AH80" s="48">
        <v>127761000</v>
      </c>
      <c r="AI80">
        <v>127773000</v>
      </c>
      <c r="AJ80">
        <v>127854000</v>
      </c>
      <c r="AK80">
        <v>128001000</v>
      </c>
      <c r="AL80">
        <v>128063000</v>
      </c>
      <c r="AM80" s="48">
        <v>128047000</v>
      </c>
      <c r="AN80">
        <v>128070000</v>
      </c>
      <c r="AO80">
        <v>127833000</v>
      </c>
      <c r="AP80">
        <v>127629000</v>
      </c>
      <c r="AQ80">
        <v>127445000</v>
      </c>
      <c r="AR80" s="48">
        <v>127276000</v>
      </c>
      <c r="AS80">
        <v>127141000</v>
      </c>
      <c r="AT80">
        <v>126994511</v>
      </c>
      <c r="AU80">
        <v>126785797</v>
      </c>
      <c r="AV80" s="48">
        <v>126529100</v>
      </c>
      <c r="AW80" s="35" t="str">
        <f t="shared" si="3"/>
        <v>ok</v>
      </c>
      <c r="AX80" t="s">
        <v>317</v>
      </c>
      <c r="AY80"/>
      <c r="AZ80" s="55">
        <v>4032.51</v>
      </c>
      <c r="BA80" s="55">
        <v>4562.08</v>
      </c>
      <c r="BB80" s="55">
        <v>4887.5200000000004</v>
      </c>
      <c r="BC80" s="55">
        <v>4303.54</v>
      </c>
      <c r="BD80" s="55">
        <v>4115.12</v>
      </c>
      <c r="BE80" s="55">
        <v>4445.66</v>
      </c>
      <c r="BF80" s="55">
        <v>4815.17</v>
      </c>
      <c r="BG80" s="55">
        <v>4755.41</v>
      </c>
      <c r="BH80" s="55">
        <v>4530.38</v>
      </c>
      <c r="BI80" s="55">
        <v>4515.26</v>
      </c>
      <c r="BJ80" s="55">
        <v>5037.91</v>
      </c>
      <c r="BK80" s="55">
        <v>5231.38</v>
      </c>
      <c r="BL80" s="56">
        <v>5700.1</v>
      </c>
      <c r="BM80" s="55">
        <v>6157.46</v>
      </c>
      <c r="BN80" s="55">
        <v>6203.21</v>
      </c>
      <c r="BO80" s="55">
        <v>5155.72</v>
      </c>
      <c r="BP80" s="55">
        <v>4850.41</v>
      </c>
      <c r="BQ80" s="55">
        <v>4389.4799999999996</v>
      </c>
      <c r="BR80" s="55">
        <v>4926.67</v>
      </c>
      <c r="BS80" s="55">
        <v>4859.95</v>
      </c>
      <c r="BT80" s="55">
        <v>4971.93</v>
      </c>
      <c r="BU80" s="55">
        <v>5176.21</v>
      </c>
    </row>
    <row r="81" spans="1:73">
      <c r="A81" s="16" t="s">
        <v>315</v>
      </c>
      <c r="C81" s="9">
        <v>891</v>
      </c>
      <c r="D81" s="4">
        <v>913</v>
      </c>
      <c r="E81" s="4">
        <v>938</v>
      </c>
      <c r="F81" s="4">
        <v>921</v>
      </c>
      <c r="G81" s="4">
        <v>892</v>
      </c>
      <c r="H81" s="4">
        <v>1030</v>
      </c>
      <c r="I81" s="4">
        <v>955</v>
      </c>
      <c r="J81" s="4">
        <v>950</v>
      </c>
      <c r="K81" s="4">
        <v>1039</v>
      </c>
      <c r="L81" s="4">
        <v>1459</v>
      </c>
      <c r="M81" s="4">
        <v>1686</v>
      </c>
      <c r="N81" s="4">
        <v>1962</v>
      </c>
      <c r="O81" s="4">
        <v>1859</v>
      </c>
      <c r="P81" s="4">
        <v>1827</v>
      </c>
      <c r="Q81" s="4">
        <v>1614</v>
      </c>
      <c r="R81" s="4">
        <v>1511</v>
      </c>
      <c r="S81" s="4">
        <v>1574</v>
      </c>
      <c r="T81" s="4">
        <v>1656</v>
      </c>
      <c r="U81" s="4">
        <v>1827</v>
      </c>
      <c r="V81" s="4">
        <v>1940</v>
      </c>
      <c r="W81" s="4">
        <v>1874</v>
      </c>
      <c r="X81" s="10">
        <v>1958</v>
      </c>
      <c r="Y81" s="15" t="str">
        <f t="shared" si="2"/>
        <v>ok</v>
      </c>
      <c r="Z81" t="s">
        <v>315</v>
      </c>
      <c r="AA81" s="48" t="s">
        <v>316</v>
      </c>
      <c r="AB81">
        <v>4943975</v>
      </c>
      <c r="AC81" s="48">
        <v>5031762</v>
      </c>
      <c r="AD81">
        <v>5122493</v>
      </c>
      <c r="AE81">
        <v>5217336</v>
      </c>
      <c r="AF81">
        <v>5317506</v>
      </c>
      <c r="AG81">
        <v>5434030</v>
      </c>
      <c r="AH81" s="48">
        <v>5580244</v>
      </c>
      <c r="AI81">
        <v>5765635</v>
      </c>
      <c r="AJ81">
        <v>5991540</v>
      </c>
      <c r="AK81">
        <v>6255280</v>
      </c>
      <c r="AL81">
        <v>6556478</v>
      </c>
      <c r="AM81" s="48">
        <v>6893260</v>
      </c>
      <c r="AN81">
        <v>7261539</v>
      </c>
      <c r="AO81">
        <v>7663131</v>
      </c>
      <c r="AP81">
        <v>8090872</v>
      </c>
      <c r="AQ81">
        <v>8520420</v>
      </c>
      <c r="AR81" s="48">
        <v>8920049</v>
      </c>
      <c r="AS81">
        <v>9266575</v>
      </c>
      <c r="AT81">
        <v>9551467</v>
      </c>
      <c r="AU81">
        <v>9779173</v>
      </c>
      <c r="AV81" s="48">
        <v>9956011</v>
      </c>
      <c r="AW81" s="35" t="str">
        <f t="shared" si="3"/>
        <v>ok</v>
      </c>
      <c r="AX81" t="s">
        <v>315</v>
      </c>
      <c r="AY81"/>
      <c r="AZ81" s="55">
        <v>7.9119999999999999</v>
      </c>
      <c r="BA81" s="55">
        <v>8.1489999999999991</v>
      </c>
      <c r="BB81" s="55">
        <v>8.4610000000000003</v>
      </c>
      <c r="BC81" s="55">
        <v>8.9749999999999996</v>
      </c>
      <c r="BD81" s="55">
        <v>9.5820000000000007</v>
      </c>
      <c r="BE81" s="55">
        <v>10.196</v>
      </c>
      <c r="BF81" s="55">
        <v>11.411</v>
      </c>
      <c r="BG81" s="55">
        <v>12.589</v>
      </c>
      <c r="BH81" s="55">
        <v>15.057</v>
      </c>
      <c r="BI81" s="55">
        <v>17.111000000000001</v>
      </c>
      <c r="BJ81" s="55">
        <v>21.963000000000001</v>
      </c>
      <c r="BK81" s="55">
        <v>23.82</v>
      </c>
      <c r="BL81" s="56">
        <v>26.425000000000001</v>
      </c>
      <c r="BM81" s="55">
        <v>28.986000000000001</v>
      </c>
      <c r="BN81" s="55">
        <v>31.417999999999999</v>
      </c>
      <c r="BO81" s="55">
        <v>34.115000000000002</v>
      </c>
      <c r="BP81" s="55">
        <v>36.381999999999998</v>
      </c>
      <c r="BQ81" s="55">
        <v>37.97</v>
      </c>
      <c r="BR81" s="55">
        <v>39.253</v>
      </c>
      <c r="BS81" s="55">
        <v>40.765999999999998</v>
      </c>
      <c r="BT81" s="55">
        <v>42.371000000000002</v>
      </c>
      <c r="BU81" s="55">
        <v>44.256</v>
      </c>
    </row>
    <row r="82" spans="1:73">
      <c r="A82" s="16" t="s">
        <v>50</v>
      </c>
      <c r="C82" s="9">
        <v>277</v>
      </c>
      <c r="D82" s="4">
        <v>231</v>
      </c>
      <c r="E82" s="4">
        <v>242</v>
      </c>
      <c r="F82" s="4">
        <v>356</v>
      </c>
      <c r="G82" s="4">
        <v>391</v>
      </c>
      <c r="H82" s="4">
        <v>462</v>
      </c>
      <c r="I82" s="4">
        <v>528</v>
      </c>
      <c r="J82" s="4">
        <v>666</v>
      </c>
      <c r="K82" s="4">
        <v>779</v>
      </c>
      <c r="L82" s="4">
        <v>1171</v>
      </c>
      <c r="M82" s="4">
        <v>1112</v>
      </c>
      <c r="N82" s="4">
        <v>1048</v>
      </c>
      <c r="O82" s="4">
        <v>1152</v>
      </c>
      <c r="P82" s="4">
        <v>1269</v>
      </c>
      <c r="Q82" s="4">
        <v>1481</v>
      </c>
      <c r="R82" s="4">
        <v>1671</v>
      </c>
      <c r="S82" s="4">
        <v>1665</v>
      </c>
      <c r="T82" s="4">
        <v>1714</v>
      </c>
      <c r="U82" s="4">
        <v>1448</v>
      </c>
      <c r="V82" s="4">
        <v>1391</v>
      </c>
      <c r="W82" s="4">
        <v>1607</v>
      </c>
      <c r="X82" s="10">
        <v>1614</v>
      </c>
      <c r="Y82" s="15" t="str">
        <f t="shared" si="2"/>
        <v>ok</v>
      </c>
      <c r="Z82" t="s">
        <v>50</v>
      </c>
      <c r="AA82" s="48" t="s">
        <v>319</v>
      </c>
      <c r="AB82">
        <v>15071300</v>
      </c>
      <c r="AC82" s="48">
        <v>14928426</v>
      </c>
      <c r="AD82">
        <v>14883626</v>
      </c>
      <c r="AE82">
        <v>14858335</v>
      </c>
      <c r="AF82">
        <v>14858948</v>
      </c>
      <c r="AG82">
        <v>14909018</v>
      </c>
      <c r="AH82" s="48">
        <v>15012985</v>
      </c>
      <c r="AI82">
        <v>15147029</v>
      </c>
      <c r="AJ82">
        <v>15308084</v>
      </c>
      <c r="AK82">
        <v>15484192</v>
      </c>
      <c r="AL82">
        <v>15674000</v>
      </c>
      <c r="AM82" s="48">
        <v>16092822</v>
      </c>
      <c r="AN82">
        <v>16321872</v>
      </c>
      <c r="AO82">
        <v>16557201</v>
      </c>
      <c r="AP82">
        <v>16792089</v>
      </c>
      <c r="AQ82">
        <v>17035550</v>
      </c>
      <c r="AR82" s="48">
        <v>17288285</v>
      </c>
      <c r="AS82">
        <v>17542806</v>
      </c>
      <c r="AT82">
        <v>17794055</v>
      </c>
      <c r="AU82">
        <v>18037776</v>
      </c>
      <c r="AV82" s="48">
        <v>18276499</v>
      </c>
      <c r="AW82" s="35" t="str">
        <f t="shared" si="3"/>
        <v>ok</v>
      </c>
      <c r="AX82" t="s">
        <v>50</v>
      </c>
      <c r="AY82"/>
      <c r="AZ82" s="55">
        <v>21.623999999999999</v>
      </c>
      <c r="BA82" s="55">
        <v>16.87</v>
      </c>
      <c r="BB82" s="55">
        <v>18.292000000000002</v>
      </c>
      <c r="BC82" s="55">
        <v>22.152999999999999</v>
      </c>
      <c r="BD82" s="55">
        <v>24.637</v>
      </c>
      <c r="BE82" s="55">
        <v>30.834</v>
      </c>
      <c r="BF82" s="55">
        <v>43.152000000000001</v>
      </c>
      <c r="BG82" s="55">
        <v>57.125</v>
      </c>
      <c r="BH82" s="55">
        <v>81.003</v>
      </c>
      <c r="BI82" s="55">
        <v>104.85</v>
      </c>
      <c r="BJ82" s="55">
        <v>133.44200000000001</v>
      </c>
      <c r="BK82" s="55">
        <v>115.309</v>
      </c>
      <c r="BL82" s="56">
        <v>148.047</v>
      </c>
      <c r="BM82" s="55">
        <v>192.626</v>
      </c>
      <c r="BN82" s="55">
        <v>207.999</v>
      </c>
      <c r="BO82" s="55">
        <v>236.63499999999999</v>
      </c>
      <c r="BP82" s="55">
        <v>221.416</v>
      </c>
      <c r="BQ82" s="55">
        <v>184.38800000000001</v>
      </c>
      <c r="BR82" s="55">
        <v>137.28899999999999</v>
      </c>
      <c r="BS82" s="55">
        <v>162.887</v>
      </c>
      <c r="BT82" s="55">
        <v>170.53899999999999</v>
      </c>
      <c r="BU82" s="55">
        <v>164.20699999999999</v>
      </c>
    </row>
    <row r="83" spans="1:73">
      <c r="A83" s="16" t="s">
        <v>20</v>
      </c>
      <c r="C83" s="9">
        <v>529</v>
      </c>
      <c r="D83" s="4">
        <v>514</v>
      </c>
      <c r="E83" s="4">
        <v>552</v>
      </c>
      <c r="F83" s="4">
        <v>636</v>
      </c>
      <c r="G83" s="4">
        <v>684</v>
      </c>
      <c r="H83" s="4">
        <v>691</v>
      </c>
      <c r="I83" s="4">
        <v>681</v>
      </c>
      <c r="J83" s="4">
        <v>719</v>
      </c>
      <c r="K83" s="4">
        <v>711</v>
      </c>
      <c r="L83" s="4">
        <v>796</v>
      </c>
      <c r="M83" s="4">
        <v>760</v>
      </c>
      <c r="N83" s="4">
        <v>775</v>
      </c>
      <c r="O83" s="4">
        <v>822</v>
      </c>
      <c r="P83" s="4">
        <v>840</v>
      </c>
      <c r="Q83" s="4">
        <v>950</v>
      </c>
      <c r="R83" s="4">
        <v>937</v>
      </c>
      <c r="S83" s="4">
        <v>852</v>
      </c>
      <c r="T83" s="4">
        <v>920</v>
      </c>
      <c r="U83" s="4">
        <v>989</v>
      </c>
      <c r="V83" s="4">
        <v>1015</v>
      </c>
      <c r="W83" s="4">
        <v>1023</v>
      </c>
      <c r="X83" s="10">
        <v>1097</v>
      </c>
      <c r="Y83" s="15" t="str">
        <f t="shared" si="2"/>
        <v>ok</v>
      </c>
      <c r="Z83" t="s">
        <v>20</v>
      </c>
      <c r="AA83" s="48" t="s">
        <v>320</v>
      </c>
      <c r="AB83">
        <v>30250488</v>
      </c>
      <c r="AC83" s="48">
        <v>31098757</v>
      </c>
      <c r="AD83">
        <v>31964557</v>
      </c>
      <c r="AE83">
        <v>32848564</v>
      </c>
      <c r="AF83">
        <v>33751739</v>
      </c>
      <c r="AG83">
        <v>34678779</v>
      </c>
      <c r="AH83" s="48">
        <v>35635271</v>
      </c>
      <c r="AI83">
        <v>36624895</v>
      </c>
      <c r="AJ83">
        <v>37649033</v>
      </c>
      <c r="AK83">
        <v>38705932</v>
      </c>
      <c r="AL83">
        <v>39791981</v>
      </c>
      <c r="AM83" s="48">
        <v>40901792</v>
      </c>
      <c r="AN83">
        <v>42030676</v>
      </c>
      <c r="AO83">
        <v>43178257</v>
      </c>
      <c r="AP83">
        <v>44343410</v>
      </c>
      <c r="AQ83">
        <v>45519889</v>
      </c>
      <c r="AR83" s="48">
        <v>46699981</v>
      </c>
      <c r="AS83">
        <v>47878336</v>
      </c>
      <c r="AT83">
        <v>49051686</v>
      </c>
      <c r="AU83">
        <v>50221473</v>
      </c>
      <c r="AV83" s="48">
        <v>51393010</v>
      </c>
      <c r="AW83" s="35" t="str">
        <f t="shared" si="3"/>
        <v>ok</v>
      </c>
      <c r="AX83" t="s">
        <v>20</v>
      </c>
      <c r="AY83"/>
      <c r="AZ83" s="55">
        <v>15.739000000000001</v>
      </c>
      <c r="BA83" s="55">
        <v>14.353</v>
      </c>
      <c r="BB83" s="55">
        <v>14.135999999999999</v>
      </c>
      <c r="BC83" s="55">
        <v>14.536</v>
      </c>
      <c r="BD83" s="55">
        <v>14.763999999999999</v>
      </c>
      <c r="BE83" s="55">
        <v>16.795999999999999</v>
      </c>
      <c r="BF83" s="55">
        <v>18.064</v>
      </c>
      <c r="BG83" s="55">
        <v>21.001000000000001</v>
      </c>
      <c r="BH83" s="55">
        <v>25.826000000000001</v>
      </c>
      <c r="BI83" s="55">
        <v>31.957999999999998</v>
      </c>
      <c r="BJ83" s="55">
        <v>35.895000000000003</v>
      </c>
      <c r="BK83" s="55">
        <v>37.021999999999998</v>
      </c>
      <c r="BL83" s="56">
        <v>40</v>
      </c>
      <c r="BM83" s="55">
        <v>41.671999999999997</v>
      </c>
      <c r="BN83" s="55">
        <v>50.421999999999997</v>
      </c>
      <c r="BO83" s="55">
        <v>55.125</v>
      </c>
      <c r="BP83" s="55">
        <v>61.546999999999997</v>
      </c>
      <c r="BQ83" s="55">
        <v>64.236000000000004</v>
      </c>
      <c r="BR83" s="55">
        <v>70.876000000000005</v>
      </c>
      <c r="BS83" s="55">
        <v>79.212000000000003</v>
      </c>
      <c r="BT83" s="55">
        <v>89.204999999999998</v>
      </c>
      <c r="BU83" s="55">
        <v>99.245999999999995</v>
      </c>
    </row>
    <row r="84" spans="1:73">
      <c r="A84" s="16" t="s">
        <v>62</v>
      </c>
      <c r="C84" s="9"/>
      <c r="D84" s="4"/>
      <c r="E84" s="4"/>
      <c r="F84" s="4"/>
      <c r="G84" s="4"/>
      <c r="H84" s="4"/>
      <c r="I84" s="4"/>
      <c r="J84" s="4"/>
      <c r="K84" s="4"/>
      <c r="L84" s="4"/>
      <c r="M84" s="4">
        <v>0.8</v>
      </c>
      <c r="N84" s="4">
        <v>25.9</v>
      </c>
      <c r="O84" s="4">
        <v>37.200000000000003</v>
      </c>
      <c r="P84" s="4">
        <v>43.6</v>
      </c>
      <c r="Q84" s="4">
        <v>39.200000000000003</v>
      </c>
      <c r="R84" s="4">
        <v>41.7</v>
      </c>
      <c r="S84" s="4">
        <v>45.9</v>
      </c>
      <c r="T84" s="4">
        <v>51.5</v>
      </c>
      <c r="U84" s="4">
        <v>53.5</v>
      </c>
      <c r="V84" s="4">
        <v>57.3</v>
      </c>
      <c r="W84" s="4">
        <v>59.8</v>
      </c>
      <c r="X84" s="10">
        <v>63.3</v>
      </c>
      <c r="Y84" s="15" t="str">
        <f t="shared" si="2"/>
        <v>ok</v>
      </c>
      <c r="Z84" t="s">
        <v>62</v>
      </c>
      <c r="AA84" s="48" t="s">
        <v>551</v>
      </c>
      <c r="AB84">
        <v>1966000</v>
      </c>
      <c r="AC84" s="48">
        <v>1762000</v>
      </c>
      <c r="AD84">
        <v>1700000</v>
      </c>
      <c r="AE84">
        <v>1701154</v>
      </c>
      <c r="AF84">
        <v>1702310</v>
      </c>
      <c r="AG84">
        <v>1703466</v>
      </c>
      <c r="AH84" s="48">
        <v>1704622</v>
      </c>
      <c r="AI84">
        <v>1705780</v>
      </c>
      <c r="AJ84">
        <v>1719536</v>
      </c>
      <c r="AK84">
        <v>1733404</v>
      </c>
      <c r="AL84">
        <v>1747383</v>
      </c>
      <c r="AM84" s="48">
        <v>1761474</v>
      </c>
      <c r="AN84">
        <v>1775680</v>
      </c>
      <c r="AO84">
        <v>1791000</v>
      </c>
      <c r="AP84">
        <v>1805200</v>
      </c>
      <c r="AQ84">
        <v>1824100</v>
      </c>
      <c r="AR84" s="48">
        <v>1821800</v>
      </c>
      <c r="AS84">
        <v>1801800</v>
      </c>
      <c r="AT84">
        <v>1816200</v>
      </c>
      <c r="AU84">
        <v>1830700</v>
      </c>
      <c r="AV84" s="48">
        <v>1845300</v>
      </c>
      <c r="AW84" s="35" t="str">
        <f t="shared" si="3"/>
        <v>ok</v>
      </c>
      <c r="AX84" t="s">
        <v>62</v>
      </c>
      <c r="AY84"/>
      <c r="AZ84" s="55"/>
      <c r="BA84" s="55"/>
      <c r="BB84" s="55">
        <v>2.0950000000000002</v>
      </c>
      <c r="BC84" s="55">
        <v>2.512</v>
      </c>
      <c r="BD84" s="55">
        <v>2.7010000000000001</v>
      </c>
      <c r="BE84" s="55">
        <v>3.3540000000000001</v>
      </c>
      <c r="BF84" s="55">
        <v>3.62</v>
      </c>
      <c r="BG84" s="55">
        <v>3.74</v>
      </c>
      <c r="BH84" s="55">
        <v>3.9180000000000001</v>
      </c>
      <c r="BI84" s="55">
        <v>4.7430000000000003</v>
      </c>
      <c r="BJ84" s="55">
        <v>5.7140000000000004</v>
      </c>
      <c r="BK84" s="55">
        <v>5.6680000000000001</v>
      </c>
      <c r="BL84" s="56">
        <v>5.8410000000000002</v>
      </c>
      <c r="BM84" s="55">
        <v>6.6989999999999998</v>
      </c>
      <c r="BN84" s="55">
        <v>6.5030000000000001</v>
      </c>
      <c r="BO84" s="55">
        <v>7.0750000000000002</v>
      </c>
      <c r="BP84" s="55">
        <v>7.3979999999999997</v>
      </c>
      <c r="BQ84" s="55">
        <v>6.444</v>
      </c>
      <c r="BR84" s="55">
        <v>6.7169999999999996</v>
      </c>
      <c r="BS84" s="55">
        <v>7.242</v>
      </c>
      <c r="BT84" s="55">
        <v>7.9809999999999999</v>
      </c>
      <c r="BU84" s="55">
        <v>8.1259999999999994</v>
      </c>
    </row>
    <row r="85" spans="1:73">
      <c r="A85" s="16" t="s">
        <v>331</v>
      </c>
      <c r="C85" s="9">
        <v>4280</v>
      </c>
      <c r="D85" s="4">
        <v>4158</v>
      </c>
      <c r="E85" s="4">
        <v>4855</v>
      </c>
      <c r="F85" s="4">
        <v>4771</v>
      </c>
      <c r="G85" s="4">
        <v>4924</v>
      </c>
      <c r="H85" s="4">
        <v>5306</v>
      </c>
      <c r="I85" s="4">
        <v>5711</v>
      </c>
      <c r="J85" s="4">
        <v>5527</v>
      </c>
      <c r="K85" s="4">
        <v>5464</v>
      </c>
      <c r="L85" s="4">
        <v>5804</v>
      </c>
      <c r="M85" s="4">
        <v>5344</v>
      </c>
      <c r="N85" s="4">
        <v>5195</v>
      </c>
      <c r="O85" s="4">
        <v>5100</v>
      </c>
      <c r="P85" s="4">
        <v>5827</v>
      </c>
      <c r="Q85" s="4">
        <v>6306</v>
      </c>
      <c r="R85" s="4">
        <v>5966</v>
      </c>
      <c r="S85" s="4">
        <v>5955</v>
      </c>
      <c r="T85" s="4">
        <v>5998</v>
      </c>
      <c r="U85" s="4">
        <v>6559</v>
      </c>
      <c r="V85" s="4">
        <v>6765</v>
      </c>
      <c r="W85" s="4">
        <v>7211</v>
      </c>
      <c r="X85" s="10">
        <v>7296</v>
      </c>
      <c r="Y85" s="15" t="str">
        <f t="shared" si="2"/>
        <v>ok</v>
      </c>
      <c r="Z85" t="s">
        <v>331</v>
      </c>
      <c r="AA85" s="48" t="s">
        <v>332</v>
      </c>
      <c r="AB85">
        <v>1831119</v>
      </c>
      <c r="AC85" s="48">
        <v>1951636</v>
      </c>
      <c r="AD85">
        <v>2045123</v>
      </c>
      <c r="AE85">
        <v>2103282</v>
      </c>
      <c r="AF85">
        <v>2136997</v>
      </c>
      <c r="AG85">
        <v>2161626</v>
      </c>
      <c r="AH85" s="48">
        <v>2200492</v>
      </c>
      <c r="AI85">
        <v>2270198</v>
      </c>
      <c r="AJ85">
        <v>2373672</v>
      </c>
      <c r="AK85">
        <v>2504019</v>
      </c>
      <c r="AL85">
        <v>2656009</v>
      </c>
      <c r="AM85" s="48">
        <v>2821045</v>
      </c>
      <c r="AN85">
        <v>2991884</v>
      </c>
      <c r="AO85">
        <v>3168060</v>
      </c>
      <c r="AP85">
        <v>3348853</v>
      </c>
      <c r="AQ85">
        <v>3526378</v>
      </c>
      <c r="AR85" s="48">
        <v>3690942</v>
      </c>
      <c r="AS85">
        <v>3835591</v>
      </c>
      <c r="AT85">
        <v>3956873</v>
      </c>
      <c r="AU85">
        <v>4056097</v>
      </c>
      <c r="AV85" s="48">
        <v>4137309</v>
      </c>
      <c r="AW85" s="35" t="str">
        <f t="shared" si="3"/>
        <v>ok</v>
      </c>
      <c r="AX85" t="s">
        <v>331</v>
      </c>
      <c r="AY85"/>
      <c r="AZ85" s="55">
        <v>25.943999999999999</v>
      </c>
      <c r="BA85" s="55">
        <v>30.123000000000001</v>
      </c>
      <c r="BB85" s="55">
        <v>37.720999999999997</v>
      </c>
      <c r="BC85" s="55">
        <v>34.886000000000003</v>
      </c>
      <c r="BD85" s="55">
        <v>38.134999999999998</v>
      </c>
      <c r="BE85" s="55">
        <v>47.844000000000001</v>
      </c>
      <c r="BF85" s="55">
        <v>59.439</v>
      </c>
      <c r="BG85" s="55">
        <v>80.807000000000002</v>
      </c>
      <c r="BH85" s="55">
        <v>101.559</v>
      </c>
      <c r="BI85" s="55">
        <v>114.67700000000001</v>
      </c>
      <c r="BJ85" s="55">
        <v>147.40199999999999</v>
      </c>
      <c r="BK85" s="55">
        <v>105.992</v>
      </c>
      <c r="BL85" s="56">
        <v>115.401</v>
      </c>
      <c r="BM85" s="55">
        <v>154.02000000000001</v>
      </c>
      <c r="BN85" s="55">
        <v>174.066</v>
      </c>
      <c r="BO85" s="55">
        <v>174.179</v>
      </c>
      <c r="BP85" s="55">
        <v>162.69499999999999</v>
      </c>
      <c r="BQ85" s="55">
        <v>114.60599999999999</v>
      </c>
      <c r="BR85" s="55">
        <v>109.381</v>
      </c>
      <c r="BS85" s="55">
        <v>119.533</v>
      </c>
      <c r="BT85" s="55">
        <v>141.05000000000001</v>
      </c>
      <c r="BU85" s="55">
        <v>136.94</v>
      </c>
    </row>
    <row r="86" spans="1:73">
      <c r="A86" s="16" t="s">
        <v>55</v>
      </c>
      <c r="C86" s="9">
        <v>100.6</v>
      </c>
      <c r="D86" s="4">
        <v>44.4</v>
      </c>
      <c r="E86" s="4">
        <v>35.1</v>
      </c>
      <c r="F86" s="4">
        <v>33.9</v>
      </c>
      <c r="G86" s="4">
        <v>31.3</v>
      </c>
      <c r="H86" s="4">
        <v>27.4</v>
      </c>
      <c r="I86" s="4">
        <v>26</v>
      </c>
      <c r="J86" s="4">
        <v>25.4</v>
      </c>
      <c r="K86" s="4">
        <v>25.5</v>
      </c>
      <c r="L86" s="4">
        <v>25.4</v>
      </c>
      <c r="M86" s="5">
        <v>23.6</v>
      </c>
      <c r="N86" s="5">
        <v>19.7</v>
      </c>
      <c r="O86" s="5">
        <v>19.8</v>
      </c>
      <c r="P86" s="5">
        <v>22.2</v>
      </c>
      <c r="Q86" s="5">
        <v>22.7</v>
      </c>
      <c r="R86" s="5">
        <v>23.3</v>
      </c>
      <c r="S86" s="5"/>
      <c r="T86" s="5"/>
      <c r="U86" s="5"/>
      <c r="V86" s="5"/>
      <c r="W86" s="5"/>
      <c r="X86" s="11"/>
      <c r="Y86" s="15" t="str">
        <f t="shared" si="2"/>
        <v>ok</v>
      </c>
      <c r="Z86" t="s">
        <v>55</v>
      </c>
      <c r="AA86" s="48" t="s">
        <v>336</v>
      </c>
      <c r="AB86">
        <v>5144602</v>
      </c>
      <c r="AC86" s="48">
        <v>5235346</v>
      </c>
      <c r="AD86">
        <v>5323700</v>
      </c>
      <c r="AE86">
        <v>5409582</v>
      </c>
      <c r="AF86">
        <v>5493246</v>
      </c>
      <c r="AG86">
        <v>5576640</v>
      </c>
      <c r="AH86" s="48">
        <v>5662208</v>
      </c>
      <c r="AI86">
        <v>5751676</v>
      </c>
      <c r="AJ86">
        <v>5846074</v>
      </c>
      <c r="AK86">
        <v>5944948</v>
      </c>
      <c r="AL86">
        <v>6046620</v>
      </c>
      <c r="AM86" s="48">
        <v>6148623</v>
      </c>
      <c r="AN86">
        <v>6249165</v>
      </c>
      <c r="AO86">
        <v>6347567</v>
      </c>
      <c r="AP86">
        <v>6444530</v>
      </c>
      <c r="AQ86">
        <v>6541304</v>
      </c>
      <c r="AR86" s="48">
        <v>6639756</v>
      </c>
      <c r="AS86">
        <v>6741164</v>
      </c>
      <c r="AT86">
        <v>6845846</v>
      </c>
      <c r="AU86">
        <v>6953035</v>
      </c>
      <c r="AV86" s="48">
        <v>7061507</v>
      </c>
      <c r="AW86" s="35" t="str">
        <f t="shared" si="3"/>
        <v>ok</v>
      </c>
      <c r="AX86" t="s">
        <v>55</v>
      </c>
      <c r="AY86"/>
      <c r="AZ86" s="55">
        <v>1.3340000000000001</v>
      </c>
      <c r="BA86" s="55">
        <v>1.415</v>
      </c>
      <c r="BB86" s="55">
        <v>1.72</v>
      </c>
      <c r="BC86" s="55">
        <v>1.7569999999999999</v>
      </c>
      <c r="BD86" s="55">
        <v>1.8440000000000001</v>
      </c>
      <c r="BE86" s="55">
        <v>2.2589999999999999</v>
      </c>
      <c r="BF86" s="55">
        <v>2.649</v>
      </c>
      <c r="BG86" s="55">
        <v>3.0489999999999999</v>
      </c>
      <c r="BH86" s="55">
        <v>3.915</v>
      </c>
      <c r="BI86" s="55">
        <v>4.7569999999999997</v>
      </c>
      <c r="BJ86" s="55">
        <v>5.9480000000000004</v>
      </c>
      <c r="BK86" s="55">
        <v>6.431</v>
      </c>
      <c r="BL86" s="56">
        <v>7.5039999999999996</v>
      </c>
      <c r="BM86" s="55">
        <v>8.9629999999999992</v>
      </c>
      <c r="BN86" s="55">
        <v>10.195</v>
      </c>
      <c r="BO86" s="55">
        <v>11.974</v>
      </c>
      <c r="BP86" s="55">
        <v>13.266</v>
      </c>
      <c r="BQ86" s="55">
        <v>14.363</v>
      </c>
      <c r="BR86" s="55">
        <v>15.916</v>
      </c>
      <c r="BS86" s="55">
        <v>17.068999999999999</v>
      </c>
      <c r="BT86" s="55">
        <v>18.434000000000001</v>
      </c>
      <c r="BU86" s="55">
        <v>20.152999999999999</v>
      </c>
    </row>
    <row r="87" spans="1:73">
      <c r="A87" s="16" t="s">
        <v>21</v>
      </c>
      <c r="C87" s="9">
        <v>37.700000000000003</v>
      </c>
      <c r="D87" s="4">
        <v>47.4</v>
      </c>
      <c r="E87" s="4">
        <v>45.5</v>
      </c>
      <c r="F87" s="4">
        <v>40.1</v>
      </c>
      <c r="G87" s="4">
        <v>36.5</v>
      </c>
      <c r="H87" s="4">
        <v>34.5</v>
      </c>
      <c r="I87" s="4">
        <v>32.299999999999997</v>
      </c>
      <c r="J87" s="4">
        <v>32.9</v>
      </c>
      <c r="K87" s="4">
        <v>34.5</v>
      </c>
      <c r="L87" s="4">
        <v>37.200000000000003</v>
      </c>
      <c r="M87" s="4">
        <v>27</v>
      </c>
      <c r="N87" s="4">
        <v>45.4</v>
      </c>
      <c r="O87" s="4">
        <v>56.6</v>
      </c>
      <c r="P87" s="4">
        <v>43.6</v>
      </c>
      <c r="Q87" s="4">
        <v>42.8</v>
      </c>
      <c r="R87" s="4">
        <v>43.1</v>
      </c>
      <c r="S87" s="4">
        <v>46.1</v>
      </c>
      <c r="T87" s="4">
        <v>48</v>
      </c>
      <c r="U87" s="4">
        <v>49.1</v>
      </c>
      <c r="V87" s="4">
        <v>52.6</v>
      </c>
      <c r="W87" s="4">
        <v>48</v>
      </c>
      <c r="X87" s="10">
        <v>51.1</v>
      </c>
      <c r="Y87" s="15" t="str">
        <f t="shared" si="2"/>
        <v>ok</v>
      </c>
      <c r="Z87" t="s">
        <v>21</v>
      </c>
      <c r="AA87" s="48" t="s">
        <v>358</v>
      </c>
      <c r="AB87">
        <v>1997516</v>
      </c>
      <c r="AC87" s="48">
        <v>2019731</v>
      </c>
      <c r="AD87">
        <v>2032804</v>
      </c>
      <c r="AE87">
        <v>2035740</v>
      </c>
      <c r="AF87">
        <v>2029829</v>
      </c>
      <c r="AG87">
        <v>2018348</v>
      </c>
      <c r="AH87" s="48">
        <v>2005940</v>
      </c>
      <c r="AI87">
        <v>1996114</v>
      </c>
      <c r="AJ87">
        <v>1989939</v>
      </c>
      <c r="AK87">
        <v>1986922</v>
      </c>
      <c r="AL87">
        <v>1987129</v>
      </c>
      <c r="AM87" s="48">
        <v>1990131</v>
      </c>
      <c r="AN87">
        <v>1995581</v>
      </c>
      <c r="AO87">
        <v>2003787</v>
      </c>
      <c r="AP87">
        <v>2014990</v>
      </c>
      <c r="AQ87">
        <v>2028519</v>
      </c>
      <c r="AR87" s="48">
        <v>2043437</v>
      </c>
      <c r="AS87">
        <v>2059021</v>
      </c>
      <c r="AT87">
        <v>2075001</v>
      </c>
      <c r="AU87">
        <v>2091412</v>
      </c>
      <c r="AV87" s="48">
        <v>2108132</v>
      </c>
      <c r="AW87" s="35" t="str">
        <f t="shared" si="3"/>
        <v>ok</v>
      </c>
      <c r="AX87" t="s">
        <v>21</v>
      </c>
      <c r="AY87"/>
      <c r="AZ87" s="55">
        <v>0.95499999999999996</v>
      </c>
      <c r="BA87" s="55">
        <v>0.93700000000000006</v>
      </c>
      <c r="BB87" s="55">
        <v>0.91100000000000003</v>
      </c>
      <c r="BC87" s="55">
        <v>0.754</v>
      </c>
      <c r="BD87" s="55">
        <v>0.82499999999999996</v>
      </c>
      <c r="BE87" s="55">
        <v>1.1930000000000001</v>
      </c>
      <c r="BF87" s="55">
        <v>1.488</v>
      </c>
      <c r="BG87" s="55">
        <v>1.5960000000000001</v>
      </c>
      <c r="BH87" s="55">
        <v>1.6339999999999999</v>
      </c>
      <c r="BI87" s="55">
        <v>1.891</v>
      </c>
      <c r="BJ87" s="55">
        <v>1.7549999999999999</v>
      </c>
      <c r="BK87" s="55">
        <v>2.0739999999999998</v>
      </c>
      <c r="BL87" s="56">
        <v>2.5249999999999999</v>
      </c>
      <c r="BM87" s="55">
        <v>2.7789999999999999</v>
      </c>
      <c r="BN87" s="55">
        <v>2.6549999999999998</v>
      </c>
      <c r="BO87" s="55">
        <v>2.5059999999999998</v>
      </c>
      <c r="BP87" s="55">
        <v>2.6469999999999998</v>
      </c>
      <c r="BQ87" s="55">
        <v>2.351</v>
      </c>
      <c r="BR87" s="55">
        <v>2.4420000000000002</v>
      </c>
      <c r="BS87" s="55">
        <v>2.7330000000000001</v>
      </c>
      <c r="BT87" s="55">
        <v>2.762</v>
      </c>
      <c r="BU87" s="55">
        <v>2.8109999999999999</v>
      </c>
    </row>
    <row r="88" spans="1:73">
      <c r="A88" s="16" t="s">
        <v>364</v>
      </c>
      <c r="C88" s="9">
        <v>78.2</v>
      </c>
      <c r="D88" s="4">
        <v>102</v>
      </c>
      <c r="E88" s="4">
        <v>127</v>
      </c>
      <c r="F88" s="4">
        <v>159</v>
      </c>
      <c r="G88" s="4">
        <v>261</v>
      </c>
      <c r="H88" s="4">
        <v>301</v>
      </c>
      <c r="I88" s="4">
        <v>324</v>
      </c>
      <c r="J88" s="4">
        <v>378</v>
      </c>
      <c r="K88" s="4">
        <v>475</v>
      </c>
      <c r="L88" s="4">
        <v>517</v>
      </c>
      <c r="M88" s="4">
        <v>507</v>
      </c>
      <c r="N88" s="4">
        <v>322</v>
      </c>
      <c r="O88" s="4">
        <v>244</v>
      </c>
      <c r="P88" s="4">
        <v>252</v>
      </c>
      <c r="Q88" s="4">
        <v>232</v>
      </c>
      <c r="R88" s="4">
        <v>249</v>
      </c>
      <c r="S88" s="4">
        <v>258</v>
      </c>
      <c r="T88" s="4">
        <v>295</v>
      </c>
      <c r="U88" s="4">
        <v>425</v>
      </c>
      <c r="V88" s="4">
        <v>509</v>
      </c>
      <c r="W88" s="4">
        <v>629</v>
      </c>
      <c r="X88" s="10">
        <v>680</v>
      </c>
      <c r="Y88" s="15" t="str">
        <f t="shared" si="2"/>
        <v>ok</v>
      </c>
      <c r="Z88" t="s">
        <v>364</v>
      </c>
      <c r="AA88" s="48" t="s">
        <v>365</v>
      </c>
      <c r="AB88">
        <v>2410019</v>
      </c>
      <c r="AC88" s="48">
        <v>2390482</v>
      </c>
      <c r="AD88">
        <v>2367550</v>
      </c>
      <c r="AE88">
        <v>2337170</v>
      </c>
      <c r="AF88">
        <v>2310173</v>
      </c>
      <c r="AG88">
        <v>2287955</v>
      </c>
      <c r="AH88" s="48">
        <v>2263122</v>
      </c>
      <c r="AI88">
        <v>2238799</v>
      </c>
      <c r="AJ88">
        <v>2218357</v>
      </c>
      <c r="AK88">
        <v>2200325</v>
      </c>
      <c r="AL88">
        <v>2177322</v>
      </c>
      <c r="AM88" s="48">
        <v>2141669</v>
      </c>
      <c r="AN88">
        <v>2097555</v>
      </c>
      <c r="AO88">
        <v>2059709</v>
      </c>
      <c r="AP88">
        <v>2034319</v>
      </c>
      <c r="AQ88">
        <v>2012647</v>
      </c>
      <c r="AR88" s="48">
        <v>1993782</v>
      </c>
      <c r="AS88">
        <v>1977527</v>
      </c>
      <c r="AT88">
        <v>1959537</v>
      </c>
      <c r="AU88">
        <v>1942248</v>
      </c>
      <c r="AV88" s="48">
        <v>1926542</v>
      </c>
      <c r="AW88" s="35" t="str">
        <f t="shared" si="3"/>
        <v>ok</v>
      </c>
      <c r="AX88" t="s">
        <v>364</v>
      </c>
      <c r="AY88"/>
      <c r="AZ88" s="55">
        <v>7.1779999999999999</v>
      </c>
      <c r="BA88" s="55">
        <v>7.5339999999999998</v>
      </c>
      <c r="BB88" s="55">
        <v>7.9409999999999998</v>
      </c>
      <c r="BC88" s="55">
        <v>8.3510000000000009</v>
      </c>
      <c r="BD88" s="55">
        <v>9.5530000000000008</v>
      </c>
      <c r="BE88" s="55">
        <v>11.753</v>
      </c>
      <c r="BF88" s="55">
        <v>14.377000000000001</v>
      </c>
      <c r="BG88" s="55">
        <v>16.949000000000002</v>
      </c>
      <c r="BH88" s="55">
        <v>21.466000000000001</v>
      </c>
      <c r="BI88" s="55">
        <v>30.946000000000002</v>
      </c>
      <c r="BJ88" s="55">
        <v>35.762999999999998</v>
      </c>
      <c r="BK88" s="55">
        <v>26.238</v>
      </c>
      <c r="BL88" s="56">
        <v>23.809000000000001</v>
      </c>
      <c r="BM88" s="55">
        <v>28.495999999999999</v>
      </c>
      <c r="BN88" s="55">
        <v>28.140999999999998</v>
      </c>
      <c r="BO88" s="55">
        <v>30.26</v>
      </c>
      <c r="BP88" s="55">
        <v>31.385000000000002</v>
      </c>
      <c r="BQ88" s="55">
        <v>26.986000000000001</v>
      </c>
      <c r="BR88" s="55">
        <v>27.707000000000001</v>
      </c>
      <c r="BS88" s="55">
        <v>30.524000000000001</v>
      </c>
      <c r="BT88" s="55">
        <v>34.881</v>
      </c>
      <c r="BU88" s="55">
        <v>35.720999999999997</v>
      </c>
    </row>
    <row r="89" spans="1:73">
      <c r="A89" s="16" t="s">
        <v>337</v>
      </c>
      <c r="C89" s="9">
        <v>1087</v>
      </c>
      <c r="D89" s="4">
        <v>1290</v>
      </c>
      <c r="E89" s="4">
        <v>1450</v>
      </c>
      <c r="F89" s="4">
        <v>1500</v>
      </c>
      <c r="G89" s="4">
        <v>1396</v>
      </c>
      <c r="H89" s="4">
        <v>1403</v>
      </c>
      <c r="I89" s="4">
        <v>1426</v>
      </c>
      <c r="J89" s="4">
        <v>1448</v>
      </c>
      <c r="K89" s="4">
        <v>1438</v>
      </c>
      <c r="L89" s="4">
        <v>1578</v>
      </c>
      <c r="M89" s="4">
        <v>1446</v>
      </c>
      <c r="N89" s="4">
        <v>1743</v>
      </c>
      <c r="O89" s="4">
        <v>1863</v>
      </c>
      <c r="P89" s="4">
        <v>1821</v>
      </c>
      <c r="Q89" s="4">
        <v>1846</v>
      </c>
      <c r="R89" s="4">
        <v>1940</v>
      </c>
      <c r="S89" s="4">
        <v>2234</v>
      </c>
      <c r="T89" s="4">
        <v>2289</v>
      </c>
      <c r="U89" s="4">
        <v>2686</v>
      </c>
      <c r="V89" s="4">
        <v>2441</v>
      </c>
      <c r="W89" s="4">
        <v>2606</v>
      </c>
      <c r="X89" s="10">
        <v>2776</v>
      </c>
      <c r="Y89" s="15" t="str">
        <f t="shared" si="2"/>
        <v>ok</v>
      </c>
      <c r="Z89" t="s">
        <v>337</v>
      </c>
      <c r="AA89" s="48" t="s">
        <v>338</v>
      </c>
      <c r="AB89">
        <v>3693520</v>
      </c>
      <c r="AC89" s="48">
        <v>3747766</v>
      </c>
      <c r="AD89">
        <v>3842778</v>
      </c>
      <c r="AE89">
        <v>3991001</v>
      </c>
      <c r="AF89">
        <v>4182205</v>
      </c>
      <c r="AG89">
        <v>4388375</v>
      </c>
      <c r="AH89" s="48">
        <v>4569378</v>
      </c>
      <c r="AI89">
        <v>4698763</v>
      </c>
      <c r="AJ89">
        <v>4759753</v>
      </c>
      <c r="AK89">
        <v>4767344</v>
      </c>
      <c r="AL89">
        <v>4764741</v>
      </c>
      <c r="AM89" s="48">
        <v>4813026</v>
      </c>
      <c r="AN89">
        <v>4953061</v>
      </c>
      <c r="AO89">
        <v>5202343</v>
      </c>
      <c r="AP89">
        <v>5538634</v>
      </c>
      <c r="AQ89">
        <v>5914621</v>
      </c>
      <c r="AR89" s="48">
        <v>6262410</v>
      </c>
      <c r="AS89">
        <v>6532678</v>
      </c>
      <c r="AT89">
        <v>6711121</v>
      </c>
      <c r="AU89">
        <v>6811873</v>
      </c>
      <c r="AV89" s="48">
        <v>6848925</v>
      </c>
      <c r="AW89" s="35" t="str">
        <f t="shared" si="3"/>
        <v>ok</v>
      </c>
      <c r="AX89" t="s">
        <v>337</v>
      </c>
      <c r="AY89"/>
      <c r="AZ89" s="55">
        <v>17.047999999999998</v>
      </c>
      <c r="BA89" s="55">
        <v>17.161999999999999</v>
      </c>
      <c r="BB89" s="55">
        <v>17.007000000000001</v>
      </c>
      <c r="BC89" s="55">
        <v>17.349</v>
      </c>
      <c r="BD89" s="55">
        <v>18.824999999999999</v>
      </c>
      <c r="BE89" s="55">
        <v>19.472999999999999</v>
      </c>
      <c r="BF89" s="55">
        <v>21.146000000000001</v>
      </c>
      <c r="BG89" s="55">
        <v>21.49</v>
      </c>
      <c r="BH89" s="55">
        <v>22.048999999999999</v>
      </c>
      <c r="BI89" s="55">
        <v>24.873000000000001</v>
      </c>
      <c r="BJ89" s="55">
        <v>29.228000000000002</v>
      </c>
      <c r="BK89" s="55">
        <v>35.476999999999997</v>
      </c>
      <c r="BL89" s="56">
        <v>38.42</v>
      </c>
      <c r="BM89" s="55">
        <v>40.076000000000001</v>
      </c>
      <c r="BN89" s="55">
        <v>44.231000000000002</v>
      </c>
      <c r="BO89" s="55">
        <v>46.866999999999997</v>
      </c>
      <c r="BP89" s="55">
        <v>48.295999999999999</v>
      </c>
      <c r="BQ89" s="55">
        <v>49.973999999999997</v>
      </c>
      <c r="BR89" s="55">
        <v>51.238999999999997</v>
      </c>
      <c r="BS89" s="55">
        <v>53.393999999999998</v>
      </c>
      <c r="BT89" s="55">
        <v>56.408999999999999</v>
      </c>
      <c r="BU89" s="55">
        <v>58.280999999999999</v>
      </c>
    </row>
    <row r="90" spans="1:73">
      <c r="A90" s="16" t="s">
        <v>339</v>
      </c>
      <c r="C90" s="9"/>
      <c r="D90" s="4"/>
      <c r="E90" s="4"/>
      <c r="F90" s="4"/>
      <c r="G90" s="4"/>
      <c r="H90" s="4"/>
      <c r="I90" s="4">
        <v>5.6</v>
      </c>
      <c r="J90" s="4">
        <v>13.7</v>
      </c>
      <c r="K90" s="4">
        <v>6.2</v>
      </c>
      <c r="L90" s="4">
        <v>5.2</v>
      </c>
      <c r="M90" s="4">
        <v>5.2</v>
      </c>
      <c r="N90" s="4">
        <v>9.5</v>
      </c>
      <c r="O90" s="4">
        <v>10.9</v>
      </c>
      <c r="P90" s="4">
        <v>16</v>
      </c>
      <c r="Q90" s="4">
        <v>17.5</v>
      </c>
      <c r="R90" s="4">
        <v>16.8</v>
      </c>
      <c r="S90" s="4">
        <v>17</v>
      </c>
      <c r="T90" s="4">
        <v>15.7</v>
      </c>
      <c r="U90" s="4">
        <v>15</v>
      </c>
      <c r="V90" s="4">
        <v>15.3</v>
      </c>
      <c r="W90" s="4">
        <v>13</v>
      </c>
      <c r="X90" s="10">
        <v>15.8</v>
      </c>
      <c r="Y90" s="15" t="str">
        <f t="shared" si="2"/>
        <v>ok</v>
      </c>
      <c r="Z90" t="s">
        <v>339</v>
      </c>
      <c r="AA90" s="48" t="s">
        <v>340</v>
      </c>
      <c r="AB90">
        <v>2517481</v>
      </c>
      <c r="AC90" s="48">
        <v>2699712</v>
      </c>
      <c r="AD90">
        <v>2848456</v>
      </c>
      <c r="AE90">
        <v>2953927</v>
      </c>
      <c r="AF90">
        <v>3024729</v>
      </c>
      <c r="AG90">
        <v>3077058</v>
      </c>
      <c r="AH90" s="48">
        <v>3135651</v>
      </c>
      <c r="AI90">
        <v>3218116</v>
      </c>
      <c r="AJ90">
        <v>3329211</v>
      </c>
      <c r="AK90">
        <v>3461911</v>
      </c>
      <c r="AL90">
        <v>3607860</v>
      </c>
      <c r="AM90" s="48">
        <v>3754133</v>
      </c>
      <c r="AN90">
        <v>3891356</v>
      </c>
      <c r="AO90">
        <v>4017443</v>
      </c>
      <c r="AP90">
        <v>4135659</v>
      </c>
      <c r="AQ90">
        <v>4248334</v>
      </c>
      <c r="AR90" s="48">
        <v>4359505</v>
      </c>
      <c r="AS90">
        <v>4472230</v>
      </c>
      <c r="AT90">
        <v>4586788</v>
      </c>
      <c r="AU90">
        <v>4702228</v>
      </c>
      <c r="AV90" s="48">
        <v>4818977</v>
      </c>
      <c r="AW90" s="35" t="str">
        <f t="shared" si="3"/>
        <v>ok</v>
      </c>
      <c r="AX90" t="s">
        <v>339</v>
      </c>
      <c r="AY90"/>
      <c r="AZ90" s="55"/>
      <c r="BA90" s="55"/>
      <c r="BB90" s="55">
        <v>0.874</v>
      </c>
      <c r="BC90" s="55">
        <v>0.90600000000000003</v>
      </c>
      <c r="BD90" s="55">
        <v>0.92700000000000005</v>
      </c>
      <c r="BE90" s="55">
        <v>0.748</v>
      </c>
      <c r="BF90" s="55">
        <v>0.89700000000000002</v>
      </c>
      <c r="BG90" s="55">
        <v>0.94899999999999995</v>
      </c>
      <c r="BH90" s="55">
        <v>1.119</v>
      </c>
      <c r="BI90" s="55">
        <v>1.373</v>
      </c>
      <c r="BJ90" s="55">
        <v>1.726</v>
      </c>
      <c r="BK90" s="55">
        <v>1.768</v>
      </c>
      <c r="BL90" s="56">
        <v>1.998</v>
      </c>
      <c r="BM90" s="55">
        <v>2.3980000000000001</v>
      </c>
      <c r="BN90" s="55">
        <v>2.7210000000000001</v>
      </c>
      <c r="BO90" s="55">
        <v>3.0649999999999999</v>
      </c>
      <c r="BP90" s="55">
        <v>3.137</v>
      </c>
      <c r="BQ90" s="55">
        <v>3.1629999999999998</v>
      </c>
      <c r="BR90" s="55">
        <v>3.2770000000000001</v>
      </c>
      <c r="BS90" s="55">
        <v>3.2839999999999998</v>
      </c>
      <c r="BT90" s="55">
        <v>3.2490000000000001</v>
      </c>
      <c r="BU90" s="55">
        <v>3.2210000000000001</v>
      </c>
    </row>
    <row r="91" spans="1:73">
      <c r="A91" s="16" t="s">
        <v>361</v>
      </c>
      <c r="C91" s="9">
        <v>277</v>
      </c>
      <c r="D91" s="4">
        <v>212</v>
      </c>
      <c r="E91" s="4">
        <v>276</v>
      </c>
      <c r="F91" s="4">
        <v>324</v>
      </c>
      <c r="G91" s="4">
        <v>323</v>
      </c>
      <c r="H91" s="4">
        <v>316</v>
      </c>
      <c r="I91" s="4">
        <v>364</v>
      </c>
      <c r="J91" s="4">
        <v>397</v>
      </c>
      <c r="K91" s="4">
        <v>440</v>
      </c>
      <c r="L91" s="4">
        <v>479</v>
      </c>
      <c r="M91" s="4">
        <v>494</v>
      </c>
      <c r="N91" s="4">
        <v>373</v>
      </c>
      <c r="O91" s="4">
        <v>311</v>
      </c>
      <c r="P91" s="4">
        <v>301</v>
      </c>
      <c r="Q91" s="4">
        <v>301</v>
      </c>
      <c r="R91" s="4">
        <v>311</v>
      </c>
      <c r="S91" s="4">
        <v>375</v>
      </c>
      <c r="T91" s="4">
        <v>499</v>
      </c>
      <c r="U91" s="4">
        <v>669</v>
      </c>
      <c r="V91" s="4">
        <v>812</v>
      </c>
      <c r="W91" s="4">
        <v>956</v>
      </c>
      <c r="X91" s="10">
        <v>1030</v>
      </c>
      <c r="Y91" s="15" t="str">
        <f t="shared" si="2"/>
        <v>ok</v>
      </c>
      <c r="Z91" t="s">
        <v>361</v>
      </c>
      <c r="AA91" s="48" t="s">
        <v>362</v>
      </c>
      <c r="AB91">
        <v>3549331</v>
      </c>
      <c r="AC91" s="48">
        <v>3524238</v>
      </c>
      <c r="AD91">
        <v>3499536</v>
      </c>
      <c r="AE91">
        <v>3470818</v>
      </c>
      <c r="AF91">
        <v>3443067</v>
      </c>
      <c r="AG91">
        <v>3415213</v>
      </c>
      <c r="AH91" s="48">
        <v>3377075</v>
      </c>
      <c r="AI91">
        <v>3322528</v>
      </c>
      <c r="AJ91">
        <v>3269909</v>
      </c>
      <c r="AK91">
        <v>3231294</v>
      </c>
      <c r="AL91">
        <v>3198231</v>
      </c>
      <c r="AM91" s="48">
        <v>3162916</v>
      </c>
      <c r="AN91">
        <v>3097282</v>
      </c>
      <c r="AO91">
        <v>3028115</v>
      </c>
      <c r="AP91">
        <v>2987773</v>
      </c>
      <c r="AQ91">
        <v>2957689</v>
      </c>
      <c r="AR91" s="48">
        <v>2932367</v>
      </c>
      <c r="AS91">
        <v>2904910</v>
      </c>
      <c r="AT91">
        <v>2868231</v>
      </c>
      <c r="AU91">
        <v>2828403</v>
      </c>
      <c r="AV91" s="48">
        <v>2789533</v>
      </c>
      <c r="AW91" s="35" t="str">
        <f t="shared" si="3"/>
        <v>ok</v>
      </c>
      <c r="AX91" t="s">
        <v>361</v>
      </c>
      <c r="AY91"/>
      <c r="AZ91" s="55">
        <v>11.241</v>
      </c>
      <c r="BA91" s="55">
        <v>10.973000000000001</v>
      </c>
      <c r="BB91" s="55">
        <v>11.539</v>
      </c>
      <c r="BC91" s="55">
        <v>12.253</v>
      </c>
      <c r="BD91" s="55">
        <v>14.275</v>
      </c>
      <c r="BE91" s="55">
        <v>18.803000000000001</v>
      </c>
      <c r="BF91" s="55">
        <v>22.646999999999998</v>
      </c>
      <c r="BG91" s="55">
        <v>26.181999999999999</v>
      </c>
      <c r="BH91" s="55">
        <v>30.234999999999999</v>
      </c>
      <c r="BI91" s="55">
        <v>39.786999999999999</v>
      </c>
      <c r="BJ91" s="55">
        <v>48.125</v>
      </c>
      <c r="BK91" s="55">
        <v>37.533000000000001</v>
      </c>
      <c r="BL91" s="56">
        <v>37.200000000000003</v>
      </c>
      <c r="BM91" s="55">
        <v>43.564</v>
      </c>
      <c r="BN91" s="55">
        <v>42.887</v>
      </c>
      <c r="BO91" s="55">
        <v>46.423000000000002</v>
      </c>
      <c r="BP91" s="55">
        <v>48.631999999999998</v>
      </c>
      <c r="BQ91" s="55">
        <v>41.537999999999997</v>
      </c>
      <c r="BR91" s="55">
        <v>42.991</v>
      </c>
      <c r="BS91" s="55">
        <v>47.64</v>
      </c>
      <c r="BT91" s="55">
        <v>53.323</v>
      </c>
      <c r="BU91" s="55">
        <v>54.24</v>
      </c>
    </row>
    <row r="92" spans="1:73">
      <c r="A92" s="16" t="s">
        <v>72</v>
      </c>
      <c r="C92" s="9">
        <v>210</v>
      </c>
      <c r="D92" s="4">
        <v>213</v>
      </c>
      <c r="E92" s="4">
        <v>217</v>
      </c>
      <c r="F92" s="4">
        <v>272</v>
      </c>
      <c r="G92" s="4">
        <v>243</v>
      </c>
      <c r="H92" s="4">
        <v>257</v>
      </c>
      <c r="I92" s="4">
        <v>270</v>
      </c>
      <c r="J92" s="4">
        <v>273</v>
      </c>
      <c r="K92" s="4">
        <v>267</v>
      </c>
      <c r="L92" s="4">
        <v>277</v>
      </c>
      <c r="M92" s="4">
        <v>207</v>
      </c>
      <c r="N92" s="4">
        <v>205</v>
      </c>
      <c r="O92" s="4">
        <v>259</v>
      </c>
      <c r="P92" s="4">
        <v>223</v>
      </c>
      <c r="Q92" s="4">
        <v>218</v>
      </c>
      <c r="R92" s="4">
        <v>225</v>
      </c>
      <c r="S92" s="4">
        <v>242</v>
      </c>
      <c r="T92" s="4">
        <v>285</v>
      </c>
      <c r="U92" s="4">
        <v>269</v>
      </c>
      <c r="V92" s="4">
        <v>358</v>
      </c>
      <c r="W92" s="4">
        <v>393</v>
      </c>
      <c r="X92" s="10">
        <v>419</v>
      </c>
      <c r="Y92" s="15" t="str">
        <f t="shared" si="2"/>
        <v>ok</v>
      </c>
      <c r="Z92" t="s">
        <v>72</v>
      </c>
      <c r="AA92" s="48" t="s">
        <v>363</v>
      </c>
      <c r="AB92">
        <v>424700</v>
      </c>
      <c r="AC92" s="48">
        <v>430475</v>
      </c>
      <c r="AD92">
        <v>436300</v>
      </c>
      <c r="AE92">
        <v>441525</v>
      </c>
      <c r="AF92">
        <v>446175</v>
      </c>
      <c r="AG92">
        <v>451630</v>
      </c>
      <c r="AH92" s="48">
        <v>458095</v>
      </c>
      <c r="AI92">
        <v>465158</v>
      </c>
      <c r="AJ92">
        <v>472637</v>
      </c>
      <c r="AK92">
        <v>479993</v>
      </c>
      <c r="AL92">
        <v>488650</v>
      </c>
      <c r="AM92" s="48">
        <v>497783</v>
      </c>
      <c r="AN92">
        <v>506953</v>
      </c>
      <c r="AO92">
        <v>518347</v>
      </c>
      <c r="AP92">
        <v>530946</v>
      </c>
      <c r="AQ92">
        <v>543360</v>
      </c>
      <c r="AR92" s="48">
        <v>556319</v>
      </c>
      <c r="AS92">
        <v>569604</v>
      </c>
      <c r="AT92">
        <v>582014</v>
      </c>
      <c r="AU92">
        <v>596336</v>
      </c>
      <c r="AV92" s="48">
        <v>607728</v>
      </c>
      <c r="AW92" s="35" t="str">
        <f t="shared" si="3"/>
        <v>ok</v>
      </c>
      <c r="AX92" t="s">
        <v>72</v>
      </c>
      <c r="AY92"/>
      <c r="AZ92" s="55">
        <v>19.341000000000001</v>
      </c>
      <c r="BA92" s="55">
        <v>21.172999999999998</v>
      </c>
      <c r="BB92" s="55">
        <v>21.321999999999999</v>
      </c>
      <c r="BC92" s="55">
        <v>21.286999999999999</v>
      </c>
      <c r="BD92" s="55">
        <v>23.689</v>
      </c>
      <c r="BE92" s="55">
        <v>29.608000000000001</v>
      </c>
      <c r="BF92" s="55">
        <v>34.722000000000001</v>
      </c>
      <c r="BG92" s="55">
        <v>37.408000000000001</v>
      </c>
      <c r="BH92" s="55">
        <v>42.45</v>
      </c>
      <c r="BI92" s="55">
        <v>50.959000000000003</v>
      </c>
      <c r="BJ92" s="55">
        <v>56.113999999999997</v>
      </c>
      <c r="BK92" s="55">
        <v>51.500999999999998</v>
      </c>
      <c r="BL92" s="56">
        <v>53.311999999999998</v>
      </c>
      <c r="BM92" s="55">
        <v>60.06</v>
      </c>
      <c r="BN92" s="55">
        <v>56.709000000000003</v>
      </c>
      <c r="BO92" s="55">
        <v>61.759</v>
      </c>
      <c r="BP92" s="55">
        <v>66.209000000000003</v>
      </c>
      <c r="BQ92" s="55">
        <v>57.232999999999997</v>
      </c>
      <c r="BR92" s="55">
        <v>58.984999999999999</v>
      </c>
      <c r="BS92" s="55">
        <v>62.441000000000003</v>
      </c>
      <c r="BT92" s="55">
        <v>68.77</v>
      </c>
      <c r="BU92" s="55">
        <v>69.634</v>
      </c>
    </row>
    <row r="93" spans="1:73">
      <c r="A93" s="16" t="s">
        <v>0</v>
      </c>
      <c r="C93" s="9">
        <v>1160</v>
      </c>
      <c r="D93" s="4">
        <v>895</v>
      </c>
      <c r="E93" s="4">
        <v>958</v>
      </c>
      <c r="F93" s="4">
        <v>938</v>
      </c>
      <c r="G93" s="4">
        <v>1205</v>
      </c>
      <c r="H93" s="4">
        <v>1500</v>
      </c>
      <c r="I93" s="4">
        <v>1958</v>
      </c>
      <c r="J93" s="4">
        <v>1929</v>
      </c>
      <c r="K93" s="4">
        <v>1697</v>
      </c>
      <c r="L93" s="4">
        <v>1597</v>
      </c>
      <c r="M93" s="4">
        <v>2414</v>
      </c>
      <c r="N93" s="4"/>
      <c r="O93" s="4"/>
      <c r="P93" s="4"/>
      <c r="Q93" s="4">
        <v>5239</v>
      </c>
      <c r="R93" s="4">
        <v>6830</v>
      </c>
      <c r="S93" s="4">
        <v>6320</v>
      </c>
      <c r="T93" s="4"/>
      <c r="U93" s="4"/>
      <c r="V93" s="4"/>
      <c r="W93" s="4"/>
      <c r="X93" s="10"/>
      <c r="Y93" s="15" t="str">
        <f t="shared" si="2"/>
        <v>ok</v>
      </c>
      <c r="Z93" t="s">
        <v>0</v>
      </c>
      <c r="AA93" s="48" t="s">
        <v>342</v>
      </c>
      <c r="AB93">
        <v>5196780</v>
      </c>
      <c r="AC93" s="48">
        <v>5275926</v>
      </c>
      <c r="AD93">
        <v>5357891</v>
      </c>
      <c r="AE93">
        <v>5443248</v>
      </c>
      <c r="AF93">
        <v>5531089</v>
      </c>
      <c r="AG93">
        <v>5620547</v>
      </c>
      <c r="AH93" s="48">
        <v>5710154</v>
      </c>
      <c r="AI93">
        <v>5798614</v>
      </c>
      <c r="AJ93">
        <v>5886872</v>
      </c>
      <c r="AK93">
        <v>5974787</v>
      </c>
      <c r="AL93">
        <v>6058748</v>
      </c>
      <c r="AM93" s="48">
        <v>6133984</v>
      </c>
      <c r="AN93">
        <v>6197663</v>
      </c>
      <c r="AO93">
        <v>6247439</v>
      </c>
      <c r="AP93">
        <v>6285750</v>
      </c>
      <c r="AQ93">
        <v>6320359</v>
      </c>
      <c r="AR93" s="48">
        <v>6362037</v>
      </c>
      <c r="AS93">
        <v>6418315</v>
      </c>
      <c r="AT93">
        <v>6492164</v>
      </c>
      <c r="AU93">
        <v>6580724</v>
      </c>
      <c r="AV93" s="48">
        <v>6678567</v>
      </c>
      <c r="AW93" s="35" t="str">
        <f t="shared" si="3"/>
        <v>ok</v>
      </c>
      <c r="AX93" t="s">
        <v>0</v>
      </c>
      <c r="AY93"/>
      <c r="AZ93" s="55">
        <v>29.96</v>
      </c>
      <c r="BA93" s="55">
        <v>35.975000000000001</v>
      </c>
      <c r="BB93" s="55">
        <v>38.271000000000001</v>
      </c>
      <c r="BC93" s="55">
        <v>34.112000000000002</v>
      </c>
      <c r="BD93" s="55">
        <v>20.471</v>
      </c>
      <c r="BE93" s="55">
        <v>26.186</v>
      </c>
      <c r="BF93" s="55">
        <v>32.996000000000002</v>
      </c>
      <c r="BG93" s="55">
        <v>47.335000000000001</v>
      </c>
      <c r="BH93" s="55">
        <v>54.963000000000001</v>
      </c>
      <c r="BI93" s="55">
        <v>67.69</v>
      </c>
      <c r="BJ93" s="55">
        <v>73.917000000000002</v>
      </c>
      <c r="BK93" s="55">
        <v>50.808</v>
      </c>
      <c r="BL93" s="56">
        <v>68.974000000000004</v>
      </c>
      <c r="BM93" s="55">
        <v>31.998999999999999</v>
      </c>
      <c r="BN93" s="55">
        <v>79.759</v>
      </c>
      <c r="BO93" s="55">
        <v>51.896000000000001</v>
      </c>
      <c r="BP93" s="55">
        <v>24.262</v>
      </c>
      <c r="BQ93" s="55">
        <v>17.193999999999999</v>
      </c>
      <c r="BR93" s="55">
        <v>18.539000000000001</v>
      </c>
      <c r="BS93" s="55">
        <v>30.565000000000001</v>
      </c>
      <c r="BT93" s="55">
        <v>43.587000000000003</v>
      </c>
      <c r="BU93" s="55">
        <v>44.963999999999999</v>
      </c>
    </row>
    <row r="94" spans="1:73">
      <c r="A94" s="16" t="s">
        <v>383</v>
      </c>
      <c r="C94" s="9">
        <v>114</v>
      </c>
      <c r="D94" s="4">
        <v>102</v>
      </c>
      <c r="E94" s="4">
        <v>116</v>
      </c>
      <c r="F94" s="4">
        <v>370</v>
      </c>
      <c r="G94" s="4">
        <v>161</v>
      </c>
      <c r="H94" s="4">
        <v>147</v>
      </c>
      <c r="I94" s="4">
        <v>156</v>
      </c>
      <c r="J94" s="4">
        <v>146</v>
      </c>
      <c r="K94" s="4">
        <v>139</v>
      </c>
      <c r="L94" s="4">
        <v>160</v>
      </c>
      <c r="M94" s="4">
        <v>147</v>
      </c>
      <c r="N94" s="4">
        <v>144</v>
      </c>
      <c r="O94" s="4">
        <v>122</v>
      </c>
      <c r="P94" s="4">
        <v>114</v>
      </c>
      <c r="Q94" s="4">
        <v>108</v>
      </c>
      <c r="R94" s="4">
        <v>107</v>
      </c>
      <c r="S94" s="4">
        <v>106</v>
      </c>
      <c r="T94" s="4">
        <v>102</v>
      </c>
      <c r="U94" s="4">
        <v>104</v>
      </c>
      <c r="V94" s="4">
        <v>112</v>
      </c>
      <c r="W94" s="4">
        <v>109</v>
      </c>
      <c r="X94" s="10">
        <v>117</v>
      </c>
      <c r="Y94" s="15" t="str">
        <f t="shared" si="2"/>
        <v>ok</v>
      </c>
      <c r="Z94" t="s">
        <v>383</v>
      </c>
      <c r="AA94" s="48" t="s">
        <v>384</v>
      </c>
      <c r="AB94">
        <v>2012057</v>
      </c>
      <c r="AC94" s="48">
        <v>2024394</v>
      </c>
      <c r="AD94">
        <v>2034819</v>
      </c>
      <c r="AE94">
        <v>2042842</v>
      </c>
      <c r="AF94">
        <v>2048928</v>
      </c>
      <c r="AG94">
        <v>2053426</v>
      </c>
      <c r="AH94" s="48">
        <v>2057048</v>
      </c>
      <c r="AI94">
        <v>2060273</v>
      </c>
      <c r="AJ94">
        <v>2063131</v>
      </c>
      <c r="AK94">
        <v>2065426</v>
      </c>
      <c r="AL94">
        <v>2067313</v>
      </c>
      <c r="AM94" s="48">
        <v>2069039</v>
      </c>
      <c r="AN94">
        <v>2070741</v>
      </c>
      <c r="AO94">
        <v>2072487</v>
      </c>
      <c r="AP94">
        <v>2074278</v>
      </c>
      <c r="AQ94">
        <v>2076067</v>
      </c>
      <c r="AR94" s="48">
        <v>2077775</v>
      </c>
      <c r="AS94">
        <v>2079328</v>
      </c>
      <c r="AT94">
        <v>2080745</v>
      </c>
      <c r="AU94">
        <v>2081996</v>
      </c>
      <c r="AV94" s="48">
        <v>2082958</v>
      </c>
      <c r="AW94" s="35" t="str">
        <f t="shared" si="3"/>
        <v>ok</v>
      </c>
      <c r="AX94" t="s">
        <v>383</v>
      </c>
      <c r="AY94"/>
      <c r="AZ94" s="55">
        <v>3.7639999999999998</v>
      </c>
      <c r="BA94" s="55">
        <v>3.867</v>
      </c>
      <c r="BB94" s="55">
        <v>3.774</v>
      </c>
      <c r="BC94" s="55">
        <v>3.7090000000000001</v>
      </c>
      <c r="BD94" s="55">
        <v>3.9910000000000001</v>
      </c>
      <c r="BE94" s="55">
        <v>4.9459999999999997</v>
      </c>
      <c r="BF94" s="55">
        <v>5.6840000000000002</v>
      </c>
      <c r="BG94" s="55">
        <v>6.2569999999999997</v>
      </c>
      <c r="BH94" s="55">
        <v>6.86</v>
      </c>
      <c r="BI94" s="55">
        <v>8.3369999999999997</v>
      </c>
      <c r="BJ94" s="55">
        <v>9.9120000000000008</v>
      </c>
      <c r="BK94" s="55">
        <v>9.4</v>
      </c>
      <c r="BL94" s="56">
        <v>9.4149999999999991</v>
      </c>
      <c r="BM94" s="55">
        <v>10.659000000000001</v>
      </c>
      <c r="BN94" s="55">
        <v>9.7509999999999994</v>
      </c>
      <c r="BO94" s="55">
        <v>10.824</v>
      </c>
      <c r="BP94" s="55">
        <v>11.378</v>
      </c>
      <c r="BQ94" s="55">
        <v>10.067</v>
      </c>
      <c r="BR94" s="55">
        <v>10.686</v>
      </c>
      <c r="BS94" s="55">
        <v>11.307</v>
      </c>
      <c r="BT94" s="55">
        <v>12.669</v>
      </c>
      <c r="BU94" s="55">
        <v>12.884</v>
      </c>
    </row>
    <row r="95" spans="1:73">
      <c r="A95" s="16" t="s">
        <v>22</v>
      </c>
      <c r="C95" s="9">
        <v>92.8</v>
      </c>
      <c r="D95" s="4">
        <v>87</v>
      </c>
      <c r="E95" s="4">
        <v>87.8</v>
      </c>
      <c r="F95" s="4">
        <v>109</v>
      </c>
      <c r="G95" s="4">
        <v>86.2</v>
      </c>
      <c r="H95" s="4">
        <v>100</v>
      </c>
      <c r="I95" s="4">
        <v>99</v>
      </c>
      <c r="J95" s="4">
        <v>89.2</v>
      </c>
      <c r="K95" s="4">
        <v>86</v>
      </c>
      <c r="L95" s="4">
        <v>104</v>
      </c>
      <c r="M95" s="4">
        <v>109</v>
      </c>
      <c r="N95" s="4">
        <v>78.7</v>
      </c>
      <c r="O95" s="4">
        <v>61.7</v>
      </c>
      <c r="P95" s="4">
        <v>69.099999999999994</v>
      </c>
      <c r="Q95" s="4">
        <v>67.5</v>
      </c>
      <c r="R95" s="4">
        <v>67.2</v>
      </c>
      <c r="S95" s="4">
        <v>67.2</v>
      </c>
      <c r="T95" s="4">
        <v>64.3</v>
      </c>
      <c r="U95" s="4">
        <v>65.8</v>
      </c>
      <c r="V95" s="4">
        <v>66.900000000000006</v>
      </c>
      <c r="W95" s="4">
        <v>72.900000000000006</v>
      </c>
      <c r="X95" s="10">
        <v>73.3</v>
      </c>
      <c r="Y95" s="15" t="str">
        <f t="shared" si="2"/>
        <v>ok</v>
      </c>
      <c r="Z95" t="s">
        <v>22</v>
      </c>
      <c r="AA95" s="48" t="s">
        <v>375</v>
      </c>
      <c r="AB95">
        <v>14808791</v>
      </c>
      <c r="AC95" s="48">
        <v>15282521</v>
      </c>
      <c r="AD95">
        <v>15766806</v>
      </c>
      <c r="AE95">
        <v>16260932</v>
      </c>
      <c r="AF95">
        <v>16765117</v>
      </c>
      <c r="AG95">
        <v>17279141</v>
      </c>
      <c r="AH95" s="48">
        <v>17802997</v>
      </c>
      <c r="AI95">
        <v>18336724</v>
      </c>
      <c r="AJ95">
        <v>18880269</v>
      </c>
      <c r="AK95">
        <v>19433530</v>
      </c>
      <c r="AL95">
        <v>19996473</v>
      </c>
      <c r="AM95" s="48">
        <v>20569117</v>
      </c>
      <c r="AN95">
        <v>21151640</v>
      </c>
      <c r="AO95">
        <v>21743967</v>
      </c>
      <c r="AP95">
        <v>22346641</v>
      </c>
      <c r="AQ95">
        <v>22961253</v>
      </c>
      <c r="AR95" s="48">
        <v>23589887</v>
      </c>
      <c r="AS95">
        <v>24234088</v>
      </c>
      <c r="AT95">
        <v>24894380</v>
      </c>
      <c r="AU95">
        <v>25570540</v>
      </c>
      <c r="AV95" s="48">
        <v>26262368</v>
      </c>
      <c r="AW95" s="35" t="str">
        <f t="shared" si="3"/>
        <v>ok</v>
      </c>
      <c r="AX95" t="s">
        <v>22</v>
      </c>
      <c r="AY95"/>
      <c r="AZ95" s="55">
        <v>3.738</v>
      </c>
      <c r="BA95" s="55">
        <v>3.7210000000000001</v>
      </c>
      <c r="BB95" s="55">
        <v>3.8780000000000001</v>
      </c>
      <c r="BC95" s="55">
        <v>4.53</v>
      </c>
      <c r="BD95" s="55">
        <v>4.3970000000000002</v>
      </c>
      <c r="BE95" s="55">
        <v>5.4740000000000002</v>
      </c>
      <c r="BF95" s="55">
        <v>4.3639999999999999</v>
      </c>
      <c r="BG95" s="55">
        <v>5.0389999999999997</v>
      </c>
      <c r="BH95" s="55">
        <v>5.516</v>
      </c>
      <c r="BI95" s="55">
        <v>7.343</v>
      </c>
      <c r="BJ95" s="55">
        <v>9.4130000000000003</v>
      </c>
      <c r="BK95" s="55">
        <v>8.5500000000000007</v>
      </c>
      <c r="BL95" s="56">
        <v>8.73</v>
      </c>
      <c r="BM95" s="55">
        <v>9.8930000000000007</v>
      </c>
      <c r="BN95" s="55">
        <v>9.92</v>
      </c>
      <c r="BO95" s="55">
        <v>10.602</v>
      </c>
      <c r="BP95" s="55">
        <v>10.673999999999999</v>
      </c>
      <c r="BQ95" s="55">
        <v>9.7029999999999994</v>
      </c>
      <c r="BR95" s="55">
        <v>9.9589999999999996</v>
      </c>
      <c r="BS95" s="55">
        <v>11.465999999999999</v>
      </c>
      <c r="BT95" s="55">
        <v>12.093</v>
      </c>
      <c r="BU95" s="55">
        <v>12.734</v>
      </c>
    </row>
    <row r="96" spans="1:73">
      <c r="A96" s="16" t="s">
        <v>399</v>
      </c>
      <c r="C96" s="9">
        <v>1632</v>
      </c>
      <c r="D96" s="4">
        <v>2208</v>
      </c>
      <c r="E96" s="4">
        <v>2004</v>
      </c>
      <c r="F96" s="4">
        <v>2494</v>
      </c>
      <c r="G96" s="4">
        <v>2834</v>
      </c>
      <c r="H96" s="4">
        <v>3613</v>
      </c>
      <c r="I96" s="4">
        <v>3487</v>
      </c>
      <c r="J96" s="4">
        <v>3730</v>
      </c>
      <c r="K96" s="4">
        <v>3650</v>
      </c>
      <c r="L96" s="4">
        <v>4076</v>
      </c>
      <c r="M96" s="5">
        <v>4168</v>
      </c>
      <c r="N96" s="5">
        <v>3934</v>
      </c>
      <c r="O96" s="5">
        <v>3437</v>
      </c>
      <c r="P96" s="5">
        <v>3853</v>
      </c>
      <c r="Q96" s="5">
        <v>3674</v>
      </c>
      <c r="R96" s="5">
        <v>4003</v>
      </c>
      <c r="S96" s="5">
        <v>4035</v>
      </c>
      <c r="T96" s="5">
        <v>4344</v>
      </c>
      <c r="U96" s="5">
        <v>4159</v>
      </c>
      <c r="V96" s="5">
        <v>3495</v>
      </c>
      <c r="W96" s="5">
        <v>3208</v>
      </c>
      <c r="X96" s="11">
        <v>3470</v>
      </c>
      <c r="Y96" s="15" t="str">
        <f t="shared" si="2"/>
        <v>ok</v>
      </c>
      <c r="Z96" t="s">
        <v>399</v>
      </c>
      <c r="AA96" s="48" t="s">
        <v>400</v>
      </c>
      <c r="AB96">
        <v>22114654</v>
      </c>
      <c r="AC96" s="48">
        <v>22661298</v>
      </c>
      <c r="AD96">
        <v>23194257</v>
      </c>
      <c r="AE96">
        <v>23709119</v>
      </c>
      <c r="AF96">
        <v>24208391</v>
      </c>
      <c r="AG96">
        <v>24698819</v>
      </c>
      <c r="AH96" s="48">
        <v>25190652</v>
      </c>
      <c r="AI96">
        <v>25690611</v>
      </c>
      <c r="AJ96">
        <v>26201961</v>
      </c>
      <c r="AK96">
        <v>26720370</v>
      </c>
      <c r="AL96">
        <v>27236006</v>
      </c>
      <c r="AM96" s="48">
        <v>27735040</v>
      </c>
      <c r="AN96">
        <v>28208035</v>
      </c>
      <c r="AO96">
        <v>28650955</v>
      </c>
      <c r="AP96">
        <v>29068159</v>
      </c>
      <c r="AQ96">
        <v>29468872</v>
      </c>
      <c r="AR96" s="48">
        <v>29866559</v>
      </c>
      <c r="AS96">
        <v>30270962</v>
      </c>
      <c r="AT96">
        <v>30684804</v>
      </c>
      <c r="AU96">
        <v>31105028</v>
      </c>
      <c r="AV96" s="48">
        <v>31528585</v>
      </c>
      <c r="AW96" s="35" t="str">
        <f t="shared" si="3"/>
        <v>ok</v>
      </c>
      <c r="AX96" t="s">
        <v>399</v>
      </c>
      <c r="AY96"/>
      <c r="AZ96" s="55">
        <v>77.507999999999996</v>
      </c>
      <c r="BA96" s="55">
        <v>84.995999999999995</v>
      </c>
      <c r="BB96" s="55">
        <v>100.71899999999999</v>
      </c>
      <c r="BC96" s="55">
        <v>99.638999999999996</v>
      </c>
      <c r="BD96" s="55">
        <v>108.29600000000001</v>
      </c>
      <c r="BE96" s="55">
        <v>118.34399999999999</v>
      </c>
      <c r="BF96" s="55">
        <v>133.96600000000001</v>
      </c>
      <c r="BG96" s="55">
        <v>148.245</v>
      </c>
      <c r="BH96" s="55">
        <v>168.084</v>
      </c>
      <c r="BI96" s="55">
        <v>199.96</v>
      </c>
      <c r="BJ96" s="55">
        <v>238.64500000000001</v>
      </c>
      <c r="BK96" s="55">
        <v>208.91399999999999</v>
      </c>
      <c r="BL96" s="56">
        <v>255.024</v>
      </c>
      <c r="BM96" s="55">
        <v>297.96100000000001</v>
      </c>
      <c r="BN96" s="55">
        <v>314.44299999999998</v>
      </c>
      <c r="BO96" s="55">
        <v>323.27600000000001</v>
      </c>
      <c r="BP96" s="55">
        <v>338.06599999999997</v>
      </c>
      <c r="BQ96" s="55">
        <v>296.63600000000002</v>
      </c>
      <c r="BR96" s="55">
        <v>296.75299999999999</v>
      </c>
      <c r="BS96" s="55">
        <v>314.70800000000003</v>
      </c>
      <c r="BT96" s="55">
        <v>354.34800000000001</v>
      </c>
      <c r="BU96" s="55">
        <v>373.447</v>
      </c>
    </row>
    <row r="97" spans="1:73">
      <c r="A97" s="16" t="s">
        <v>23</v>
      </c>
      <c r="C97" s="9">
        <v>12.2</v>
      </c>
      <c r="D97" s="4">
        <v>11.8</v>
      </c>
      <c r="E97" s="4">
        <v>10.1</v>
      </c>
      <c r="F97" s="4">
        <v>10.7</v>
      </c>
      <c r="G97" s="4">
        <v>11.6</v>
      </c>
      <c r="H97" s="4">
        <v>11.9</v>
      </c>
      <c r="I97" s="4">
        <v>20</v>
      </c>
      <c r="J97" s="4">
        <v>32.799999999999997</v>
      </c>
      <c r="K97" s="4">
        <v>26.9</v>
      </c>
      <c r="L97" s="4">
        <v>27.7</v>
      </c>
      <c r="M97" s="4">
        <v>33.9</v>
      </c>
      <c r="N97" s="4">
        <v>41.5</v>
      </c>
      <c r="O97" s="4">
        <v>35.1</v>
      </c>
      <c r="P97" s="4">
        <v>35.799999999999997</v>
      </c>
      <c r="Q97" s="4">
        <v>41.1</v>
      </c>
      <c r="R97" s="4">
        <v>64.3</v>
      </c>
      <c r="S97" s="4">
        <v>47.6</v>
      </c>
      <c r="T97" s="4">
        <v>37.799999999999997</v>
      </c>
      <c r="U97" s="4">
        <v>38.299999999999997</v>
      </c>
      <c r="V97" s="4">
        <v>47.4</v>
      </c>
      <c r="W97" s="4">
        <v>53.5</v>
      </c>
      <c r="X97" s="10">
        <v>58.4</v>
      </c>
      <c r="Y97" s="15" t="str">
        <f t="shared" si="2"/>
        <v>ok</v>
      </c>
      <c r="Z97" t="s">
        <v>23</v>
      </c>
      <c r="AA97" s="48" t="s">
        <v>398</v>
      </c>
      <c r="AB97">
        <v>10552338</v>
      </c>
      <c r="AC97" s="48">
        <v>10854322</v>
      </c>
      <c r="AD97">
        <v>11148758</v>
      </c>
      <c r="AE97">
        <v>11432000</v>
      </c>
      <c r="AF97">
        <v>11713664</v>
      </c>
      <c r="AG97">
        <v>12000181</v>
      </c>
      <c r="AH97" s="48">
        <v>12301838</v>
      </c>
      <c r="AI97">
        <v>12625952</v>
      </c>
      <c r="AJ97">
        <v>12973699</v>
      </c>
      <c r="AK97">
        <v>13341806</v>
      </c>
      <c r="AL97">
        <v>13727890</v>
      </c>
      <c r="AM97" s="48">
        <v>14128155</v>
      </c>
      <c r="AN97">
        <v>14539612</v>
      </c>
      <c r="AO97">
        <v>14962112</v>
      </c>
      <c r="AP97">
        <v>15396005</v>
      </c>
      <c r="AQ97">
        <v>15839269</v>
      </c>
      <c r="AR97" s="48">
        <v>16289540</v>
      </c>
      <c r="AS97">
        <v>16745303</v>
      </c>
      <c r="AT97">
        <v>17205289</v>
      </c>
      <c r="AU97">
        <v>17670260</v>
      </c>
      <c r="AV97" s="48">
        <v>18143315</v>
      </c>
      <c r="AW97" s="35" t="str">
        <f t="shared" si="3"/>
        <v>ok</v>
      </c>
      <c r="AX97" t="s">
        <v>23</v>
      </c>
      <c r="AY97"/>
      <c r="AZ97" s="55">
        <v>3.036</v>
      </c>
      <c r="BA97" s="55">
        <v>3.08</v>
      </c>
      <c r="BB97" s="55">
        <v>3.0230000000000001</v>
      </c>
      <c r="BC97" s="55">
        <v>2.9670000000000001</v>
      </c>
      <c r="BD97" s="55">
        <v>3.496</v>
      </c>
      <c r="BE97" s="55">
        <v>3.2109999999999999</v>
      </c>
      <c r="BF97" s="55">
        <v>3.476</v>
      </c>
      <c r="BG97" s="55">
        <v>3.6560000000000001</v>
      </c>
      <c r="BH97" s="55">
        <v>3.9980000000000002</v>
      </c>
      <c r="BI97" s="55">
        <v>4.431</v>
      </c>
      <c r="BJ97" s="55">
        <v>5.3209999999999997</v>
      </c>
      <c r="BK97" s="55">
        <v>6.1950000000000003</v>
      </c>
      <c r="BL97" s="56">
        <v>6.9569999999999999</v>
      </c>
      <c r="BM97" s="55">
        <v>7.984</v>
      </c>
      <c r="BN97" s="55">
        <v>5.9809999999999999</v>
      </c>
      <c r="BO97" s="55">
        <v>5.4320000000000004</v>
      </c>
      <c r="BP97" s="55">
        <v>6.0549999999999997</v>
      </c>
      <c r="BQ97" s="55">
        <v>6.4020000000000001</v>
      </c>
      <c r="BR97" s="55">
        <v>5.492</v>
      </c>
      <c r="BS97" s="55">
        <v>6.226</v>
      </c>
      <c r="BT97" s="55">
        <v>6.9249999999999998</v>
      </c>
      <c r="BU97" s="55">
        <v>7.4359999999999999</v>
      </c>
    </row>
    <row r="98" spans="1:73">
      <c r="A98" s="16" t="s">
        <v>24</v>
      </c>
      <c r="C98" s="9">
        <v>58.3</v>
      </c>
      <c r="D98" s="4">
        <v>65.900000000000006</v>
      </c>
      <c r="E98" s="4">
        <v>76.400000000000006</v>
      </c>
      <c r="F98" s="4">
        <v>76.8</v>
      </c>
      <c r="G98" s="4">
        <v>76.5</v>
      </c>
      <c r="H98" s="4">
        <v>87</v>
      </c>
      <c r="I98" s="4">
        <v>95</v>
      </c>
      <c r="J98" s="4">
        <v>100</v>
      </c>
      <c r="K98" s="4">
        <v>108</v>
      </c>
      <c r="L98" s="4">
        <v>112</v>
      </c>
      <c r="M98" s="4">
        <v>124</v>
      </c>
      <c r="N98" s="4">
        <v>129</v>
      </c>
      <c r="O98" s="4">
        <v>136</v>
      </c>
      <c r="P98" s="4">
        <v>139</v>
      </c>
      <c r="Q98" s="4">
        <v>132</v>
      </c>
      <c r="R98" s="4">
        <v>132</v>
      </c>
      <c r="S98" s="4">
        <v>186</v>
      </c>
      <c r="T98" s="4">
        <v>311</v>
      </c>
      <c r="U98" s="4">
        <v>373</v>
      </c>
      <c r="V98" s="4">
        <v>459</v>
      </c>
      <c r="W98" s="4">
        <v>457</v>
      </c>
      <c r="X98" s="10">
        <v>495</v>
      </c>
      <c r="Y98" s="15" t="str">
        <f t="shared" si="2"/>
        <v>ok</v>
      </c>
      <c r="Z98" t="s">
        <v>24</v>
      </c>
      <c r="AA98" s="48" t="s">
        <v>385</v>
      </c>
      <c r="AB98">
        <v>10360561</v>
      </c>
      <c r="AC98" s="48">
        <v>10642936</v>
      </c>
      <c r="AD98">
        <v>10946445</v>
      </c>
      <c r="AE98">
        <v>11271600</v>
      </c>
      <c r="AF98">
        <v>11616887</v>
      </c>
      <c r="AG98">
        <v>11982695</v>
      </c>
      <c r="AH98" s="48">
        <v>12369070</v>
      </c>
      <c r="AI98">
        <v>12775516</v>
      </c>
      <c r="AJ98">
        <v>13203378</v>
      </c>
      <c r="AK98">
        <v>13651464</v>
      </c>
      <c r="AL98">
        <v>14113577</v>
      </c>
      <c r="AM98" s="48">
        <v>14581429</v>
      </c>
      <c r="AN98">
        <v>15049353</v>
      </c>
      <c r="AO98">
        <v>15514591</v>
      </c>
      <c r="AP98">
        <v>15979499</v>
      </c>
      <c r="AQ98">
        <v>16449864</v>
      </c>
      <c r="AR98" s="48">
        <v>16934220</v>
      </c>
      <c r="AS98">
        <v>17438778</v>
      </c>
      <c r="AT98">
        <v>17965429</v>
      </c>
      <c r="AU98">
        <v>18512394</v>
      </c>
      <c r="AV98" s="48">
        <v>19077690</v>
      </c>
      <c r="AW98" s="35" t="str">
        <f t="shared" si="3"/>
        <v>ok</v>
      </c>
      <c r="AX98" t="s">
        <v>24</v>
      </c>
      <c r="AY98"/>
      <c r="AZ98" s="55">
        <v>3.3279999999999998</v>
      </c>
      <c r="BA98" s="55">
        <v>3.444</v>
      </c>
      <c r="BB98" s="55">
        <v>2.9620000000000002</v>
      </c>
      <c r="BC98" s="55">
        <v>3.468</v>
      </c>
      <c r="BD98" s="55">
        <v>3.9020000000000001</v>
      </c>
      <c r="BE98" s="55">
        <v>4.7119999999999997</v>
      </c>
      <c r="BF98" s="55">
        <v>5.45</v>
      </c>
      <c r="BG98" s="55">
        <v>6.2549999999999999</v>
      </c>
      <c r="BH98" s="55">
        <v>6.9059999999999997</v>
      </c>
      <c r="BI98" s="55">
        <v>8.157</v>
      </c>
      <c r="BJ98" s="55">
        <v>9.7970000000000006</v>
      </c>
      <c r="BK98" s="55">
        <v>10.207000000000001</v>
      </c>
      <c r="BL98" s="56">
        <v>10.699</v>
      </c>
      <c r="BM98" s="55">
        <v>12.99</v>
      </c>
      <c r="BN98" s="55">
        <v>12.45</v>
      </c>
      <c r="BO98" s="55">
        <v>13.243</v>
      </c>
      <c r="BP98" s="55">
        <v>14.369</v>
      </c>
      <c r="BQ98" s="55">
        <v>13.106</v>
      </c>
      <c r="BR98" s="55">
        <v>14.016</v>
      </c>
      <c r="BS98" s="55">
        <v>15.366</v>
      </c>
      <c r="BT98" s="55">
        <v>17.187000000000001</v>
      </c>
      <c r="BU98" s="55">
        <v>17.832999999999998</v>
      </c>
    </row>
    <row r="99" spans="1:73">
      <c r="A99" s="16" t="s">
        <v>83</v>
      </c>
      <c r="C99" s="9">
        <v>43.2</v>
      </c>
      <c r="D99" s="4">
        <v>41.8</v>
      </c>
      <c r="E99" s="4">
        <v>40.6</v>
      </c>
      <c r="F99" s="4">
        <v>43.4</v>
      </c>
      <c r="G99" s="4">
        <v>42.8</v>
      </c>
      <c r="H99" s="4">
        <v>44.2</v>
      </c>
      <c r="I99" s="4">
        <v>46.7</v>
      </c>
      <c r="J99" s="4">
        <v>58.9</v>
      </c>
      <c r="K99" s="4">
        <v>47.8</v>
      </c>
      <c r="L99" s="4">
        <v>47.8</v>
      </c>
      <c r="M99" s="4">
        <v>49.1</v>
      </c>
      <c r="N99" s="4">
        <v>53.5</v>
      </c>
      <c r="O99" s="4">
        <v>54.9</v>
      </c>
      <c r="P99" s="4">
        <v>48.3</v>
      </c>
      <c r="Q99" s="4">
        <v>45.6</v>
      </c>
      <c r="R99" s="4">
        <v>47</v>
      </c>
      <c r="S99" s="4">
        <v>49.3</v>
      </c>
      <c r="T99" s="4">
        <v>53.5</v>
      </c>
      <c r="U99" s="4">
        <v>61.4</v>
      </c>
      <c r="V99" s="4">
        <v>64.2</v>
      </c>
      <c r="W99" s="4">
        <v>64.7</v>
      </c>
      <c r="X99" s="10">
        <v>69.3</v>
      </c>
      <c r="Y99" s="15" t="str">
        <f t="shared" si="2"/>
        <v>ok</v>
      </c>
      <c r="Z99" t="s">
        <v>83</v>
      </c>
      <c r="AA99" s="48" t="s">
        <v>386</v>
      </c>
      <c r="AB99">
        <v>385287</v>
      </c>
      <c r="AC99" s="48">
        <v>387578</v>
      </c>
      <c r="AD99">
        <v>390087</v>
      </c>
      <c r="AE99">
        <v>393028</v>
      </c>
      <c r="AF99">
        <v>395969</v>
      </c>
      <c r="AG99">
        <v>398582</v>
      </c>
      <c r="AH99" s="48">
        <v>401268</v>
      </c>
      <c r="AI99">
        <v>403834</v>
      </c>
      <c r="AJ99">
        <v>405308</v>
      </c>
      <c r="AK99">
        <v>406724</v>
      </c>
      <c r="AL99">
        <v>409379</v>
      </c>
      <c r="AM99" s="48">
        <v>412477</v>
      </c>
      <c r="AN99">
        <v>414508</v>
      </c>
      <c r="AO99">
        <v>416268</v>
      </c>
      <c r="AP99">
        <v>420028</v>
      </c>
      <c r="AQ99">
        <v>425967</v>
      </c>
      <c r="AR99" s="48">
        <v>434558</v>
      </c>
      <c r="AS99">
        <v>445053</v>
      </c>
      <c r="AT99">
        <v>455356</v>
      </c>
      <c r="AU99">
        <v>467999</v>
      </c>
      <c r="AV99" s="48">
        <v>483530</v>
      </c>
      <c r="AW99" s="35" t="str">
        <f t="shared" si="3"/>
        <v>ok</v>
      </c>
      <c r="AX99" t="s">
        <v>83</v>
      </c>
      <c r="AY99"/>
      <c r="AZ99" s="55">
        <v>3.6819999999999999</v>
      </c>
      <c r="BA99" s="55">
        <v>3.8420000000000001</v>
      </c>
      <c r="BB99" s="55">
        <v>4.0590000000000002</v>
      </c>
      <c r="BC99" s="55">
        <v>4.0679999999999996</v>
      </c>
      <c r="BD99" s="55">
        <v>4.4740000000000002</v>
      </c>
      <c r="BE99" s="55">
        <v>5.4219999999999997</v>
      </c>
      <c r="BF99" s="55">
        <v>6.0490000000000004</v>
      </c>
      <c r="BG99" s="55">
        <v>6.4020000000000001</v>
      </c>
      <c r="BH99" s="55">
        <v>6.79</v>
      </c>
      <c r="BI99" s="55">
        <v>7.944</v>
      </c>
      <c r="BJ99" s="55">
        <v>9.02</v>
      </c>
      <c r="BK99" s="55">
        <v>8.5500000000000007</v>
      </c>
      <c r="BL99" s="56">
        <v>8.7569999999999997</v>
      </c>
      <c r="BM99" s="55">
        <v>9.5109999999999992</v>
      </c>
      <c r="BN99" s="55">
        <v>9.2149999999999999</v>
      </c>
      <c r="BO99" s="55">
        <v>10.154</v>
      </c>
      <c r="BP99" s="55">
        <v>11.302</v>
      </c>
      <c r="BQ99" s="55">
        <v>10.701000000000001</v>
      </c>
      <c r="BR99" s="55">
        <v>11.446</v>
      </c>
      <c r="BS99" s="55">
        <v>12.754</v>
      </c>
      <c r="BT99" s="55">
        <v>14.505000000000001</v>
      </c>
      <c r="BU99" s="55">
        <v>15.134</v>
      </c>
    </row>
    <row r="100" spans="1:73">
      <c r="A100" s="16" t="s">
        <v>1</v>
      </c>
      <c r="C100" s="9">
        <v>1894</v>
      </c>
      <c r="D100" s="4">
        <v>1604</v>
      </c>
      <c r="E100" s="4">
        <v>1214</v>
      </c>
      <c r="F100" s="4">
        <v>2197</v>
      </c>
      <c r="G100" s="4">
        <v>2090</v>
      </c>
      <c r="H100" s="4">
        <v>2214</v>
      </c>
      <c r="I100" s="4">
        <v>2152</v>
      </c>
      <c r="J100" s="4">
        <v>2233</v>
      </c>
      <c r="K100" s="4">
        <v>2254</v>
      </c>
      <c r="L100" s="4">
        <v>2322</v>
      </c>
      <c r="M100" s="4">
        <v>2590</v>
      </c>
      <c r="N100" s="4">
        <v>2765</v>
      </c>
      <c r="O100" s="4">
        <v>2960</v>
      </c>
      <c r="P100" s="4">
        <v>2981</v>
      </c>
      <c r="Q100" s="4">
        <v>3195</v>
      </c>
      <c r="R100" s="4">
        <v>3651</v>
      </c>
      <c r="S100" s="4">
        <v>3620</v>
      </c>
      <c r="T100" s="4">
        <v>3342</v>
      </c>
      <c r="U100" s="4">
        <v>3363</v>
      </c>
      <c r="V100" s="4">
        <v>3461</v>
      </c>
      <c r="W100" s="4">
        <v>3465</v>
      </c>
      <c r="X100" s="10">
        <v>3697</v>
      </c>
      <c r="Y100" s="15" t="str">
        <f t="shared" si="2"/>
        <v>ok</v>
      </c>
      <c r="Z100" t="s">
        <v>1</v>
      </c>
      <c r="AA100" s="48" t="s">
        <v>370</v>
      </c>
      <c r="AB100">
        <v>28110443</v>
      </c>
      <c r="AC100" s="48">
        <v>28455509</v>
      </c>
      <c r="AD100">
        <v>28793679</v>
      </c>
      <c r="AE100">
        <v>29126330</v>
      </c>
      <c r="AF100">
        <v>29454768</v>
      </c>
      <c r="AG100">
        <v>29782884</v>
      </c>
      <c r="AH100" s="48">
        <v>30115214</v>
      </c>
      <c r="AI100">
        <v>30455561</v>
      </c>
      <c r="AJ100">
        <v>30804683</v>
      </c>
      <c r="AK100">
        <v>31163673</v>
      </c>
      <c r="AL100">
        <v>31536811</v>
      </c>
      <c r="AM100" s="48">
        <v>31929087</v>
      </c>
      <c r="AN100">
        <v>32343389</v>
      </c>
      <c r="AO100">
        <v>32781850</v>
      </c>
      <c r="AP100">
        <v>33241898</v>
      </c>
      <c r="AQ100">
        <v>33715693</v>
      </c>
      <c r="AR100" s="48">
        <v>34192347</v>
      </c>
      <c r="AS100">
        <v>34663603</v>
      </c>
      <c r="AT100">
        <v>35126296</v>
      </c>
      <c r="AU100">
        <v>35581294</v>
      </c>
      <c r="AV100" s="48">
        <v>36029138</v>
      </c>
      <c r="AW100" s="35" t="str">
        <f t="shared" si="3"/>
        <v>ok</v>
      </c>
      <c r="AX100" t="s">
        <v>1</v>
      </c>
      <c r="AY100"/>
      <c r="AZ100" s="55">
        <v>41.805999999999997</v>
      </c>
      <c r="BA100" s="55">
        <v>41.631999999999998</v>
      </c>
      <c r="BB100" s="55">
        <v>38.859000000000002</v>
      </c>
      <c r="BC100" s="55">
        <v>39.46</v>
      </c>
      <c r="BD100" s="55">
        <v>42.238</v>
      </c>
      <c r="BE100" s="55">
        <v>52.064</v>
      </c>
      <c r="BF100" s="55">
        <v>59.625999999999998</v>
      </c>
      <c r="BG100" s="55">
        <v>62.343000000000004</v>
      </c>
      <c r="BH100" s="55">
        <v>68.641000000000005</v>
      </c>
      <c r="BI100" s="55">
        <v>79.040999999999997</v>
      </c>
      <c r="BJ100" s="55">
        <v>92.507000000000005</v>
      </c>
      <c r="BK100" s="55">
        <v>92.897000000000006</v>
      </c>
      <c r="BL100" s="56">
        <v>93.216999999999999</v>
      </c>
      <c r="BM100" s="55">
        <v>101.371</v>
      </c>
      <c r="BN100" s="55">
        <v>98.266000000000005</v>
      </c>
      <c r="BO100" s="55">
        <v>106.82599999999999</v>
      </c>
      <c r="BP100" s="55">
        <v>110.081</v>
      </c>
      <c r="BQ100" s="55">
        <v>101.179</v>
      </c>
      <c r="BR100" s="55">
        <v>103.346</v>
      </c>
      <c r="BS100" s="55">
        <v>109.709</v>
      </c>
      <c r="BT100" s="55">
        <v>118.309</v>
      </c>
      <c r="BU100" s="55">
        <v>121.35</v>
      </c>
    </row>
    <row r="101" spans="1:73">
      <c r="A101" s="16" t="s">
        <v>396</v>
      </c>
      <c r="C101" s="9">
        <v>14.4</v>
      </c>
      <c r="D101" s="4">
        <v>15.1</v>
      </c>
      <c r="E101" s="4">
        <v>15.7</v>
      </c>
      <c r="F101" s="4">
        <v>15.8</v>
      </c>
      <c r="G101" s="4">
        <v>16.2</v>
      </c>
      <c r="H101" s="4">
        <v>16.600000000000001</v>
      </c>
      <c r="I101" s="4">
        <v>15.7</v>
      </c>
      <c r="J101" s="4">
        <v>16</v>
      </c>
      <c r="K101" s="4">
        <v>15.7</v>
      </c>
      <c r="L101" s="4">
        <v>15.3</v>
      </c>
      <c r="M101" s="4">
        <v>17</v>
      </c>
      <c r="N101" s="4">
        <v>18.3</v>
      </c>
      <c r="O101" s="4">
        <v>16.600000000000001</v>
      </c>
      <c r="P101" s="4">
        <v>17.100000000000001</v>
      </c>
      <c r="Q101" s="4">
        <v>16.399999999999999</v>
      </c>
      <c r="R101" s="4">
        <v>22.6</v>
      </c>
      <c r="S101" s="4">
        <v>18.600000000000001</v>
      </c>
      <c r="T101" s="4">
        <v>22.4</v>
      </c>
      <c r="U101" s="4">
        <v>24</v>
      </c>
      <c r="V101" s="4">
        <v>24</v>
      </c>
      <c r="W101" s="4">
        <v>22</v>
      </c>
      <c r="X101" s="10">
        <v>23.2</v>
      </c>
      <c r="Y101" s="15" t="str">
        <f t="shared" si="2"/>
        <v>ok</v>
      </c>
      <c r="Z101" t="s">
        <v>396</v>
      </c>
      <c r="AA101" s="48" t="s">
        <v>397</v>
      </c>
      <c r="AB101">
        <v>1160421</v>
      </c>
      <c r="AC101" s="48">
        <v>1175267</v>
      </c>
      <c r="AD101">
        <v>1186873</v>
      </c>
      <c r="AE101">
        <v>1196287</v>
      </c>
      <c r="AF101">
        <v>1204621</v>
      </c>
      <c r="AG101">
        <v>1213370</v>
      </c>
      <c r="AH101" s="48">
        <v>1221003</v>
      </c>
      <c r="AI101">
        <v>1228254</v>
      </c>
      <c r="AJ101">
        <v>1233996</v>
      </c>
      <c r="AK101">
        <v>1239630</v>
      </c>
      <c r="AL101">
        <v>1244121</v>
      </c>
      <c r="AM101" s="48">
        <v>1247429</v>
      </c>
      <c r="AN101">
        <v>1250400</v>
      </c>
      <c r="AO101">
        <v>1252404</v>
      </c>
      <c r="AP101">
        <v>1255882</v>
      </c>
      <c r="AQ101">
        <v>1258653</v>
      </c>
      <c r="AR101" s="48">
        <v>1260934</v>
      </c>
      <c r="AS101">
        <v>1262605</v>
      </c>
      <c r="AT101">
        <v>1263473</v>
      </c>
      <c r="AU101">
        <v>1264613</v>
      </c>
      <c r="AV101" s="48">
        <v>1265303</v>
      </c>
      <c r="AW101" s="35" t="str">
        <f t="shared" si="3"/>
        <v>ok</v>
      </c>
      <c r="AX101" t="s">
        <v>396</v>
      </c>
      <c r="AY101"/>
      <c r="AZ101" s="55">
        <v>4.2960000000000003</v>
      </c>
      <c r="BA101" s="55">
        <v>4.5359999999999996</v>
      </c>
      <c r="BB101" s="55">
        <v>4.8689999999999998</v>
      </c>
      <c r="BC101" s="55">
        <v>4.8170000000000002</v>
      </c>
      <c r="BD101" s="55">
        <v>5.0549999999999997</v>
      </c>
      <c r="BE101" s="55">
        <v>6.0730000000000004</v>
      </c>
      <c r="BF101" s="55">
        <v>6.8689999999999998</v>
      </c>
      <c r="BG101" s="55">
        <v>6.7750000000000004</v>
      </c>
      <c r="BH101" s="55">
        <v>7.0289999999999999</v>
      </c>
      <c r="BI101" s="55">
        <v>8.15</v>
      </c>
      <c r="BJ101" s="55">
        <v>9.99</v>
      </c>
      <c r="BK101" s="55">
        <v>9.1289999999999996</v>
      </c>
      <c r="BL101" s="56">
        <v>10.004</v>
      </c>
      <c r="BM101" s="55">
        <v>11.518000000000001</v>
      </c>
      <c r="BN101" s="55">
        <v>11.669</v>
      </c>
      <c r="BO101" s="55">
        <v>12.13</v>
      </c>
      <c r="BP101" s="55">
        <v>12.803000000000001</v>
      </c>
      <c r="BQ101" s="55">
        <v>11.692</v>
      </c>
      <c r="BR101" s="55">
        <v>12.231999999999999</v>
      </c>
      <c r="BS101" s="55">
        <v>13.266999999999999</v>
      </c>
      <c r="BT101" s="55">
        <v>14.276999999999999</v>
      </c>
      <c r="BU101" s="55">
        <v>14.811999999999999</v>
      </c>
    </row>
    <row r="102" spans="1:73">
      <c r="A102" s="16" t="s">
        <v>394</v>
      </c>
      <c r="C102" s="9">
        <v>34.799999999999997</v>
      </c>
      <c r="D102" s="4">
        <v>46.4</v>
      </c>
      <c r="E102" s="4">
        <v>60.7</v>
      </c>
      <c r="F102" s="4">
        <v>84.9</v>
      </c>
      <c r="G102" s="4">
        <v>60.8</v>
      </c>
      <c r="H102" s="4">
        <v>96</v>
      </c>
      <c r="I102" s="4">
        <v>99</v>
      </c>
      <c r="J102" s="4">
        <v>83.9</v>
      </c>
      <c r="K102" s="4">
        <v>98</v>
      </c>
      <c r="L102" s="4"/>
      <c r="M102" s="4">
        <v>114</v>
      </c>
      <c r="N102" s="4">
        <v>114</v>
      </c>
      <c r="O102" s="4"/>
      <c r="P102" s="4"/>
      <c r="Q102" s="4">
        <v>136</v>
      </c>
      <c r="R102" s="4">
        <v>134</v>
      </c>
      <c r="S102" s="4">
        <v>131</v>
      </c>
      <c r="T102" s="4">
        <v>125</v>
      </c>
      <c r="U102" s="4">
        <v>138</v>
      </c>
      <c r="V102" s="4">
        <v>144</v>
      </c>
      <c r="W102" s="4">
        <v>152</v>
      </c>
      <c r="X102" s="10">
        <v>159</v>
      </c>
      <c r="Y102" s="15" t="str">
        <f t="shared" si="2"/>
        <v>ok</v>
      </c>
      <c r="Z102" t="s">
        <v>394</v>
      </c>
      <c r="AA102" s="48" t="s">
        <v>395</v>
      </c>
      <c r="AB102">
        <v>2496216</v>
      </c>
      <c r="AC102" s="48">
        <v>2561585</v>
      </c>
      <c r="AD102">
        <v>2630219</v>
      </c>
      <c r="AE102">
        <v>2702400</v>
      </c>
      <c r="AF102">
        <v>2778099</v>
      </c>
      <c r="AG102">
        <v>2857148</v>
      </c>
      <c r="AH102" s="48">
        <v>2939247</v>
      </c>
      <c r="AI102">
        <v>3024194</v>
      </c>
      <c r="AJ102">
        <v>3111906</v>
      </c>
      <c r="AK102">
        <v>3202517</v>
      </c>
      <c r="AL102">
        <v>3296238</v>
      </c>
      <c r="AM102" s="48">
        <v>3393409</v>
      </c>
      <c r="AN102">
        <v>3494195</v>
      </c>
      <c r="AO102">
        <v>3598648</v>
      </c>
      <c r="AP102">
        <v>3706554</v>
      </c>
      <c r="AQ102">
        <v>3817494</v>
      </c>
      <c r="AR102" s="48">
        <v>3930896</v>
      </c>
      <c r="AS102">
        <v>4046301</v>
      </c>
      <c r="AT102">
        <v>4163534</v>
      </c>
      <c r="AU102">
        <v>4282574</v>
      </c>
      <c r="AV102" s="48">
        <v>4403319</v>
      </c>
      <c r="AW102" s="35" t="str">
        <f t="shared" si="3"/>
        <v>ok</v>
      </c>
      <c r="AX102" t="s">
        <v>394</v>
      </c>
      <c r="AY102"/>
      <c r="AZ102" s="55">
        <v>1.371</v>
      </c>
      <c r="BA102" s="55">
        <v>1.4059999999999999</v>
      </c>
      <c r="BB102" s="55">
        <v>1.294</v>
      </c>
      <c r="BC102" s="55">
        <v>1.296</v>
      </c>
      <c r="BD102" s="55">
        <v>1.3240000000000001</v>
      </c>
      <c r="BE102" s="55">
        <v>1.5629999999999999</v>
      </c>
      <c r="BF102" s="55">
        <v>1.831</v>
      </c>
      <c r="BG102" s="55">
        <v>2.1840000000000002</v>
      </c>
      <c r="BH102" s="55">
        <v>3.11</v>
      </c>
      <c r="BI102" s="55">
        <v>3.343</v>
      </c>
      <c r="BJ102" s="55">
        <v>3.9780000000000002</v>
      </c>
      <c r="BK102" s="55">
        <v>3.6709999999999998</v>
      </c>
      <c r="BL102" s="56">
        <v>4.3440000000000003</v>
      </c>
      <c r="BM102" s="55">
        <v>5.18</v>
      </c>
      <c r="BN102" s="55">
        <v>5.226</v>
      </c>
      <c r="BO102" s="55">
        <v>5.7240000000000002</v>
      </c>
      <c r="BP102" s="55">
        <v>5.391</v>
      </c>
      <c r="BQ102" s="55">
        <v>4.8310000000000004</v>
      </c>
      <c r="BR102" s="55">
        <v>4.6859999999999999</v>
      </c>
      <c r="BS102" s="55">
        <v>4.9189999999999996</v>
      </c>
      <c r="BT102" s="55">
        <v>5.194</v>
      </c>
      <c r="BU102" s="55">
        <v>5.569</v>
      </c>
    </row>
    <row r="103" spans="1:73">
      <c r="A103" s="16" t="s">
        <v>49</v>
      </c>
      <c r="C103" s="9">
        <v>3146</v>
      </c>
      <c r="D103" s="4">
        <v>3310</v>
      </c>
      <c r="E103" s="4">
        <v>3416</v>
      </c>
      <c r="F103" s="4">
        <v>3381</v>
      </c>
      <c r="G103" s="4">
        <v>3270</v>
      </c>
      <c r="H103" s="4">
        <v>3259</v>
      </c>
      <c r="I103" s="4">
        <v>3140</v>
      </c>
      <c r="J103" s="4">
        <v>3375</v>
      </c>
      <c r="K103" s="4">
        <v>3671.5</v>
      </c>
      <c r="L103" s="4">
        <v>4146</v>
      </c>
      <c r="M103" s="4">
        <v>4151</v>
      </c>
      <c r="N103" s="4">
        <v>4704</v>
      </c>
      <c r="O103" s="4">
        <v>5129</v>
      </c>
      <c r="P103" s="4">
        <v>5352</v>
      </c>
      <c r="Q103" s="4">
        <v>5876</v>
      </c>
      <c r="R103" s="4">
        <v>6166</v>
      </c>
      <c r="S103" s="4">
        <v>6819</v>
      </c>
      <c r="T103" s="4">
        <v>7071</v>
      </c>
      <c r="U103" s="4">
        <v>6302</v>
      </c>
      <c r="V103" s="4">
        <v>5781</v>
      </c>
      <c r="W103" s="4">
        <v>6375</v>
      </c>
      <c r="X103" s="10">
        <v>6568</v>
      </c>
      <c r="Y103" s="15" t="str">
        <f t="shared" si="2"/>
        <v>ok</v>
      </c>
      <c r="Z103" t="s">
        <v>49</v>
      </c>
      <c r="AA103" s="48" t="s">
        <v>378</v>
      </c>
      <c r="AB103">
        <v>96056321</v>
      </c>
      <c r="AC103" s="48">
        <v>97484832</v>
      </c>
      <c r="AD103">
        <v>98899845</v>
      </c>
      <c r="AE103">
        <v>100298153</v>
      </c>
      <c r="AF103">
        <v>101684758</v>
      </c>
      <c r="AG103">
        <v>103081020</v>
      </c>
      <c r="AH103" s="48">
        <v>104514932</v>
      </c>
      <c r="AI103">
        <v>106005203</v>
      </c>
      <c r="AJ103">
        <v>107560153</v>
      </c>
      <c r="AK103">
        <v>109170502</v>
      </c>
      <c r="AL103">
        <v>110815271</v>
      </c>
      <c r="AM103" s="48">
        <v>112463887</v>
      </c>
      <c r="AN103">
        <v>114092963</v>
      </c>
      <c r="AO103">
        <v>115695473</v>
      </c>
      <c r="AP103">
        <v>117274155</v>
      </c>
      <c r="AQ103">
        <v>118827161</v>
      </c>
      <c r="AR103" s="48">
        <v>120355128</v>
      </c>
      <c r="AS103">
        <v>121858258</v>
      </c>
      <c r="AT103">
        <v>123333376</v>
      </c>
      <c r="AU103">
        <v>124777324</v>
      </c>
      <c r="AV103" s="48">
        <v>126190788</v>
      </c>
      <c r="AW103" s="35" t="str">
        <f t="shared" si="3"/>
        <v>ok</v>
      </c>
      <c r="AX103" t="s">
        <v>49</v>
      </c>
      <c r="AY103"/>
      <c r="AZ103" s="55">
        <v>526.52200000000005</v>
      </c>
      <c r="BA103" s="55">
        <v>600.22500000000002</v>
      </c>
      <c r="BB103" s="55">
        <v>707.90899999999999</v>
      </c>
      <c r="BC103" s="55">
        <v>756.69299999999998</v>
      </c>
      <c r="BD103" s="55">
        <v>772.11</v>
      </c>
      <c r="BE103" s="55">
        <v>729.33500000000004</v>
      </c>
      <c r="BF103" s="55">
        <v>782.24300000000005</v>
      </c>
      <c r="BG103" s="55">
        <v>877.47699999999998</v>
      </c>
      <c r="BH103" s="55">
        <v>975.38300000000004</v>
      </c>
      <c r="BI103" s="55">
        <v>1052.7</v>
      </c>
      <c r="BJ103" s="55">
        <v>1109.99</v>
      </c>
      <c r="BK103" s="55">
        <v>900.04700000000003</v>
      </c>
      <c r="BL103" s="56">
        <v>1057.8</v>
      </c>
      <c r="BM103" s="55">
        <v>1180.49</v>
      </c>
      <c r="BN103" s="55">
        <v>1201.0899999999999</v>
      </c>
      <c r="BO103" s="55">
        <v>1274.44</v>
      </c>
      <c r="BP103" s="55">
        <v>1314.57</v>
      </c>
      <c r="BQ103" s="55">
        <v>1170.57</v>
      </c>
      <c r="BR103" s="55">
        <v>1077.83</v>
      </c>
      <c r="BS103" s="55">
        <v>1158.23</v>
      </c>
      <c r="BT103" s="55">
        <v>1223.3599999999999</v>
      </c>
      <c r="BU103" s="55">
        <v>1241.45</v>
      </c>
    </row>
    <row r="104" spans="1:73">
      <c r="A104" s="16" t="s">
        <v>74</v>
      </c>
      <c r="C104" s="9">
        <v>21.7</v>
      </c>
      <c r="D104" s="4">
        <v>17.2</v>
      </c>
      <c r="E104" s="4">
        <v>13.2</v>
      </c>
      <c r="F104" s="4">
        <v>14.5</v>
      </c>
      <c r="G104" s="4">
        <v>17</v>
      </c>
      <c r="H104" s="4">
        <v>18.5</v>
      </c>
      <c r="I104" s="4">
        <v>16.600000000000001</v>
      </c>
      <c r="J104" s="4">
        <v>19.3</v>
      </c>
      <c r="K104" s="4">
        <v>24.5</v>
      </c>
      <c r="L104" s="4">
        <v>27.8</v>
      </c>
      <c r="M104" s="4">
        <v>34.299999999999997</v>
      </c>
      <c r="N104" s="4">
        <v>24.8</v>
      </c>
      <c r="O104" s="4">
        <v>18.899999999999999</v>
      </c>
      <c r="P104" s="4">
        <v>20.9</v>
      </c>
      <c r="Q104" s="4">
        <v>21.4</v>
      </c>
      <c r="R104" s="4">
        <v>23.8</v>
      </c>
      <c r="S104" s="4">
        <v>26</v>
      </c>
      <c r="T104" s="4">
        <v>26.6</v>
      </c>
      <c r="U104" s="4">
        <v>34.1</v>
      </c>
      <c r="V104" s="4">
        <v>30.6</v>
      </c>
      <c r="W104" s="4">
        <v>29.8</v>
      </c>
      <c r="X104" s="10">
        <v>34</v>
      </c>
      <c r="Y104" s="15" t="str">
        <f t="shared" si="2"/>
        <v>ok</v>
      </c>
      <c r="Z104" t="s">
        <v>74</v>
      </c>
      <c r="AA104" s="48" t="s">
        <v>374</v>
      </c>
      <c r="AB104">
        <v>3652732</v>
      </c>
      <c r="AC104" s="48">
        <v>3647001</v>
      </c>
      <c r="AD104">
        <v>3639592</v>
      </c>
      <c r="AE104">
        <v>3631462</v>
      </c>
      <c r="AF104">
        <v>3623062</v>
      </c>
      <c r="AG104">
        <v>3612874</v>
      </c>
      <c r="AH104" s="48">
        <v>3603945</v>
      </c>
      <c r="AI104">
        <v>3595187</v>
      </c>
      <c r="AJ104">
        <v>3585209</v>
      </c>
      <c r="AK104">
        <v>3576910</v>
      </c>
      <c r="AL104">
        <v>3570108</v>
      </c>
      <c r="AM104" s="48">
        <v>3565604</v>
      </c>
      <c r="AN104">
        <v>3562045</v>
      </c>
      <c r="AO104">
        <v>3559986</v>
      </c>
      <c r="AP104">
        <v>3559519</v>
      </c>
      <c r="AQ104">
        <v>3558566</v>
      </c>
      <c r="AR104" s="48">
        <v>3556397</v>
      </c>
      <c r="AS104">
        <v>3554108</v>
      </c>
      <c r="AT104">
        <v>3551954</v>
      </c>
      <c r="AU104">
        <v>3549196</v>
      </c>
      <c r="AV104" s="48">
        <v>3545883</v>
      </c>
      <c r="AW104" s="35" t="str">
        <f t="shared" si="3"/>
        <v>ok</v>
      </c>
      <c r="AX104" t="s">
        <v>74</v>
      </c>
      <c r="AY104"/>
      <c r="AZ104" s="55">
        <v>2.036</v>
      </c>
      <c r="BA104" s="55">
        <v>1.4059999999999999</v>
      </c>
      <c r="BB104" s="55">
        <v>1.5780000000000001</v>
      </c>
      <c r="BC104" s="55">
        <v>1.7769999999999999</v>
      </c>
      <c r="BD104" s="55">
        <v>1.9950000000000001</v>
      </c>
      <c r="BE104" s="55">
        <v>2.3769999999999998</v>
      </c>
      <c r="BF104" s="55">
        <v>3.1179999999999999</v>
      </c>
      <c r="BG104" s="55">
        <v>3.5870000000000002</v>
      </c>
      <c r="BH104" s="55">
        <v>4.0910000000000002</v>
      </c>
      <c r="BI104" s="55">
        <v>5.282</v>
      </c>
      <c r="BJ104" s="55">
        <v>7.2670000000000003</v>
      </c>
      <c r="BK104" s="55">
        <v>6.5259999999999998</v>
      </c>
      <c r="BL104" s="56">
        <v>6.9770000000000003</v>
      </c>
      <c r="BM104" s="55">
        <v>8.4169999999999998</v>
      </c>
      <c r="BN104" s="55">
        <v>8.7080000000000002</v>
      </c>
      <c r="BO104" s="55">
        <v>9.4960000000000004</v>
      </c>
      <c r="BP104" s="55">
        <v>9.51</v>
      </c>
      <c r="BQ104" s="55">
        <v>7.726</v>
      </c>
      <c r="BR104" s="55">
        <v>8.0719999999999992</v>
      </c>
      <c r="BS104" s="55">
        <v>9.67</v>
      </c>
      <c r="BT104" s="55">
        <v>11.404</v>
      </c>
      <c r="BU104" s="55">
        <v>12.037000000000001</v>
      </c>
    </row>
    <row r="105" spans="1:73">
      <c r="A105" s="16" t="s">
        <v>91</v>
      </c>
      <c r="C105" s="9">
        <v>34.1</v>
      </c>
      <c r="D105" s="4">
        <v>34.9</v>
      </c>
      <c r="E105" s="4">
        <v>44.3</v>
      </c>
      <c r="F105" s="4">
        <v>40.5</v>
      </c>
      <c r="G105" s="4">
        <v>44.4</v>
      </c>
      <c r="H105" s="4">
        <v>42</v>
      </c>
      <c r="I105" s="4">
        <v>45.7</v>
      </c>
      <c r="J105" s="4">
        <v>44.3</v>
      </c>
      <c r="K105" s="4">
        <v>54.2</v>
      </c>
      <c r="L105" s="4">
        <v>70.8</v>
      </c>
      <c r="M105" s="4">
        <v>65.099999999999994</v>
      </c>
      <c r="N105" s="4">
        <v>42</v>
      </c>
      <c r="O105" s="4">
        <v>52.6</v>
      </c>
      <c r="P105" s="4">
        <v>71.8</v>
      </c>
      <c r="Q105" s="4">
        <v>88</v>
      </c>
      <c r="R105" s="4">
        <v>81</v>
      </c>
      <c r="S105" s="4">
        <v>88</v>
      </c>
      <c r="T105" s="4">
        <v>86</v>
      </c>
      <c r="U105" s="4">
        <v>88</v>
      </c>
      <c r="V105" s="4">
        <v>83</v>
      </c>
      <c r="W105" s="4">
        <v>90</v>
      </c>
      <c r="X105" s="10">
        <v>96</v>
      </c>
      <c r="Y105" s="15" t="str">
        <f t="shared" si="2"/>
        <v>ok</v>
      </c>
      <c r="Z105" t="s">
        <v>91</v>
      </c>
      <c r="AA105" s="48" t="s">
        <v>390</v>
      </c>
      <c r="AB105">
        <v>2355664</v>
      </c>
      <c r="AC105" s="48">
        <v>2376225</v>
      </c>
      <c r="AD105">
        <v>2397418</v>
      </c>
      <c r="AE105">
        <v>2419588</v>
      </c>
      <c r="AF105">
        <v>2443271</v>
      </c>
      <c r="AG105">
        <v>2468762</v>
      </c>
      <c r="AH105" s="48">
        <v>2496391</v>
      </c>
      <c r="AI105">
        <v>2526424</v>
      </c>
      <c r="AJ105">
        <v>2558856</v>
      </c>
      <c r="AK105">
        <v>2593820</v>
      </c>
      <c r="AL105">
        <v>2631898</v>
      </c>
      <c r="AM105" s="48">
        <v>2673796</v>
      </c>
      <c r="AN105">
        <v>2719896</v>
      </c>
      <c r="AO105">
        <v>2770362</v>
      </c>
      <c r="AP105">
        <v>2824699</v>
      </c>
      <c r="AQ105">
        <v>2881792</v>
      </c>
      <c r="AR105" s="48">
        <v>2940108</v>
      </c>
      <c r="AS105">
        <v>2998439</v>
      </c>
      <c r="AT105">
        <v>3056359</v>
      </c>
      <c r="AU105">
        <v>3113779</v>
      </c>
      <c r="AV105" s="48">
        <v>3170208</v>
      </c>
      <c r="AW105" s="35" t="str">
        <f t="shared" si="3"/>
        <v>ok</v>
      </c>
      <c r="AX105" t="s">
        <v>91</v>
      </c>
      <c r="AY105"/>
      <c r="AZ105" s="55">
        <v>1.3140000000000001</v>
      </c>
      <c r="BA105" s="55">
        <v>1.236</v>
      </c>
      <c r="BB105" s="55">
        <v>1.329</v>
      </c>
      <c r="BC105" s="55">
        <v>1.484</v>
      </c>
      <c r="BD105" s="55">
        <v>1.6339999999999999</v>
      </c>
      <c r="BE105" s="55">
        <v>1.8640000000000001</v>
      </c>
      <c r="BF105" s="55">
        <v>2.319</v>
      </c>
      <c r="BG105" s="55">
        <v>2.5230000000000001</v>
      </c>
      <c r="BH105" s="55">
        <v>3.4140000000000001</v>
      </c>
      <c r="BI105" s="55">
        <v>4.2350000000000003</v>
      </c>
      <c r="BJ105" s="55">
        <v>5.6230000000000002</v>
      </c>
      <c r="BK105" s="55">
        <v>4.5839999999999996</v>
      </c>
      <c r="BL105" s="56">
        <v>7.1849999999999996</v>
      </c>
      <c r="BM105" s="55">
        <v>10.41</v>
      </c>
      <c r="BN105" s="55">
        <v>12.278</v>
      </c>
      <c r="BO105" s="55">
        <v>12.582000000000001</v>
      </c>
      <c r="BP105" s="55">
        <v>12.227</v>
      </c>
      <c r="BQ105" s="55">
        <v>11.75</v>
      </c>
      <c r="BR105" s="55">
        <v>11.159000000000001</v>
      </c>
      <c r="BS105" s="55">
        <v>11.433999999999999</v>
      </c>
      <c r="BT105" s="55">
        <v>13.038</v>
      </c>
      <c r="BU105" s="55">
        <v>13.696</v>
      </c>
    </row>
    <row r="106" spans="1:73">
      <c r="A106" s="16" t="s">
        <v>388</v>
      </c>
      <c r="C106" s="9"/>
      <c r="D106" s="4"/>
      <c r="E106" s="4"/>
      <c r="F106" s="4"/>
      <c r="G106" s="4"/>
      <c r="H106" s="4"/>
      <c r="I106" s="4"/>
      <c r="J106" s="4">
        <v>75.7</v>
      </c>
      <c r="K106" s="4">
        <v>74.7</v>
      </c>
      <c r="L106" s="4">
        <v>67.599999999999994</v>
      </c>
      <c r="M106" s="4">
        <v>77</v>
      </c>
      <c r="N106" s="4">
        <v>70.7</v>
      </c>
      <c r="O106" s="4">
        <v>72.099999999999994</v>
      </c>
      <c r="P106" s="4">
        <v>70.2</v>
      </c>
      <c r="Q106" s="4">
        <v>62.2</v>
      </c>
      <c r="R106" s="4">
        <v>56.4</v>
      </c>
      <c r="S106" s="4">
        <v>59.2</v>
      </c>
      <c r="T106" s="4">
        <v>58.8</v>
      </c>
      <c r="U106" s="4">
        <v>64.099999999999994</v>
      </c>
      <c r="V106" s="4">
        <v>65.7</v>
      </c>
      <c r="W106" s="4">
        <v>77.5</v>
      </c>
      <c r="X106" s="10">
        <v>83.8</v>
      </c>
      <c r="Y106" s="15" t="str">
        <f t="shared" si="2"/>
        <v>ok</v>
      </c>
      <c r="Z106" t="s">
        <v>388</v>
      </c>
      <c r="AA106" s="48" t="s">
        <v>389</v>
      </c>
      <c r="AB106">
        <v>607662</v>
      </c>
      <c r="AC106" s="48">
        <v>606001</v>
      </c>
      <c r="AD106">
        <v>604950</v>
      </c>
      <c r="AE106">
        <v>607389</v>
      </c>
      <c r="AF106">
        <v>609828</v>
      </c>
      <c r="AG106">
        <v>612267</v>
      </c>
      <c r="AH106" s="48">
        <v>613353</v>
      </c>
      <c r="AI106">
        <v>614261</v>
      </c>
      <c r="AJ106">
        <v>615025</v>
      </c>
      <c r="AK106">
        <v>615875</v>
      </c>
      <c r="AL106">
        <v>616969</v>
      </c>
      <c r="AM106" s="48">
        <v>618294</v>
      </c>
      <c r="AN106">
        <v>619428</v>
      </c>
      <c r="AO106">
        <v>620079</v>
      </c>
      <c r="AP106">
        <v>620601</v>
      </c>
      <c r="AQ106">
        <v>621207</v>
      </c>
      <c r="AR106" s="48">
        <v>621810</v>
      </c>
      <c r="AS106">
        <v>622159</v>
      </c>
      <c r="AT106">
        <v>622303</v>
      </c>
      <c r="AU106">
        <v>622373</v>
      </c>
      <c r="AV106" s="48">
        <v>622345</v>
      </c>
      <c r="AW106" s="35" t="str">
        <f t="shared" si="3"/>
        <v>ok</v>
      </c>
      <c r="AX106" t="s">
        <v>388</v>
      </c>
      <c r="AY106"/>
      <c r="AZ106" s="55"/>
      <c r="BA106" s="55"/>
      <c r="BB106" s="55">
        <v>0.96599999999999997</v>
      </c>
      <c r="BC106" s="55">
        <v>1.1499999999999999</v>
      </c>
      <c r="BD106" s="55">
        <v>1.268</v>
      </c>
      <c r="BE106" s="55">
        <v>1.681</v>
      </c>
      <c r="BF106" s="55">
        <v>2.0720000000000001</v>
      </c>
      <c r="BG106" s="55">
        <v>2.262</v>
      </c>
      <c r="BH106" s="55">
        <v>2.7240000000000002</v>
      </c>
      <c r="BI106" s="55">
        <v>3.6859999999999999</v>
      </c>
      <c r="BJ106" s="55">
        <v>4.5670000000000002</v>
      </c>
      <c r="BK106" s="55">
        <v>4.17</v>
      </c>
      <c r="BL106" s="56">
        <v>4.1470000000000002</v>
      </c>
      <c r="BM106" s="55">
        <v>4.5430000000000001</v>
      </c>
      <c r="BN106" s="55">
        <v>4.09</v>
      </c>
      <c r="BO106" s="55">
        <v>4.4660000000000002</v>
      </c>
      <c r="BP106" s="55">
        <v>4.5949999999999998</v>
      </c>
      <c r="BQ106" s="55">
        <v>4.0549999999999997</v>
      </c>
      <c r="BR106" s="55">
        <v>4.3760000000000003</v>
      </c>
      <c r="BS106" s="55">
        <v>4.8540000000000001</v>
      </c>
      <c r="BT106" s="55">
        <v>5.4020000000000001</v>
      </c>
      <c r="BU106" s="55">
        <v>5.4429999999999996</v>
      </c>
    </row>
    <row r="107" spans="1:73">
      <c r="A107" s="16" t="s">
        <v>25</v>
      </c>
      <c r="C107" s="9">
        <v>49.5</v>
      </c>
      <c r="D107" s="4">
        <v>59.4</v>
      </c>
      <c r="E107" s="4">
        <v>61.6</v>
      </c>
      <c r="F107" s="4">
        <v>70.2</v>
      </c>
      <c r="G107" s="4">
        <v>72.599999999999994</v>
      </c>
      <c r="H107" s="4">
        <v>71.8</v>
      </c>
      <c r="I107" s="4">
        <v>78.7</v>
      </c>
      <c r="J107" s="4">
        <v>60.5</v>
      </c>
      <c r="K107" s="4">
        <v>54.3</v>
      </c>
      <c r="L107" s="4">
        <v>61</v>
      </c>
      <c r="M107" s="4">
        <v>63.5</v>
      </c>
      <c r="N107" s="4">
        <v>70</v>
      </c>
      <c r="O107" s="4">
        <v>90</v>
      </c>
      <c r="P107" s="4">
        <v>84</v>
      </c>
      <c r="Q107" s="4">
        <v>94</v>
      </c>
      <c r="R107" s="4">
        <v>109</v>
      </c>
      <c r="S107" s="4">
        <v>122</v>
      </c>
      <c r="T107" s="4">
        <v>104</v>
      </c>
      <c r="U107" s="4">
        <v>130</v>
      </c>
      <c r="V107" s="4">
        <v>128</v>
      </c>
      <c r="W107" s="4">
        <v>129</v>
      </c>
      <c r="X107" s="10">
        <v>145</v>
      </c>
      <c r="Y107" s="15" t="str">
        <f t="shared" si="2"/>
        <v>ok</v>
      </c>
      <c r="Z107" t="s">
        <v>25</v>
      </c>
      <c r="AA107" s="48" t="s">
        <v>393</v>
      </c>
      <c r="AB107">
        <v>16813949</v>
      </c>
      <c r="AC107" s="48">
        <v>17244188</v>
      </c>
      <c r="AD107">
        <v>17711927</v>
      </c>
      <c r="AE107">
        <v>18221888</v>
      </c>
      <c r="AF107">
        <v>18764155</v>
      </c>
      <c r="AG107">
        <v>19331100</v>
      </c>
      <c r="AH107" s="48">
        <v>19910552</v>
      </c>
      <c r="AI107">
        <v>20493925</v>
      </c>
      <c r="AJ107">
        <v>21080110</v>
      </c>
      <c r="AK107">
        <v>21673316</v>
      </c>
      <c r="AL107">
        <v>22276596</v>
      </c>
      <c r="AM107" s="48">
        <v>22894710</v>
      </c>
      <c r="AN107">
        <v>23531574</v>
      </c>
      <c r="AO107">
        <v>24187487</v>
      </c>
      <c r="AP107">
        <v>24862648</v>
      </c>
      <c r="AQ107">
        <v>25560725</v>
      </c>
      <c r="AR107" s="48">
        <v>26286163</v>
      </c>
      <c r="AS107">
        <v>27042002</v>
      </c>
      <c r="AT107">
        <v>27829942</v>
      </c>
      <c r="AU107">
        <v>28649007</v>
      </c>
      <c r="AV107" s="48">
        <v>29495962</v>
      </c>
      <c r="AW107" s="35" t="str">
        <f t="shared" si="3"/>
        <v>ok</v>
      </c>
      <c r="AX107" t="s">
        <v>25</v>
      </c>
      <c r="AY107"/>
      <c r="AZ107" s="55">
        <v>4.718</v>
      </c>
      <c r="BA107" s="55">
        <v>5.1669999999999998</v>
      </c>
      <c r="BB107" s="55">
        <v>4.6669999999999998</v>
      </c>
      <c r="BC107" s="55">
        <v>4.5670000000000002</v>
      </c>
      <c r="BD107" s="55">
        <v>4.9770000000000003</v>
      </c>
      <c r="BE107" s="55">
        <v>5.5490000000000004</v>
      </c>
      <c r="BF107" s="55">
        <v>6.7489999999999997</v>
      </c>
      <c r="BG107" s="55">
        <v>7.5949999999999998</v>
      </c>
      <c r="BH107" s="55">
        <v>8.3040000000000003</v>
      </c>
      <c r="BI107" s="55">
        <v>9.4659999999999993</v>
      </c>
      <c r="BJ107" s="55">
        <v>11.555</v>
      </c>
      <c r="BK107" s="55">
        <v>11.243</v>
      </c>
      <c r="BL107" s="56">
        <v>10.457000000000001</v>
      </c>
      <c r="BM107" s="55">
        <v>13.131</v>
      </c>
      <c r="BN107" s="55">
        <v>15.178000000000001</v>
      </c>
      <c r="BO107" s="55">
        <v>16.013000000000002</v>
      </c>
      <c r="BP107" s="55">
        <v>16.872</v>
      </c>
      <c r="BQ107" s="55">
        <v>14.798</v>
      </c>
      <c r="BR107" s="55">
        <v>10.897</v>
      </c>
      <c r="BS107" s="55">
        <v>12.586</v>
      </c>
      <c r="BT107" s="55">
        <v>14.428000000000001</v>
      </c>
      <c r="BU107" s="55">
        <v>15.372</v>
      </c>
    </row>
    <row r="108" spans="1:73">
      <c r="A108" s="16" t="s">
        <v>56</v>
      </c>
      <c r="C108" s="9">
        <v>489</v>
      </c>
      <c r="D108" s="4">
        <v>484</v>
      </c>
      <c r="E108" s="4">
        <v>653</v>
      </c>
      <c r="F108" s="4">
        <v>585</v>
      </c>
      <c r="G108" s="4">
        <v>426</v>
      </c>
      <c r="H108" s="4">
        <v>634</v>
      </c>
      <c r="I108" s="4">
        <v>708</v>
      </c>
      <c r="J108" s="4">
        <v>716</v>
      </c>
      <c r="K108" s="4"/>
      <c r="L108" s="4"/>
      <c r="M108" s="5"/>
      <c r="N108" s="5"/>
      <c r="O108" s="5"/>
      <c r="P108" s="5"/>
      <c r="Q108" s="5">
        <v>2969</v>
      </c>
      <c r="R108" s="5">
        <v>3270</v>
      </c>
      <c r="S108" s="5">
        <v>3290</v>
      </c>
      <c r="T108" s="5">
        <v>3818</v>
      </c>
      <c r="U108" s="5">
        <v>3651</v>
      </c>
      <c r="V108" s="5">
        <v>3464</v>
      </c>
      <c r="W108" s="5">
        <v>3155</v>
      </c>
      <c r="X108" s="11">
        <v>2030</v>
      </c>
      <c r="Y108" s="15" t="str">
        <f t="shared" si="2"/>
        <v>ok</v>
      </c>
      <c r="Z108" t="s">
        <v>56</v>
      </c>
      <c r="AA108" s="48" t="s">
        <v>387</v>
      </c>
      <c r="AB108">
        <v>45611220</v>
      </c>
      <c r="AC108" s="48">
        <v>46181077</v>
      </c>
      <c r="AD108">
        <v>46719701</v>
      </c>
      <c r="AE108">
        <v>47225120</v>
      </c>
      <c r="AF108">
        <v>47702171</v>
      </c>
      <c r="AG108">
        <v>48148902</v>
      </c>
      <c r="AH108" s="48">
        <v>48564484</v>
      </c>
      <c r="AI108">
        <v>48949924</v>
      </c>
      <c r="AJ108">
        <v>49301050</v>
      </c>
      <c r="AK108">
        <v>49621475</v>
      </c>
      <c r="AL108">
        <v>49929642</v>
      </c>
      <c r="AM108" s="48">
        <v>50250367</v>
      </c>
      <c r="AN108">
        <v>50600818</v>
      </c>
      <c r="AO108">
        <v>50990615</v>
      </c>
      <c r="AP108">
        <v>51413698</v>
      </c>
      <c r="AQ108">
        <v>51852451</v>
      </c>
      <c r="AR108" s="48">
        <v>52280807</v>
      </c>
      <c r="AS108">
        <v>52680726</v>
      </c>
      <c r="AT108">
        <v>53045226</v>
      </c>
      <c r="AU108">
        <v>53382581</v>
      </c>
      <c r="AV108" s="48">
        <v>53708395</v>
      </c>
      <c r="AW108" s="35" t="str">
        <f t="shared" si="3"/>
        <v>ok</v>
      </c>
      <c r="AX108" t="s">
        <v>56</v>
      </c>
      <c r="AY108"/>
      <c r="AZ108" s="55">
        <v>5.7990000000000004</v>
      </c>
      <c r="BA108" s="55">
        <v>7.0949999999999998</v>
      </c>
      <c r="BB108" s="55">
        <v>9.0730000000000004</v>
      </c>
      <c r="BC108" s="55">
        <v>8.532</v>
      </c>
      <c r="BD108" s="55">
        <v>7.6520000000000001</v>
      </c>
      <c r="BE108" s="55">
        <v>9.3780000000000001</v>
      </c>
      <c r="BF108" s="55">
        <v>11.752000000000001</v>
      </c>
      <c r="BG108" s="55">
        <v>13.183999999999999</v>
      </c>
      <c r="BH108" s="55">
        <v>14.268000000000001</v>
      </c>
      <c r="BI108" s="55">
        <v>17.66</v>
      </c>
      <c r="BJ108" s="55">
        <v>25.1</v>
      </c>
      <c r="BK108" s="55">
        <v>31.728999999999999</v>
      </c>
      <c r="BL108" s="56">
        <v>39.779000000000003</v>
      </c>
      <c r="BM108" s="55">
        <v>54.119</v>
      </c>
      <c r="BN108" s="55">
        <v>58.466999999999999</v>
      </c>
      <c r="BO108" s="55">
        <v>60.539000000000001</v>
      </c>
      <c r="BP108" s="55">
        <v>63.273000000000003</v>
      </c>
      <c r="BQ108" s="55">
        <v>63.225000000000001</v>
      </c>
      <c r="BR108" s="55">
        <v>60.451999999999998</v>
      </c>
      <c r="BS108" s="55">
        <v>61.386000000000003</v>
      </c>
      <c r="BT108" s="55">
        <v>68.558999999999997</v>
      </c>
      <c r="BU108" s="55">
        <v>65.665000000000006</v>
      </c>
    </row>
    <row r="109" spans="1:73">
      <c r="A109" s="16" t="s">
        <v>403</v>
      </c>
      <c r="C109" s="9">
        <v>115</v>
      </c>
      <c r="D109" s="4">
        <v>156</v>
      </c>
      <c r="E109" s="4">
        <v>140</v>
      </c>
      <c r="F109" s="4">
        <v>165</v>
      </c>
      <c r="G109" s="4">
        <v>163</v>
      </c>
      <c r="H109" s="4">
        <v>161</v>
      </c>
      <c r="I109" s="4">
        <v>170</v>
      </c>
      <c r="J109" s="4">
        <v>189</v>
      </c>
      <c r="K109" s="4">
        <v>199</v>
      </c>
      <c r="L109" s="4">
        <v>222</v>
      </c>
      <c r="M109" s="4">
        <v>278</v>
      </c>
      <c r="N109" s="4">
        <v>293</v>
      </c>
      <c r="O109" s="4">
        <v>320</v>
      </c>
      <c r="P109" s="4">
        <v>338</v>
      </c>
      <c r="Q109" s="4">
        <v>333</v>
      </c>
      <c r="R109" s="4">
        <v>351</v>
      </c>
      <c r="S109" s="4">
        <v>516</v>
      </c>
      <c r="T109" s="4">
        <v>565</v>
      </c>
      <c r="U109" s="4">
        <v>502</v>
      </c>
      <c r="V109" s="4">
        <v>458</v>
      </c>
      <c r="W109" s="4">
        <v>436</v>
      </c>
      <c r="X109" s="10">
        <v>452</v>
      </c>
      <c r="Y109" s="15" t="str">
        <f t="shared" si="2"/>
        <v>ok</v>
      </c>
      <c r="Z109" t="s">
        <v>403</v>
      </c>
      <c r="AA109" s="48" t="s">
        <v>404</v>
      </c>
      <c r="AB109">
        <v>1731639</v>
      </c>
      <c r="AC109" s="48">
        <v>1763859</v>
      </c>
      <c r="AD109">
        <v>1794571</v>
      </c>
      <c r="AE109">
        <v>1823672</v>
      </c>
      <c r="AF109">
        <v>1851523</v>
      </c>
      <c r="AG109">
        <v>1879117</v>
      </c>
      <c r="AH109" s="48">
        <v>1907745</v>
      </c>
      <c r="AI109">
        <v>1938320</v>
      </c>
      <c r="AJ109">
        <v>1971317</v>
      </c>
      <c r="AK109">
        <v>2006514</v>
      </c>
      <c r="AL109">
        <v>2043394</v>
      </c>
      <c r="AM109" s="48">
        <v>2081044</v>
      </c>
      <c r="AN109">
        <v>2118874</v>
      </c>
      <c r="AO109">
        <v>2156701</v>
      </c>
      <c r="AP109">
        <v>2194784</v>
      </c>
      <c r="AQ109">
        <v>2233510</v>
      </c>
      <c r="AR109" s="48">
        <v>2273430</v>
      </c>
      <c r="AS109">
        <v>2314904</v>
      </c>
      <c r="AT109">
        <v>2358041</v>
      </c>
      <c r="AU109">
        <v>2402603</v>
      </c>
      <c r="AV109" s="48">
        <v>2448255</v>
      </c>
      <c r="AW109" s="35" t="str">
        <f t="shared" si="3"/>
        <v>ok</v>
      </c>
      <c r="AX109" t="s">
        <v>403</v>
      </c>
      <c r="AY109"/>
      <c r="AZ109" s="55">
        <v>3.2149999999999999</v>
      </c>
      <c r="BA109" s="55">
        <v>3.3839999999999999</v>
      </c>
      <c r="BB109" s="55">
        <v>3.911</v>
      </c>
      <c r="BC109" s="55">
        <v>3.55</v>
      </c>
      <c r="BD109" s="55">
        <v>3.3690000000000002</v>
      </c>
      <c r="BE109" s="55">
        <v>4.9320000000000004</v>
      </c>
      <c r="BF109" s="55">
        <v>6.617</v>
      </c>
      <c r="BG109" s="55">
        <v>7.258</v>
      </c>
      <c r="BH109" s="55">
        <v>7.984</v>
      </c>
      <c r="BI109" s="55">
        <v>8.73</v>
      </c>
      <c r="BJ109" s="55">
        <v>8.4960000000000004</v>
      </c>
      <c r="BK109" s="55">
        <v>8.9149999999999991</v>
      </c>
      <c r="BL109" s="56">
        <v>11.281000000000001</v>
      </c>
      <c r="BM109" s="55">
        <v>12.423</v>
      </c>
      <c r="BN109" s="55">
        <v>13.016</v>
      </c>
      <c r="BO109" s="55">
        <v>12.724</v>
      </c>
      <c r="BP109" s="55">
        <v>12.795999999999999</v>
      </c>
      <c r="BQ109" s="55">
        <v>11.769</v>
      </c>
      <c r="BR109" s="55">
        <v>11.278</v>
      </c>
      <c r="BS109" s="55">
        <v>13.249000000000001</v>
      </c>
      <c r="BT109" s="55">
        <v>13.824</v>
      </c>
      <c r="BU109" s="55">
        <v>13.961</v>
      </c>
    </row>
    <row r="110" spans="1:73">
      <c r="A110" s="16" t="s">
        <v>414</v>
      </c>
      <c r="C110" s="1">
        <v>90.1</v>
      </c>
      <c r="D110" s="4">
        <v>97.4</v>
      </c>
      <c r="E110" s="4">
        <v>107.1</v>
      </c>
      <c r="F110" s="4">
        <v>139</v>
      </c>
      <c r="G110" s="4">
        <v>184</v>
      </c>
      <c r="H110" s="4">
        <v>206</v>
      </c>
      <c r="I110" s="4">
        <v>246</v>
      </c>
      <c r="J110" s="4">
        <v>271</v>
      </c>
      <c r="K110" s="4">
        <v>255</v>
      </c>
      <c r="L110" s="4">
        <v>246</v>
      </c>
      <c r="M110" s="4">
        <v>259</v>
      </c>
      <c r="N110" s="4">
        <v>291</v>
      </c>
      <c r="O110" s="4">
        <v>305</v>
      </c>
      <c r="P110" s="4">
        <v>315</v>
      </c>
      <c r="Q110" s="4">
        <v>299</v>
      </c>
      <c r="R110" s="4">
        <v>328</v>
      </c>
      <c r="S110" s="4">
        <v>371</v>
      </c>
      <c r="T110" s="4">
        <v>356</v>
      </c>
      <c r="U110" s="4">
        <v>378</v>
      </c>
      <c r="V110" s="4">
        <v>405</v>
      </c>
      <c r="W110" s="4">
        <v>397</v>
      </c>
      <c r="X110" s="10">
        <v>399</v>
      </c>
      <c r="Y110" s="15" t="str">
        <f t="shared" si="2"/>
        <v>ok</v>
      </c>
      <c r="Z110" t="s">
        <v>414</v>
      </c>
      <c r="AA110" s="48" t="s">
        <v>415</v>
      </c>
      <c r="AB110">
        <v>23057883</v>
      </c>
      <c r="AC110" s="48">
        <v>23509964</v>
      </c>
      <c r="AD110">
        <v>23941110</v>
      </c>
      <c r="AE110">
        <v>24347106</v>
      </c>
      <c r="AF110">
        <v>24725627</v>
      </c>
      <c r="AG110">
        <v>25080872</v>
      </c>
      <c r="AH110" s="48">
        <v>25419344</v>
      </c>
      <c r="AI110">
        <v>25744500</v>
      </c>
      <c r="AJ110">
        <v>26066693</v>
      </c>
      <c r="AK110">
        <v>26382581</v>
      </c>
      <c r="AL110">
        <v>26666576</v>
      </c>
      <c r="AM110" s="48">
        <v>26883535</v>
      </c>
      <c r="AN110">
        <v>27013212</v>
      </c>
      <c r="AO110">
        <v>27041437</v>
      </c>
      <c r="AP110">
        <v>26989862</v>
      </c>
      <c r="AQ110">
        <v>26917906</v>
      </c>
      <c r="AR110" s="48">
        <v>26906926</v>
      </c>
      <c r="AS110">
        <v>27015031</v>
      </c>
      <c r="AT110">
        <v>27261131</v>
      </c>
      <c r="AU110">
        <v>27627124</v>
      </c>
      <c r="AV110" s="48">
        <v>28087871</v>
      </c>
      <c r="AW110" s="35" t="str">
        <f t="shared" si="3"/>
        <v>ok</v>
      </c>
      <c r="AX110" t="s">
        <v>414</v>
      </c>
      <c r="AY110"/>
      <c r="AZ110" s="55">
        <v>5.2530000000000001</v>
      </c>
      <c r="BA110" s="55">
        <v>5.4039999999999999</v>
      </c>
      <c r="BB110" s="55">
        <v>5.7309999999999999</v>
      </c>
      <c r="BC110" s="55">
        <v>5.891</v>
      </c>
      <c r="BD110" s="55">
        <v>5.976</v>
      </c>
      <c r="BE110" s="55">
        <v>6.3280000000000003</v>
      </c>
      <c r="BF110" s="55">
        <v>7.274</v>
      </c>
      <c r="BG110" s="55">
        <v>8.18</v>
      </c>
      <c r="BH110" s="55">
        <v>9.0440000000000005</v>
      </c>
      <c r="BI110" s="55">
        <v>10.324999999999999</v>
      </c>
      <c r="BJ110" s="55">
        <v>12.545</v>
      </c>
      <c r="BK110" s="55">
        <v>12.855</v>
      </c>
      <c r="BL110" s="56">
        <v>16.001999999999999</v>
      </c>
      <c r="BM110" s="55">
        <v>19.010999999999999</v>
      </c>
      <c r="BN110" s="55">
        <v>18.852</v>
      </c>
      <c r="BO110" s="55">
        <v>19.27</v>
      </c>
      <c r="BP110" s="55">
        <v>19.995000000000001</v>
      </c>
      <c r="BQ110" s="55">
        <v>21.411000000000001</v>
      </c>
      <c r="BR110" s="55">
        <v>21.186</v>
      </c>
      <c r="BS110" s="55">
        <v>24.88</v>
      </c>
      <c r="BT110" s="55">
        <v>28.812000000000001</v>
      </c>
      <c r="BU110" s="55">
        <v>28.922000000000001</v>
      </c>
    </row>
    <row r="111" spans="1:73">
      <c r="A111" s="18" t="s">
        <v>40</v>
      </c>
      <c r="C111" s="9">
        <v>35.6</v>
      </c>
      <c r="D111" s="1">
        <v>36.6</v>
      </c>
      <c r="E111" s="1">
        <v>42.1</v>
      </c>
      <c r="F111" s="1">
        <v>38.299999999999997</v>
      </c>
      <c r="G111" s="1">
        <v>48.6</v>
      </c>
      <c r="H111" s="1">
        <v>49.5</v>
      </c>
      <c r="I111" s="1">
        <v>44.5</v>
      </c>
      <c r="J111" s="1">
        <v>44.6</v>
      </c>
      <c r="K111" s="1">
        <v>46.9</v>
      </c>
      <c r="L111" s="1">
        <v>46.9</v>
      </c>
      <c r="M111" s="1">
        <v>44.4</v>
      </c>
      <c r="N111" s="1">
        <v>44</v>
      </c>
      <c r="O111" s="1">
        <v>46.5</v>
      </c>
      <c r="P111" s="1">
        <v>52.5</v>
      </c>
      <c r="Q111" s="1">
        <v>70.099999999999994</v>
      </c>
      <c r="R111" s="1">
        <v>73</v>
      </c>
      <c r="S111" s="1">
        <v>78.900000000000006</v>
      </c>
      <c r="T111" s="1">
        <v>96.9</v>
      </c>
      <c r="U111" s="1">
        <v>84.4</v>
      </c>
      <c r="V111" s="1">
        <v>86.7</v>
      </c>
      <c r="W111" s="1">
        <v>81.3</v>
      </c>
      <c r="X111" s="1">
        <v>81.599999999999994</v>
      </c>
      <c r="Y111" s="15" t="str">
        <f t="shared" si="2"/>
        <v>ok</v>
      </c>
      <c r="Z111" t="s">
        <v>40</v>
      </c>
      <c r="AA111" s="48" t="s">
        <v>410</v>
      </c>
      <c r="AB111">
        <v>4910647</v>
      </c>
      <c r="AC111" s="48">
        <v>4991040</v>
      </c>
      <c r="AD111">
        <v>5069302</v>
      </c>
      <c r="AE111">
        <v>5145366</v>
      </c>
      <c r="AF111">
        <v>5219328</v>
      </c>
      <c r="AG111">
        <v>5292118</v>
      </c>
      <c r="AH111" s="48">
        <v>5364935</v>
      </c>
      <c r="AI111">
        <v>5438690</v>
      </c>
      <c r="AJ111">
        <v>5513763</v>
      </c>
      <c r="AK111">
        <v>5590055</v>
      </c>
      <c r="AL111">
        <v>5667432</v>
      </c>
      <c r="AM111" s="48">
        <v>5745526</v>
      </c>
      <c r="AN111">
        <v>5824065</v>
      </c>
      <c r="AO111">
        <v>5903039</v>
      </c>
      <c r="AP111">
        <v>5982526</v>
      </c>
      <c r="AQ111">
        <v>6062454</v>
      </c>
      <c r="AR111" s="48">
        <v>6142733</v>
      </c>
      <c r="AS111">
        <v>6223240</v>
      </c>
      <c r="AT111">
        <v>6303974</v>
      </c>
      <c r="AU111">
        <v>6384855</v>
      </c>
      <c r="AV111" s="48">
        <v>6465513</v>
      </c>
      <c r="AW111" s="35" t="str">
        <f t="shared" si="3"/>
        <v>ok</v>
      </c>
      <c r="AX111" t="s">
        <v>40</v>
      </c>
      <c r="AY111"/>
      <c r="AZ111" s="55">
        <v>4.6349999999999998</v>
      </c>
      <c r="BA111" s="55">
        <v>4.8559999999999999</v>
      </c>
      <c r="BB111" s="55">
        <v>5.109</v>
      </c>
      <c r="BC111" s="55">
        <v>5.335</v>
      </c>
      <c r="BD111" s="55">
        <v>5.2240000000000002</v>
      </c>
      <c r="BE111" s="55">
        <v>5.3220000000000001</v>
      </c>
      <c r="BF111" s="55">
        <v>5.7930000000000001</v>
      </c>
      <c r="BG111" s="55">
        <v>6.3209999999999997</v>
      </c>
      <c r="BH111" s="55">
        <v>6.7640000000000002</v>
      </c>
      <c r="BI111" s="55">
        <v>7.423</v>
      </c>
      <c r="BJ111" s="55">
        <v>8.4969999999999999</v>
      </c>
      <c r="BK111" s="55">
        <v>8.2970000000000006</v>
      </c>
      <c r="BL111" s="56">
        <v>8.7590000000000003</v>
      </c>
      <c r="BM111" s="55">
        <v>9.7739999999999991</v>
      </c>
      <c r="BN111" s="55">
        <v>10.532</v>
      </c>
      <c r="BO111" s="55">
        <v>10.983000000000001</v>
      </c>
      <c r="BP111" s="55">
        <v>11.88</v>
      </c>
      <c r="BQ111" s="55">
        <v>12.611000000000001</v>
      </c>
      <c r="BR111" s="55">
        <v>13.183999999999999</v>
      </c>
      <c r="BS111" s="55">
        <v>13.814</v>
      </c>
      <c r="BT111" s="55">
        <v>13.257999999999999</v>
      </c>
      <c r="BU111" s="55">
        <v>12.612</v>
      </c>
    </row>
    <row r="112" spans="1:73">
      <c r="A112" s="16" t="s">
        <v>26</v>
      </c>
      <c r="C112" s="9">
        <v>31</v>
      </c>
      <c r="D112" s="4">
        <v>35.4</v>
      </c>
      <c r="E112" s="4">
        <v>33.9</v>
      </c>
      <c r="F112" s="4">
        <v>41.5</v>
      </c>
      <c r="G112" s="4">
        <v>32</v>
      </c>
      <c r="H112" s="4">
        <v>32.299999999999997</v>
      </c>
      <c r="I112" s="4">
        <v>37.6</v>
      </c>
      <c r="J112" s="4">
        <v>36.1</v>
      </c>
      <c r="K112" s="4"/>
      <c r="L112" s="4"/>
      <c r="M112" s="4">
        <v>45</v>
      </c>
      <c r="N112" s="4">
        <v>46.6</v>
      </c>
      <c r="O112" s="4">
        <v>61.3</v>
      </c>
      <c r="P112" s="4">
        <v>71.099999999999994</v>
      </c>
      <c r="Q112" s="4">
        <v>135.9</v>
      </c>
      <c r="R112" s="4">
        <v>91.6</v>
      </c>
      <c r="S112" s="4">
        <v>127</v>
      </c>
      <c r="T112" s="4"/>
      <c r="U112" s="4">
        <v>172</v>
      </c>
      <c r="V112" s="4">
        <v>200</v>
      </c>
      <c r="W112" s="4">
        <v>209</v>
      </c>
      <c r="X112" s="10">
        <v>230</v>
      </c>
      <c r="Y112" s="15" t="str">
        <f t="shared" si="2"/>
        <v>ok</v>
      </c>
      <c r="Z112" t="s">
        <v>26</v>
      </c>
      <c r="AA112" s="48" t="s">
        <v>407</v>
      </c>
      <c r="AB112">
        <v>10545716</v>
      </c>
      <c r="AC112" s="48">
        <v>10929918</v>
      </c>
      <c r="AD112">
        <v>11331557</v>
      </c>
      <c r="AE112">
        <v>11751365</v>
      </c>
      <c r="AF112">
        <v>12189983</v>
      </c>
      <c r="AG112">
        <v>12647984</v>
      </c>
      <c r="AH112" s="48">
        <v>13125916</v>
      </c>
      <c r="AI112">
        <v>13624467</v>
      </c>
      <c r="AJ112">
        <v>14143971</v>
      </c>
      <c r="AK112">
        <v>14685399</v>
      </c>
      <c r="AL112">
        <v>15250908</v>
      </c>
      <c r="AM112" s="48">
        <v>15843133</v>
      </c>
      <c r="AN112">
        <v>16464025</v>
      </c>
      <c r="AO112">
        <v>17114761</v>
      </c>
      <c r="AP112">
        <v>17795191</v>
      </c>
      <c r="AQ112">
        <v>18504255</v>
      </c>
      <c r="AR112" s="48">
        <v>19240157</v>
      </c>
      <c r="AS112">
        <v>20001663</v>
      </c>
      <c r="AT112">
        <v>20788838</v>
      </c>
      <c r="AU112">
        <v>21602472</v>
      </c>
      <c r="AV112" s="48">
        <v>22442948</v>
      </c>
      <c r="AW112" s="35" t="str">
        <f t="shared" si="3"/>
        <v>ok</v>
      </c>
      <c r="AX112" t="s">
        <v>26</v>
      </c>
      <c r="AY112"/>
      <c r="AZ112" s="55">
        <v>1.98</v>
      </c>
      <c r="BA112" s="55">
        <v>1.9159999999999999</v>
      </c>
      <c r="BB112" s="55">
        <v>1.671</v>
      </c>
      <c r="BC112" s="55">
        <v>1.8149999999999999</v>
      </c>
      <c r="BD112" s="55">
        <v>2.0720000000000001</v>
      </c>
      <c r="BE112" s="55">
        <v>2.645</v>
      </c>
      <c r="BF112" s="55">
        <v>2.9</v>
      </c>
      <c r="BG112" s="55">
        <v>3.3740000000000001</v>
      </c>
      <c r="BH112" s="55">
        <v>3.65</v>
      </c>
      <c r="BI112" s="55">
        <v>4.29</v>
      </c>
      <c r="BJ112" s="55">
        <v>5.4290000000000003</v>
      </c>
      <c r="BK112" s="55">
        <v>5.4109999999999996</v>
      </c>
      <c r="BL112" s="56">
        <v>5.7290000000000001</v>
      </c>
      <c r="BM112" s="55">
        <v>6.415</v>
      </c>
      <c r="BN112" s="55">
        <v>6.9459999999999997</v>
      </c>
      <c r="BO112" s="55">
        <v>7.67</v>
      </c>
      <c r="BP112" s="55">
        <v>8.2430000000000003</v>
      </c>
      <c r="BQ112" s="55">
        <v>7.2549999999999999</v>
      </c>
      <c r="BR112" s="55">
        <v>7.61</v>
      </c>
      <c r="BS112" s="55">
        <v>8.1359999999999992</v>
      </c>
      <c r="BT112" s="55">
        <v>9.2260000000000009</v>
      </c>
      <c r="BU112" s="55">
        <v>9.7240000000000002</v>
      </c>
    </row>
    <row r="113" spans="1:73">
      <c r="A113" s="16" t="s">
        <v>408</v>
      </c>
      <c r="C113" s="9">
        <v>674</v>
      </c>
      <c r="D113" s="4">
        <v>1141</v>
      </c>
      <c r="E113" s="4">
        <v>881</v>
      </c>
      <c r="F113" s="4">
        <v>1255</v>
      </c>
      <c r="G113" s="4">
        <v>1894</v>
      </c>
      <c r="H113" s="4">
        <v>1166</v>
      </c>
      <c r="I113" s="4">
        <v>1136</v>
      </c>
      <c r="J113" s="4">
        <v>1003</v>
      </c>
      <c r="K113" s="4">
        <v>1045</v>
      </c>
      <c r="L113" s="4">
        <v>1214</v>
      </c>
      <c r="M113" s="4">
        <v>1705</v>
      </c>
      <c r="N113" s="4">
        <v>1788</v>
      </c>
      <c r="O113" s="4">
        <v>2099</v>
      </c>
      <c r="P113" s="4">
        <v>2337</v>
      </c>
      <c r="Q113" s="4">
        <v>2059</v>
      </c>
      <c r="R113" s="4">
        <v>1979</v>
      </c>
      <c r="S113" s="4">
        <v>1800</v>
      </c>
      <c r="T113" s="4">
        <v>1755</v>
      </c>
      <c r="U113" s="4">
        <v>1695</v>
      </c>
      <c r="V113" s="4">
        <v>1621</v>
      </c>
      <c r="W113" s="4">
        <v>1907</v>
      </c>
      <c r="X113" s="10">
        <v>2043</v>
      </c>
      <c r="Y113" s="15" t="str">
        <f t="shared" si="2"/>
        <v>ok</v>
      </c>
      <c r="Z113" t="s">
        <v>408</v>
      </c>
      <c r="AA113" s="48" t="s">
        <v>409</v>
      </c>
      <c r="AB113">
        <v>116319759</v>
      </c>
      <c r="AC113" s="48">
        <v>119260063</v>
      </c>
      <c r="AD113">
        <v>122283850</v>
      </c>
      <c r="AE113">
        <v>125394046</v>
      </c>
      <c r="AF113">
        <v>128596076</v>
      </c>
      <c r="AG113">
        <v>131900631</v>
      </c>
      <c r="AH113" s="48">
        <v>135320422</v>
      </c>
      <c r="AI113">
        <v>138865016</v>
      </c>
      <c r="AJ113">
        <v>142538308</v>
      </c>
      <c r="AK113">
        <v>146339977</v>
      </c>
      <c r="AL113">
        <v>150269623</v>
      </c>
      <c r="AM113" s="48">
        <v>154324933</v>
      </c>
      <c r="AN113">
        <v>158503197</v>
      </c>
      <c r="AO113">
        <v>162805071</v>
      </c>
      <c r="AP113">
        <v>167228767</v>
      </c>
      <c r="AQ113">
        <v>171765769</v>
      </c>
      <c r="AR113" s="48">
        <v>176404902</v>
      </c>
      <c r="AS113">
        <v>181137448</v>
      </c>
      <c r="AT113">
        <v>185960289</v>
      </c>
      <c r="AU113">
        <v>190873311</v>
      </c>
      <c r="AV113" s="48">
        <v>195874740</v>
      </c>
      <c r="AW113" s="35" t="str">
        <f t="shared" si="3"/>
        <v>ok</v>
      </c>
      <c r="AX113" t="s">
        <v>408</v>
      </c>
      <c r="AY113"/>
      <c r="AZ113" s="55">
        <v>209.67699999999999</v>
      </c>
      <c r="BA113" s="55">
        <v>57.476999999999997</v>
      </c>
      <c r="BB113" s="55">
        <v>67.823999999999998</v>
      </c>
      <c r="BC113" s="55">
        <v>73.128</v>
      </c>
      <c r="BD113" s="55">
        <v>93.983000000000004</v>
      </c>
      <c r="BE113" s="55">
        <v>102.935</v>
      </c>
      <c r="BF113" s="55">
        <v>130.345</v>
      </c>
      <c r="BG113" s="55">
        <v>169.64500000000001</v>
      </c>
      <c r="BH113" s="55">
        <v>222.791</v>
      </c>
      <c r="BI113" s="55">
        <v>262.21499999999997</v>
      </c>
      <c r="BJ113" s="55">
        <v>330.26</v>
      </c>
      <c r="BK113" s="55">
        <v>297.45800000000003</v>
      </c>
      <c r="BL113" s="56">
        <v>369.06200000000001</v>
      </c>
      <c r="BM113" s="55">
        <v>414.09500000000003</v>
      </c>
      <c r="BN113" s="55">
        <v>460.952</v>
      </c>
      <c r="BO113" s="55">
        <v>514.96500000000003</v>
      </c>
      <c r="BP113" s="55">
        <v>568.49599999999998</v>
      </c>
      <c r="BQ113" s="55">
        <v>493.84100000000001</v>
      </c>
      <c r="BR113" s="55">
        <v>405.44200000000001</v>
      </c>
      <c r="BS113" s="55">
        <v>376.36099999999999</v>
      </c>
      <c r="BT113" s="55">
        <v>397.27</v>
      </c>
      <c r="BU113" s="55">
        <v>444.916</v>
      </c>
    </row>
    <row r="114" spans="1:73">
      <c r="A114" s="16" t="s">
        <v>84</v>
      </c>
      <c r="C114" s="9">
        <v>4477</v>
      </c>
      <c r="D114" s="4">
        <v>4499</v>
      </c>
      <c r="E114" s="4">
        <v>4350</v>
      </c>
      <c r="F114" s="4">
        <v>4378</v>
      </c>
      <c r="G114" s="4">
        <v>5261</v>
      </c>
      <c r="H114" s="4">
        <v>5058</v>
      </c>
      <c r="I114" s="4">
        <v>5187</v>
      </c>
      <c r="J114" s="4">
        <v>4880</v>
      </c>
      <c r="K114" s="4">
        <v>4870</v>
      </c>
      <c r="L114" s="4">
        <v>5182</v>
      </c>
      <c r="M114" s="4">
        <v>5211</v>
      </c>
      <c r="N114" s="4">
        <v>5528</v>
      </c>
      <c r="O114" s="4">
        <v>5442</v>
      </c>
      <c r="P114" s="4">
        <v>5544</v>
      </c>
      <c r="Q114" s="4">
        <v>5646</v>
      </c>
      <c r="R114" s="4">
        <v>5777</v>
      </c>
      <c r="S114" s="4">
        <v>6027</v>
      </c>
      <c r="T114" s="4">
        <v>5983</v>
      </c>
      <c r="U114" s="4">
        <v>6210</v>
      </c>
      <c r="V114" s="4">
        <v>6466</v>
      </c>
      <c r="W114" s="4">
        <v>6824</v>
      </c>
      <c r="X114" s="10">
        <v>7067</v>
      </c>
      <c r="Y114" s="15" t="str">
        <f t="shared" si="2"/>
        <v>ok</v>
      </c>
      <c r="Z114" t="s">
        <v>84</v>
      </c>
      <c r="AA114" s="48" t="s">
        <v>413</v>
      </c>
      <c r="AB114">
        <v>4431464</v>
      </c>
      <c r="AC114" s="48">
        <v>4461913</v>
      </c>
      <c r="AD114">
        <v>4490967</v>
      </c>
      <c r="AE114">
        <v>4513751</v>
      </c>
      <c r="AF114">
        <v>4538159</v>
      </c>
      <c r="AG114">
        <v>4564855</v>
      </c>
      <c r="AH114" s="48">
        <v>4591910</v>
      </c>
      <c r="AI114">
        <v>4623291</v>
      </c>
      <c r="AJ114">
        <v>4660677</v>
      </c>
      <c r="AK114">
        <v>4709153</v>
      </c>
      <c r="AL114">
        <v>4768212</v>
      </c>
      <c r="AM114" s="48">
        <v>4828726</v>
      </c>
      <c r="AN114">
        <v>4889252</v>
      </c>
      <c r="AO114">
        <v>4953088</v>
      </c>
      <c r="AP114">
        <v>5018573</v>
      </c>
      <c r="AQ114">
        <v>5079623</v>
      </c>
      <c r="AR114" s="48">
        <v>5137232</v>
      </c>
      <c r="AS114">
        <v>5188607</v>
      </c>
      <c r="AT114">
        <v>5234519</v>
      </c>
      <c r="AU114">
        <v>5276968</v>
      </c>
      <c r="AV114" s="48">
        <v>5314336</v>
      </c>
      <c r="AW114" s="35" t="str">
        <f t="shared" si="3"/>
        <v>ok</v>
      </c>
      <c r="AX114" t="s">
        <v>84</v>
      </c>
      <c r="AY114"/>
      <c r="AZ114" s="55">
        <v>154.16499999999999</v>
      </c>
      <c r="BA114" s="55">
        <v>162.28700000000001</v>
      </c>
      <c r="BB114" s="55">
        <v>171.315</v>
      </c>
      <c r="BC114" s="55">
        <v>174.00399999999999</v>
      </c>
      <c r="BD114" s="55">
        <v>195.41900000000001</v>
      </c>
      <c r="BE114" s="55">
        <v>228.75200000000001</v>
      </c>
      <c r="BF114" s="55">
        <v>264.35599999999999</v>
      </c>
      <c r="BG114" s="55">
        <v>308.72199999999998</v>
      </c>
      <c r="BH114" s="55">
        <v>345.423</v>
      </c>
      <c r="BI114" s="55">
        <v>401.08499999999998</v>
      </c>
      <c r="BJ114" s="55">
        <v>462.55200000000002</v>
      </c>
      <c r="BK114" s="55">
        <v>386.62</v>
      </c>
      <c r="BL114" s="56">
        <v>429.13099999999997</v>
      </c>
      <c r="BM114" s="55">
        <v>498.83199999999999</v>
      </c>
      <c r="BN114" s="55">
        <v>510.22899999999998</v>
      </c>
      <c r="BO114" s="55">
        <v>523.50199999999995</v>
      </c>
      <c r="BP114" s="55">
        <v>499.33800000000002</v>
      </c>
      <c r="BQ114" s="55">
        <v>386.66300000000001</v>
      </c>
      <c r="BR114" s="55">
        <v>371.34500000000003</v>
      </c>
      <c r="BS114" s="55">
        <v>399.48899999999998</v>
      </c>
      <c r="BT114" s="55">
        <v>434.93700000000001</v>
      </c>
      <c r="BU114" s="55">
        <v>427.041</v>
      </c>
    </row>
    <row r="115" spans="1:73">
      <c r="A115" s="16" t="s">
        <v>64</v>
      </c>
      <c r="C115" s="9">
        <v>1899</v>
      </c>
      <c r="D115" s="4">
        <v>1925</v>
      </c>
      <c r="E115" s="4">
        <v>1933</v>
      </c>
      <c r="F115" s="4">
        <v>1889</v>
      </c>
      <c r="G115" s="4">
        <v>1818</v>
      </c>
      <c r="H115" s="4">
        <v>1862</v>
      </c>
      <c r="I115" s="4">
        <v>1809</v>
      </c>
      <c r="J115" s="4">
        <v>1787</v>
      </c>
      <c r="K115" s="4">
        <v>1977</v>
      </c>
      <c r="L115" s="4">
        <v>1995</v>
      </c>
      <c r="M115" s="4">
        <v>1945</v>
      </c>
      <c r="N115" s="4">
        <v>2094</v>
      </c>
      <c r="O115" s="4">
        <v>2111</v>
      </c>
      <c r="P115" s="4">
        <v>1994</v>
      </c>
      <c r="Q115" s="4">
        <v>1938</v>
      </c>
      <c r="R115" s="4">
        <v>1928</v>
      </c>
      <c r="S115" s="4">
        <v>2007</v>
      </c>
      <c r="T115" s="4">
        <v>2034</v>
      </c>
      <c r="U115" s="4">
        <v>2182</v>
      </c>
      <c r="V115" s="4">
        <v>2328</v>
      </c>
      <c r="W115" s="4">
        <v>2307</v>
      </c>
      <c r="X115" s="10">
        <v>2263</v>
      </c>
      <c r="Y115" s="15" t="str">
        <f t="shared" si="2"/>
        <v>ok</v>
      </c>
      <c r="Z115" t="s">
        <v>64</v>
      </c>
      <c r="AA115" s="48" t="s">
        <v>419</v>
      </c>
      <c r="AB115">
        <v>3815000</v>
      </c>
      <c r="AC115" s="48">
        <v>3835100</v>
      </c>
      <c r="AD115">
        <v>3857700</v>
      </c>
      <c r="AE115">
        <v>3880500</v>
      </c>
      <c r="AF115">
        <v>3948500</v>
      </c>
      <c r="AG115">
        <v>4027200</v>
      </c>
      <c r="AH115" s="48">
        <v>4087500</v>
      </c>
      <c r="AI115">
        <v>4133900</v>
      </c>
      <c r="AJ115">
        <v>4184600</v>
      </c>
      <c r="AK115">
        <v>4223800</v>
      </c>
      <c r="AL115">
        <v>4259800</v>
      </c>
      <c r="AM115" s="48">
        <v>4302600</v>
      </c>
      <c r="AN115">
        <v>4350700</v>
      </c>
      <c r="AO115">
        <v>4384000</v>
      </c>
      <c r="AP115">
        <v>4408100</v>
      </c>
      <c r="AQ115">
        <v>4442100</v>
      </c>
      <c r="AR115" s="48">
        <v>4509700</v>
      </c>
      <c r="AS115">
        <v>4595700</v>
      </c>
      <c r="AT115">
        <v>4693200</v>
      </c>
      <c r="AU115">
        <v>4793900</v>
      </c>
      <c r="AV115" s="48">
        <v>4885500</v>
      </c>
      <c r="AW115" s="35" t="str">
        <f t="shared" si="3"/>
        <v>ok</v>
      </c>
      <c r="AX115" t="s">
        <v>64</v>
      </c>
      <c r="AY115"/>
      <c r="AZ115" s="55">
        <v>56.779000000000003</v>
      </c>
      <c r="BA115" s="55">
        <v>58.848999999999997</v>
      </c>
      <c r="BB115" s="55">
        <v>54.139000000000003</v>
      </c>
      <c r="BC115" s="55">
        <v>53.106000000000002</v>
      </c>
      <c r="BD115" s="55">
        <v>62.045999999999999</v>
      </c>
      <c r="BE115" s="55">
        <v>82.47</v>
      </c>
      <c r="BF115" s="55">
        <v>101.581</v>
      </c>
      <c r="BG115" s="55">
        <v>113.20399999999999</v>
      </c>
      <c r="BH115" s="55">
        <v>109.76300000000001</v>
      </c>
      <c r="BI115" s="55">
        <v>134.946</v>
      </c>
      <c r="BJ115" s="55">
        <v>135.53100000000001</v>
      </c>
      <c r="BK115" s="55">
        <v>121.732</v>
      </c>
      <c r="BL115" s="56">
        <v>145.31100000000001</v>
      </c>
      <c r="BM115" s="55">
        <v>167.113</v>
      </c>
      <c r="BN115" s="55">
        <v>175.06100000000001</v>
      </c>
      <c r="BO115" s="55">
        <v>186.98</v>
      </c>
      <c r="BP115" s="55">
        <v>199.755</v>
      </c>
      <c r="BQ115" s="55">
        <v>175.398</v>
      </c>
      <c r="BR115" s="55">
        <v>185.059</v>
      </c>
      <c r="BS115" s="55">
        <v>200.31700000000001</v>
      </c>
      <c r="BT115" s="55">
        <v>203.404</v>
      </c>
      <c r="BU115" s="55">
        <v>210.47499999999999</v>
      </c>
    </row>
    <row r="116" spans="1:73">
      <c r="A116" s="16" t="s">
        <v>87</v>
      </c>
      <c r="C116" s="9">
        <v>1968</v>
      </c>
      <c r="D116" s="4">
        <v>1991</v>
      </c>
      <c r="E116" s="4">
        <v>2371</v>
      </c>
      <c r="F116" s="4">
        <v>2758</v>
      </c>
      <c r="G116" s="4">
        <v>2840</v>
      </c>
      <c r="H116" s="4">
        <v>2986</v>
      </c>
      <c r="I116" s="4">
        <v>3361</v>
      </c>
      <c r="J116" s="4">
        <v>4050</v>
      </c>
      <c r="K116" s="4">
        <v>4316</v>
      </c>
      <c r="L116" s="4">
        <v>4378</v>
      </c>
      <c r="M116" s="4">
        <v>4157</v>
      </c>
      <c r="N116" s="4">
        <v>3908</v>
      </c>
      <c r="O116" s="4">
        <v>4126</v>
      </c>
      <c r="P116" s="4">
        <v>5402</v>
      </c>
      <c r="Q116" s="4">
        <v>9706</v>
      </c>
      <c r="R116" s="4">
        <v>9103</v>
      </c>
      <c r="S116" s="4">
        <v>8443</v>
      </c>
      <c r="T116" s="4">
        <v>7739</v>
      </c>
      <c r="U116" s="4">
        <v>8063</v>
      </c>
      <c r="V116" s="4">
        <v>6803</v>
      </c>
      <c r="W116" s="4">
        <v>6611</v>
      </c>
      <c r="X116" s="10">
        <v>6710</v>
      </c>
      <c r="Y116" s="15" t="str">
        <f t="shared" si="2"/>
        <v>ok</v>
      </c>
      <c r="Z116" t="s">
        <v>87</v>
      </c>
      <c r="AA116" s="48" t="s">
        <v>422</v>
      </c>
      <c r="AB116">
        <v>2251864</v>
      </c>
      <c r="AC116" s="48">
        <v>2254904</v>
      </c>
      <c r="AD116">
        <v>2267973</v>
      </c>
      <c r="AE116">
        <v>2294962</v>
      </c>
      <c r="AF116">
        <v>2334858</v>
      </c>
      <c r="AG116">
        <v>2386166</v>
      </c>
      <c r="AH116" s="48">
        <v>2445517</v>
      </c>
      <c r="AI116">
        <v>2511251</v>
      </c>
      <c r="AJ116">
        <v>2580758</v>
      </c>
      <c r="AK116">
        <v>2657158</v>
      </c>
      <c r="AL116">
        <v>2750963</v>
      </c>
      <c r="AM116" s="48">
        <v>2876186</v>
      </c>
      <c r="AN116">
        <v>3041434</v>
      </c>
      <c r="AO116">
        <v>3251108</v>
      </c>
      <c r="AP116">
        <v>3498029</v>
      </c>
      <c r="AQ116">
        <v>3764805</v>
      </c>
      <c r="AR116" s="48">
        <v>4027260</v>
      </c>
      <c r="AS116">
        <v>4267348</v>
      </c>
      <c r="AT116">
        <v>4479219</v>
      </c>
      <c r="AU116">
        <v>4665935</v>
      </c>
      <c r="AV116" s="48">
        <v>4829483</v>
      </c>
      <c r="AW116" s="35" t="str">
        <f t="shared" si="3"/>
        <v>ok</v>
      </c>
      <c r="AX116" t="s">
        <v>87</v>
      </c>
      <c r="AY116"/>
      <c r="AZ116" s="55">
        <v>13.997</v>
      </c>
      <c r="BA116" s="55">
        <v>15.593</v>
      </c>
      <c r="BB116" s="55">
        <v>19.507000000000001</v>
      </c>
      <c r="BC116" s="55">
        <v>19.452000000000002</v>
      </c>
      <c r="BD116" s="55">
        <v>20.143000000000001</v>
      </c>
      <c r="BE116" s="55">
        <v>21.634</v>
      </c>
      <c r="BF116" s="55">
        <v>24.763999999999999</v>
      </c>
      <c r="BG116" s="55">
        <v>31.082000000000001</v>
      </c>
      <c r="BH116" s="55">
        <v>37.216000000000001</v>
      </c>
      <c r="BI116" s="55">
        <v>42.085000000000001</v>
      </c>
      <c r="BJ116" s="55">
        <v>60.905000000000001</v>
      </c>
      <c r="BK116" s="55">
        <v>48.387999999999998</v>
      </c>
      <c r="BL116" s="56">
        <v>57.048000000000002</v>
      </c>
      <c r="BM116" s="55">
        <v>68.016999999999996</v>
      </c>
      <c r="BN116" s="55">
        <v>76.616</v>
      </c>
      <c r="BO116" s="55">
        <v>78.784000000000006</v>
      </c>
      <c r="BP116" s="55">
        <v>81.076999999999998</v>
      </c>
      <c r="BQ116" s="55">
        <v>68.918999999999997</v>
      </c>
      <c r="BR116" s="55">
        <v>65.941000000000003</v>
      </c>
      <c r="BS116" s="55">
        <v>70.784000000000006</v>
      </c>
      <c r="BT116" s="55">
        <v>82.242999999999995</v>
      </c>
      <c r="BU116" s="55">
        <v>79.457999999999998</v>
      </c>
    </row>
    <row r="117" spans="1:73">
      <c r="A117" s="16" t="s">
        <v>35</v>
      </c>
      <c r="C117" s="9">
        <v>181</v>
      </c>
      <c r="D117" s="4">
        <v>207</v>
      </c>
      <c r="E117" s="4">
        <v>200</v>
      </c>
      <c r="F117" s="4">
        <v>202</v>
      </c>
      <c r="G117" s="4">
        <v>216</v>
      </c>
      <c r="H117" s="4">
        <v>233</v>
      </c>
      <c r="I117" s="4">
        <v>267</v>
      </c>
      <c r="J117" s="4">
        <v>267</v>
      </c>
      <c r="K117" s="4">
        <v>258</v>
      </c>
      <c r="L117" s="4">
        <v>264</v>
      </c>
      <c r="M117" s="4">
        <v>291</v>
      </c>
      <c r="N117" s="4">
        <v>286</v>
      </c>
      <c r="O117" s="4">
        <v>612</v>
      </c>
      <c r="P117" s="4">
        <v>607</v>
      </c>
      <c r="Q117" s="4">
        <v>310</v>
      </c>
      <c r="R117" s="4">
        <v>260</v>
      </c>
      <c r="S117" s="4">
        <v>275</v>
      </c>
      <c r="T117" s="4">
        <v>306</v>
      </c>
      <c r="U117" s="4">
        <v>317</v>
      </c>
      <c r="V117" s="4">
        <v>347</v>
      </c>
      <c r="W117" s="4">
        <v>406</v>
      </c>
      <c r="X117" s="10">
        <v>408</v>
      </c>
      <c r="Y117" s="15" t="str">
        <f t="shared" si="2"/>
        <v>ok</v>
      </c>
      <c r="Z117" t="s">
        <v>35</v>
      </c>
      <c r="AA117" s="48" t="s">
        <v>529</v>
      </c>
      <c r="AB117">
        <v>22290780</v>
      </c>
      <c r="AC117" s="48">
        <v>22952410</v>
      </c>
      <c r="AD117">
        <v>23650172</v>
      </c>
      <c r="AE117">
        <v>24388968</v>
      </c>
      <c r="AF117">
        <v>25167257</v>
      </c>
      <c r="AG117">
        <v>25980552</v>
      </c>
      <c r="AH117" s="48">
        <v>26821297</v>
      </c>
      <c r="AI117">
        <v>27684585</v>
      </c>
      <c r="AJ117">
        <v>28571475</v>
      </c>
      <c r="AK117">
        <v>29486338</v>
      </c>
      <c r="AL117">
        <v>30431736</v>
      </c>
      <c r="AM117" s="48">
        <v>31411096</v>
      </c>
      <c r="AN117">
        <v>32428167</v>
      </c>
      <c r="AO117">
        <v>33476919</v>
      </c>
      <c r="AP117">
        <v>34559168</v>
      </c>
      <c r="AQ117">
        <v>35695246</v>
      </c>
      <c r="AR117" s="48">
        <v>36912148</v>
      </c>
      <c r="AS117">
        <v>38225453</v>
      </c>
      <c r="AT117">
        <v>39647506</v>
      </c>
      <c r="AU117">
        <v>41162465</v>
      </c>
      <c r="AV117" s="48">
        <v>42723139</v>
      </c>
      <c r="AW117" s="35" t="str">
        <f t="shared" si="3"/>
        <v>ok</v>
      </c>
      <c r="AX117" t="s">
        <v>35</v>
      </c>
      <c r="AY117"/>
      <c r="AZ117" s="55">
        <v>6.343</v>
      </c>
      <c r="BA117" s="55">
        <v>6.0289999999999999</v>
      </c>
      <c r="BB117" s="55">
        <v>5.9779999999999998</v>
      </c>
      <c r="BC117" s="55">
        <v>6.0389999999999997</v>
      </c>
      <c r="BD117" s="55">
        <v>6.4939999999999998</v>
      </c>
      <c r="BE117" s="55">
        <v>6.7240000000000002</v>
      </c>
      <c r="BF117" s="55">
        <v>8.2850000000000001</v>
      </c>
      <c r="BG117" s="55">
        <v>9.6029999999999998</v>
      </c>
      <c r="BH117" s="55">
        <v>10.851000000000001</v>
      </c>
      <c r="BI117" s="55">
        <v>13.497</v>
      </c>
      <c r="BJ117" s="55">
        <v>17.279</v>
      </c>
      <c r="BK117" s="55">
        <v>18.579000000000001</v>
      </c>
      <c r="BL117" s="56">
        <v>20.212</v>
      </c>
      <c r="BM117" s="55">
        <v>21.108000000000001</v>
      </c>
      <c r="BN117" s="55">
        <v>24.587</v>
      </c>
      <c r="BO117" s="55">
        <v>25.71</v>
      </c>
      <c r="BP117" s="55">
        <v>26.722999999999999</v>
      </c>
      <c r="BQ117" s="55">
        <v>22.96</v>
      </c>
      <c r="BR117" s="55">
        <v>24.75</v>
      </c>
      <c r="BS117" s="55">
        <v>26.456</v>
      </c>
      <c r="BT117" s="55">
        <v>28.122</v>
      </c>
      <c r="BU117" s="55">
        <v>30.367999999999999</v>
      </c>
    </row>
    <row r="118" spans="1:73">
      <c r="A118" s="16" t="s">
        <v>535</v>
      </c>
      <c r="C118" s="9"/>
      <c r="D118" s="4">
        <v>69.3</v>
      </c>
      <c r="E118" s="4">
        <v>59.6</v>
      </c>
      <c r="F118" s="4">
        <v>51.4</v>
      </c>
      <c r="G118" s="4">
        <v>43.7</v>
      </c>
      <c r="H118" s="4">
        <v>46.3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0"/>
      <c r="Y118" s="15" t="str">
        <f t="shared" si="2"/>
        <v>ok</v>
      </c>
      <c r="Z118" t="s">
        <v>535</v>
      </c>
      <c r="AA118" s="48" t="s">
        <v>536</v>
      </c>
      <c r="AB118">
        <v>24051000</v>
      </c>
      <c r="AC118" s="48">
        <v>24311650</v>
      </c>
      <c r="AD118">
        <v>24650400</v>
      </c>
      <c r="AE118">
        <v>24964450</v>
      </c>
      <c r="AF118">
        <v>25271850</v>
      </c>
      <c r="AG118">
        <v>25567650</v>
      </c>
      <c r="AH118" s="48">
        <v>25864350</v>
      </c>
      <c r="AI118">
        <v>26167000</v>
      </c>
      <c r="AJ118">
        <v>26488250</v>
      </c>
      <c r="AK118">
        <v>26868000</v>
      </c>
      <c r="AL118">
        <v>27302800</v>
      </c>
      <c r="AM118" s="48">
        <v>27767400</v>
      </c>
      <c r="AN118">
        <v>28562400</v>
      </c>
      <c r="AO118">
        <v>29339400</v>
      </c>
      <c r="AP118">
        <v>29774500</v>
      </c>
      <c r="AQ118">
        <v>30243200</v>
      </c>
      <c r="AR118" s="48">
        <v>30757700</v>
      </c>
      <c r="AS118">
        <v>31298900</v>
      </c>
      <c r="AT118">
        <v>31847900</v>
      </c>
      <c r="AU118">
        <v>32388600</v>
      </c>
      <c r="AV118" s="48">
        <v>32955400</v>
      </c>
      <c r="AW118" s="35" t="str">
        <f t="shared" si="3"/>
        <v>ok</v>
      </c>
      <c r="AX118" t="s">
        <v>535</v>
      </c>
      <c r="AY118"/>
      <c r="AZ118" s="55">
        <v>14.948</v>
      </c>
      <c r="BA118" s="55">
        <v>17.041</v>
      </c>
      <c r="BB118" s="55">
        <v>13.717000000000001</v>
      </c>
      <c r="BC118" s="55">
        <v>11.632</v>
      </c>
      <c r="BD118" s="55">
        <v>9.657</v>
      </c>
      <c r="BE118" s="55">
        <v>10.129</v>
      </c>
      <c r="BF118" s="55">
        <v>12.000999999999999</v>
      </c>
      <c r="BG118" s="55">
        <v>14.31</v>
      </c>
      <c r="BH118" s="55">
        <v>17.027000000000001</v>
      </c>
      <c r="BI118" s="55">
        <v>22.306999999999999</v>
      </c>
      <c r="BJ118" s="55">
        <v>28.605</v>
      </c>
      <c r="BK118" s="55">
        <v>33.460999999999999</v>
      </c>
      <c r="BL118" s="56">
        <v>39.338000000000001</v>
      </c>
      <c r="BM118" s="55">
        <v>45.941000000000003</v>
      </c>
      <c r="BN118" s="55">
        <v>51.823999999999998</v>
      </c>
      <c r="BO118" s="55">
        <v>57.7</v>
      </c>
      <c r="BP118" s="55">
        <v>63.113</v>
      </c>
      <c r="BQ118" s="55">
        <v>66.489000000000004</v>
      </c>
      <c r="BR118" s="55">
        <v>67.069000000000003</v>
      </c>
      <c r="BS118" s="55">
        <v>48.826000000000001</v>
      </c>
      <c r="BT118" s="55">
        <v>41.241</v>
      </c>
      <c r="BU118" s="55">
        <v>49.198999999999998</v>
      </c>
    </row>
    <row r="119" spans="1:73">
      <c r="A119" s="16" t="s">
        <v>54</v>
      </c>
      <c r="C119" s="9">
        <v>5464</v>
      </c>
      <c r="D119" s="4">
        <v>5518</v>
      </c>
      <c r="E119" s="4">
        <v>5530</v>
      </c>
      <c r="F119" s="4">
        <v>5916</v>
      </c>
      <c r="G119" s="4">
        <v>6362</v>
      </c>
      <c r="H119" s="4">
        <v>6798</v>
      </c>
      <c r="I119" s="4">
        <v>7077</v>
      </c>
      <c r="J119" s="4">
        <v>7366</v>
      </c>
      <c r="K119" s="4">
        <v>7488</v>
      </c>
      <c r="L119" s="4">
        <v>7540</v>
      </c>
      <c r="M119" s="4">
        <v>7109</v>
      </c>
      <c r="N119" s="4">
        <v>7326</v>
      </c>
      <c r="O119" s="4">
        <v>7597</v>
      </c>
      <c r="P119" s="4">
        <v>8009</v>
      </c>
      <c r="Q119" s="4">
        <v>8493</v>
      </c>
      <c r="R119" s="4">
        <v>8773</v>
      </c>
      <c r="S119" s="4">
        <v>9217</v>
      </c>
      <c r="T119" s="4">
        <v>10013</v>
      </c>
      <c r="U119" s="4">
        <v>10348</v>
      </c>
      <c r="V119" s="4">
        <v>11461</v>
      </c>
      <c r="W119" s="4">
        <v>12686</v>
      </c>
      <c r="X119" s="10">
        <v>11376</v>
      </c>
      <c r="Y119" s="15" t="str">
        <f t="shared" si="2"/>
        <v>ok</v>
      </c>
      <c r="Z119" t="s">
        <v>54</v>
      </c>
      <c r="AA119" s="48" t="s">
        <v>425</v>
      </c>
      <c r="AB119">
        <v>134843233</v>
      </c>
      <c r="AC119" s="48">
        <v>138624621</v>
      </c>
      <c r="AD119">
        <v>142343578</v>
      </c>
      <c r="AE119">
        <v>145978402</v>
      </c>
      <c r="AF119">
        <v>149549700</v>
      </c>
      <c r="AG119">
        <v>153093373</v>
      </c>
      <c r="AH119" s="48">
        <v>156664697</v>
      </c>
      <c r="AI119">
        <v>160304008</v>
      </c>
      <c r="AJ119">
        <v>164022627</v>
      </c>
      <c r="AK119">
        <v>167808105</v>
      </c>
      <c r="AL119">
        <v>171648986</v>
      </c>
      <c r="AM119" s="48">
        <v>175525609</v>
      </c>
      <c r="AN119">
        <v>179424641</v>
      </c>
      <c r="AO119">
        <v>183340592</v>
      </c>
      <c r="AP119">
        <v>187281475</v>
      </c>
      <c r="AQ119">
        <v>191262919</v>
      </c>
      <c r="AR119" s="48">
        <v>195306825</v>
      </c>
      <c r="AS119">
        <v>199426964</v>
      </c>
      <c r="AT119">
        <v>203627284</v>
      </c>
      <c r="AU119">
        <v>207896686</v>
      </c>
      <c r="AV119" s="48">
        <v>212215030</v>
      </c>
      <c r="AW119" s="35" t="str">
        <f t="shared" si="3"/>
        <v>ok</v>
      </c>
      <c r="AX119" t="s">
        <v>54</v>
      </c>
      <c r="AY119"/>
      <c r="AZ119" s="55">
        <v>81.489999999999995</v>
      </c>
      <c r="BA119" s="55">
        <v>82.513999999999996</v>
      </c>
      <c r="BB119" s="55">
        <v>79.704999999999998</v>
      </c>
      <c r="BC119" s="55">
        <v>77.930999999999997</v>
      </c>
      <c r="BD119" s="55">
        <v>77.936999999999998</v>
      </c>
      <c r="BE119" s="55">
        <v>89.727000000000004</v>
      </c>
      <c r="BF119" s="55">
        <v>105.61199999999999</v>
      </c>
      <c r="BG119" s="55">
        <v>118.48099999999999</v>
      </c>
      <c r="BH119" s="55">
        <v>137.22900000000001</v>
      </c>
      <c r="BI119" s="55">
        <v>152.36199999999999</v>
      </c>
      <c r="BJ119" s="55">
        <v>170.85300000000001</v>
      </c>
      <c r="BK119" s="55">
        <v>167.875</v>
      </c>
      <c r="BL119" s="56">
        <v>177.166</v>
      </c>
      <c r="BM119" s="55">
        <v>213.58799999999999</v>
      </c>
      <c r="BN119" s="55">
        <v>224.38399999999999</v>
      </c>
      <c r="BO119" s="55">
        <v>231.21799999999999</v>
      </c>
      <c r="BP119" s="55">
        <v>244.36099999999999</v>
      </c>
      <c r="BQ119" s="55">
        <v>270.55599999999998</v>
      </c>
      <c r="BR119" s="55">
        <v>278.65499999999997</v>
      </c>
      <c r="BS119" s="55">
        <v>304.952</v>
      </c>
      <c r="BT119" s="55">
        <v>312.57</v>
      </c>
      <c r="BU119" s="55">
        <v>278.01900000000001</v>
      </c>
    </row>
    <row r="120" spans="1:73">
      <c r="A120" s="16" t="s">
        <v>41</v>
      </c>
      <c r="C120" s="9">
        <v>168.1</v>
      </c>
      <c r="D120" s="4">
        <v>178.1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10">
        <v>0</v>
      </c>
      <c r="Y120" s="15" t="str">
        <f t="shared" si="2"/>
        <v>ok</v>
      </c>
      <c r="Z120" t="s">
        <v>41</v>
      </c>
      <c r="AA120" s="48" t="s">
        <v>426</v>
      </c>
      <c r="AB120">
        <v>2912316</v>
      </c>
      <c r="AC120" s="48">
        <v>2971196</v>
      </c>
      <c r="AD120">
        <v>3030328</v>
      </c>
      <c r="AE120">
        <v>3089648</v>
      </c>
      <c r="AF120">
        <v>3149188</v>
      </c>
      <c r="AG120">
        <v>3209048</v>
      </c>
      <c r="AH120" s="48">
        <v>3269356</v>
      </c>
      <c r="AI120">
        <v>3330217</v>
      </c>
      <c r="AJ120">
        <v>3391666</v>
      </c>
      <c r="AK120">
        <v>3453675</v>
      </c>
      <c r="AL120">
        <v>3516204</v>
      </c>
      <c r="AM120" s="48">
        <v>3579215</v>
      </c>
      <c r="AN120">
        <v>3642687</v>
      </c>
      <c r="AO120">
        <v>3706483</v>
      </c>
      <c r="AP120">
        <v>3770624</v>
      </c>
      <c r="AQ120">
        <v>3835437</v>
      </c>
      <c r="AR120" s="48">
        <v>3901315</v>
      </c>
      <c r="AS120">
        <v>3968487</v>
      </c>
      <c r="AT120">
        <v>4037078</v>
      </c>
      <c r="AU120">
        <v>4106771</v>
      </c>
      <c r="AV120" s="48">
        <v>4176873</v>
      </c>
      <c r="AW120" s="35" t="str">
        <f t="shared" si="3"/>
        <v>ok</v>
      </c>
      <c r="AX120" t="s">
        <v>41</v>
      </c>
      <c r="AY120"/>
      <c r="AZ120" s="55">
        <v>11.574999999999999</v>
      </c>
      <c r="BA120" s="55">
        <v>12.13</v>
      </c>
      <c r="BB120" s="55">
        <v>12.304</v>
      </c>
      <c r="BC120" s="55">
        <v>12.502000000000001</v>
      </c>
      <c r="BD120" s="55">
        <v>12.994</v>
      </c>
      <c r="BE120" s="55">
        <v>13.694000000000001</v>
      </c>
      <c r="BF120" s="55">
        <v>15.013</v>
      </c>
      <c r="BG120" s="55">
        <v>16.373999999999999</v>
      </c>
      <c r="BH120" s="55">
        <v>18.145</v>
      </c>
      <c r="BI120" s="55">
        <v>21.295999999999999</v>
      </c>
      <c r="BJ120" s="55">
        <v>25.155999999999999</v>
      </c>
      <c r="BK120" s="55">
        <v>27.117000000000001</v>
      </c>
      <c r="BL120" s="56">
        <v>29.44</v>
      </c>
      <c r="BM120" s="55">
        <v>34.686</v>
      </c>
      <c r="BN120" s="55">
        <v>40.43</v>
      </c>
      <c r="BO120" s="55">
        <v>45.6</v>
      </c>
      <c r="BP120" s="55">
        <v>49.920999999999999</v>
      </c>
      <c r="BQ120" s="55">
        <v>54.091999999999999</v>
      </c>
      <c r="BR120" s="55">
        <v>57.957999999999998</v>
      </c>
      <c r="BS120" s="55">
        <v>62.283999999999999</v>
      </c>
      <c r="BT120" s="55">
        <v>65.206000000000003</v>
      </c>
      <c r="BU120" s="55">
        <v>70.155000000000001</v>
      </c>
    </row>
    <row r="121" spans="1:73" ht="15" thickBot="1">
      <c r="A121" s="16" t="s">
        <v>65</v>
      </c>
      <c r="C121" s="9">
        <v>117</v>
      </c>
      <c r="D121" s="4">
        <v>90.5</v>
      </c>
      <c r="E121" s="4">
        <v>79.8</v>
      </c>
      <c r="F121" s="4">
        <v>66.8</v>
      </c>
      <c r="G121" s="4">
        <v>46.3</v>
      </c>
      <c r="H121" s="4">
        <v>41.9</v>
      </c>
      <c r="I121" s="4">
        <v>46.9</v>
      </c>
      <c r="J121" s="4">
        <v>55.3</v>
      </c>
      <c r="K121" s="4">
        <v>54.7</v>
      </c>
      <c r="L121" s="4">
        <v>66</v>
      </c>
      <c r="M121" s="4">
        <v>54.4</v>
      </c>
      <c r="N121" s="4">
        <v>68.599999999999994</v>
      </c>
      <c r="O121" s="4">
        <v>56.9</v>
      </c>
      <c r="P121" s="4">
        <v>65.8</v>
      </c>
      <c r="Q121" s="4">
        <v>95.3</v>
      </c>
      <c r="R121" s="4">
        <v>92.9</v>
      </c>
      <c r="S121" s="4">
        <v>104</v>
      </c>
      <c r="T121" s="4">
        <v>98</v>
      </c>
      <c r="U121" s="4">
        <v>82</v>
      </c>
      <c r="V121" s="4">
        <v>71.900000000000006</v>
      </c>
      <c r="W121" s="4">
        <v>59.9</v>
      </c>
      <c r="X121" s="10">
        <v>60.6</v>
      </c>
      <c r="Y121" s="15" t="str">
        <f t="shared" si="2"/>
        <v>ok</v>
      </c>
      <c r="Z121" s="16" t="s">
        <v>65</v>
      </c>
      <c r="AA121" s="48" t="s">
        <v>433</v>
      </c>
      <c r="AB121">
        <v>5581762</v>
      </c>
      <c r="AC121" s="48">
        <v>5716161</v>
      </c>
      <c r="AD121">
        <v>5847586</v>
      </c>
      <c r="AE121">
        <v>5974629</v>
      </c>
      <c r="AF121">
        <v>6098621</v>
      </c>
      <c r="AG121">
        <v>6223377</v>
      </c>
      <c r="AH121" s="48">
        <v>6354245</v>
      </c>
      <c r="AI121">
        <v>6494903</v>
      </c>
      <c r="AJ121">
        <v>6646895</v>
      </c>
      <c r="AK121">
        <v>6808514</v>
      </c>
      <c r="AL121">
        <v>6976201</v>
      </c>
      <c r="AM121" s="48">
        <v>7144776</v>
      </c>
      <c r="AN121">
        <v>7310507</v>
      </c>
      <c r="AO121">
        <v>7472200</v>
      </c>
      <c r="AP121">
        <v>7631002</v>
      </c>
      <c r="AQ121">
        <v>7788379</v>
      </c>
      <c r="AR121" s="48">
        <v>7946731</v>
      </c>
      <c r="AS121">
        <v>8107775</v>
      </c>
      <c r="AT121">
        <v>8271760</v>
      </c>
      <c r="AU121">
        <v>8438029</v>
      </c>
      <c r="AV121" s="48">
        <v>8606316</v>
      </c>
      <c r="AW121" s="35" t="str">
        <f t="shared" si="3"/>
        <v>ok</v>
      </c>
      <c r="AX121" s="16" t="s">
        <v>65</v>
      </c>
      <c r="AY121"/>
      <c r="AZ121" s="55">
        <v>5.6550000000000002</v>
      </c>
      <c r="BA121" s="55">
        <v>5.16</v>
      </c>
      <c r="BB121" s="55">
        <v>5.258</v>
      </c>
      <c r="BC121" s="55">
        <v>4.6100000000000003</v>
      </c>
      <c r="BD121" s="55">
        <v>4.58</v>
      </c>
      <c r="BE121" s="55">
        <v>5.5839999999999996</v>
      </c>
      <c r="BF121" s="55">
        <v>6.2759999999999998</v>
      </c>
      <c r="BG121" s="55">
        <v>7.3120000000000003</v>
      </c>
      <c r="BH121" s="55">
        <v>8.3059999999999992</v>
      </c>
      <c r="BI121" s="55">
        <v>9.5449999999999999</v>
      </c>
      <c r="BJ121" s="55">
        <v>11.670999999999999</v>
      </c>
      <c r="BK121" s="55">
        <v>11.619</v>
      </c>
      <c r="BL121" s="56">
        <v>14.250999999999999</v>
      </c>
      <c r="BM121" s="55">
        <v>17.984999999999999</v>
      </c>
      <c r="BN121" s="55">
        <v>21.295000000000002</v>
      </c>
      <c r="BO121" s="55">
        <v>21.260999999999999</v>
      </c>
      <c r="BP121" s="55">
        <v>23.06</v>
      </c>
      <c r="BQ121" s="55">
        <v>20.638999999999999</v>
      </c>
      <c r="BR121" s="55">
        <v>19.027999999999999</v>
      </c>
      <c r="BS121" s="55">
        <v>20.334</v>
      </c>
      <c r="BT121" s="55">
        <v>21.318999999999999</v>
      </c>
      <c r="BU121" s="55">
        <v>21.452999999999999</v>
      </c>
    </row>
    <row r="122" spans="1:73" ht="15" thickBot="1">
      <c r="A122" s="16" t="s">
        <v>44</v>
      </c>
      <c r="C122" s="9">
        <v>224</v>
      </c>
      <c r="D122" s="4">
        <v>201</v>
      </c>
      <c r="E122" s="4">
        <v>195</v>
      </c>
      <c r="F122" s="4">
        <v>177</v>
      </c>
      <c r="G122" s="4">
        <v>171</v>
      </c>
      <c r="H122" s="4">
        <v>153</v>
      </c>
      <c r="I122" s="4">
        <v>181</v>
      </c>
      <c r="J122" s="4">
        <v>161</v>
      </c>
      <c r="K122" s="4">
        <v>184</v>
      </c>
      <c r="L122" s="4">
        <v>189</v>
      </c>
      <c r="M122" s="4">
        <v>189</v>
      </c>
      <c r="N122" s="4">
        <v>210</v>
      </c>
      <c r="O122" s="4">
        <v>232</v>
      </c>
      <c r="P122" s="4">
        <v>265</v>
      </c>
      <c r="Q122" s="4">
        <v>303</v>
      </c>
      <c r="R122" s="4">
        <v>333</v>
      </c>
      <c r="S122" s="4">
        <v>352</v>
      </c>
      <c r="T122" s="4">
        <v>386</v>
      </c>
      <c r="U122" s="4">
        <v>359</v>
      </c>
      <c r="V122" s="4">
        <v>348</v>
      </c>
      <c r="W122" s="4">
        <v>379</v>
      </c>
      <c r="X122" s="10">
        <v>387</v>
      </c>
      <c r="Y122" s="15" t="str">
        <f t="shared" si="2"/>
        <v>ok</v>
      </c>
      <c r="Z122" t="s">
        <v>44</v>
      </c>
      <c r="AA122" s="48" t="s">
        <v>443</v>
      </c>
      <c r="AB122">
        <v>5107839</v>
      </c>
      <c r="AC122" s="48">
        <v>5216349</v>
      </c>
      <c r="AD122">
        <v>5323201</v>
      </c>
      <c r="AE122">
        <v>5428444</v>
      </c>
      <c r="AF122">
        <v>5531962</v>
      </c>
      <c r="AG122">
        <v>5632983</v>
      </c>
      <c r="AH122" s="48">
        <v>5730549</v>
      </c>
      <c r="AI122">
        <v>5824096</v>
      </c>
      <c r="AJ122">
        <v>5913209</v>
      </c>
      <c r="AK122">
        <v>5998427</v>
      </c>
      <c r="AL122">
        <v>6081296</v>
      </c>
      <c r="AM122" s="48">
        <v>6163972</v>
      </c>
      <c r="AN122">
        <v>6248020</v>
      </c>
      <c r="AO122">
        <v>6333976</v>
      </c>
      <c r="AP122">
        <v>6421512</v>
      </c>
      <c r="AQ122">
        <v>6510276</v>
      </c>
      <c r="AR122" s="48">
        <v>6599526</v>
      </c>
      <c r="AS122">
        <v>6688746</v>
      </c>
      <c r="AT122">
        <v>6777872</v>
      </c>
      <c r="AU122">
        <v>6867062</v>
      </c>
      <c r="AV122" s="48">
        <v>6956071</v>
      </c>
      <c r="AW122" s="35" t="str">
        <f t="shared" si="3"/>
        <v>ok</v>
      </c>
      <c r="AX122" t="s">
        <v>44</v>
      </c>
      <c r="AY122"/>
      <c r="AZ122" s="99">
        <v>9.26</v>
      </c>
      <c r="BA122" s="100">
        <v>8.8369999999999997</v>
      </c>
      <c r="BB122" s="100">
        <v>8.8559999999999999</v>
      </c>
      <c r="BC122" s="100">
        <v>8.4960000000000004</v>
      </c>
      <c r="BD122" s="100">
        <v>7.1959999999999997</v>
      </c>
      <c r="BE122" s="100">
        <v>7.6909999999999998</v>
      </c>
      <c r="BF122" s="100">
        <v>9.6240000000000006</v>
      </c>
      <c r="BG122" s="100">
        <v>10.738</v>
      </c>
      <c r="BH122" s="100">
        <v>13.43</v>
      </c>
      <c r="BI122" s="100">
        <v>17.856000000000002</v>
      </c>
      <c r="BJ122" s="100">
        <v>24.577000000000002</v>
      </c>
      <c r="BK122" s="100">
        <v>22.347000000000001</v>
      </c>
      <c r="BL122" s="103">
        <v>27.239000000000001</v>
      </c>
      <c r="BM122" s="100">
        <v>33.716000000000001</v>
      </c>
      <c r="BN122" s="100">
        <v>33.283000000000001</v>
      </c>
      <c r="BO122" s="100">
        <v>38.585000000000001</v>
      </c>
      <c r="BP122" s="100">
        <v>40.277000000000001</v>
      </c>
      <c r="BQ122" s="100">
        <v>36.164000000000001</v>
      </c>
      <c r="BR122" s="100">
        <v>36.054000000000002</v>
      </c>
      <c r="BS122" s="100">
        <v>39.009</v>
      </c>
      <c r="BT122" s="100">
        <v>41.603999999999999</v>
      </c>
      <c r="BU122" s="101">
        <v>42.351999999999997</v>
      </c>
    </row>
    <row r="123" spans="1:73">
      <c r="A123" s="16" t="s">
        <v>411</v>
      </c>
      <c r="C123" s="9">
        <v>9783</v>
      </c>
      <c r="D123" s="4">
        <v>10264</v>
      </c>
      <c r="E123" s="4">
        <v>9855</v>
      </c>
      <c r="F123" s="4">
        <v>10114</v>
      </c>
      <c r="G123" s="4">
        <v>10103</v>
      </c>
      <c r="H123" s="4">
        <v>10249</v>
      </c>
      <c r="I123" s="4">
        <v>10324</v>
      </c>
      <c r="J123" s="4">
        <v>10342</v>
      </c>
      <c r="K123" s="4">
        <v>10830</v>
      </c>
      <c r="L123" s="4">
        <v>10976</v>
      </c>
      <c r="M123" s="4">
        <v>10786</v>
      </c>
      <c r="N123" s="4">
        <v>11019</v>
      </c>
      <c r="O123" s="4">
        <v>10555</v>
      </c>
      <c r="P123" s="4">
        <v>10201</v>
      </c>
      <c r="Q123" s="4">
        <v>9585</v>
      </c>
      <c r="R123" s="4">
        <v>8928</v>
      </c>
      <c r="S123" s="4">
        <v>8940</v>
      </c>
      <c r="T123" s="4">
        <v>8919</v>
      </c>
      <c r="U123" s="4">
        <v>9376</v>
      </c>
      <c r="V123" s="4">
        <v>9581</v>
      </c>
      <c r="W123" s="4">
        <v>10535</v>
      </c>
      <c r="X123" s="10">
        <v>11243</v>
      </c>
      <c r="Y123" s="15" t="str">
        <f t="shared" si="2"/>
        <v>ok</v>
      </c>
      <c r="Z123" t="s">
        <v>411</v>
      </c>
      <c r="AA123" s="48" t="s">
        <v>412</v>
      </c>
      <c r="AB123">
        <v>15707209</v>
      </c>
      <c r="AC123" s="48">
        <v>15812088</v>
      </c>
      <c r="AD123">
        <v>15925513</v>
      </c>
      <c r="AE123">
        <v>16046180</v>
      </c>
      <c r="AF123">
        <v>16148929</v>
      </c>
      <c r="AG123">
        <v>16225302</v>
      </c>
      <c r="AH123" s="48">
        <v>16281779</v>
      </c>
      <c r="AI123">
        <v>16319868</v>
      </c>
      <c r="AJ123">
        <v>16346101</v>
      </c>
      <c r="AK123">
        <v>16381696</v>
      </c>
      <c r="AL123">
        <v>16445593</v>
      </c>
      <c r="AM123" s="48">
        <v>16530388</v>
      </c>
      <c r="AN123">
        <v>16615394</v>
      </c>
      <c r="AO123">
        <v>16693074</v>
      </c>
      <c r="AP123">
        <v>16754962</v>
      </c>
      <c r="AQ123">
        <v>16804432</v>
      </c>
      <c r="AR123" s="48">
        <v>16865008</v>
      </c>
      <c r="AS123">
        <v>16939923</v>
      </c>
      <c r="AT123">
        <v>17030314</v>
      </c>
      <c r="AU123">
        <v>17131296</v>
      </c>
      <c r="AV123" s="48">
        <v>17231017</v>
      </c>
      <c r="AW123" s="35" t="str">
        <f t="shared" si="3"/>
        <v>ok</v>
      </c>
      <c r="AX123" t="s">
        <v>411</v>
      </c>
      <c r="AY123"/>
      <c r="AZ123" s="55">
        <v>438.61</v>
      </c>
      <c r="BA123" s="55">
        <v>447.47399999999999</v>
      </c>
      <c r="BB123" s="55">
        <v>417.58100000000002</v>
      </c>
      <c r="BC123" s="55">
        <v>431.50799999999998</v>
      </c>
      <c r="BD123" s="55">
        <v>473.072</v>
      </c>
      <c r="BE123" s="55">
        <v>579.78800000000001</v>
      </c>
      <c r="BF123" s="55">
        <v>657.86199999999997</v>
      </c>
      <c r="BG123" s="55">
        <v>686.202</v>
      </c>
      <c r="BH123" s="55">
        <v>733.95299999999997</v>
      </c>
      <c r="BI123" s="55">
        <v>848.65599999999995</v>
      </c>
      <c r="BJ123" s="55">
        <v>952.49099999999999</v>
      </c>
      <c r="BK123" s="55">
        <v>870.27800000000002</v>
      </c>
      <c r="BL123" s="56">
        <v>848.13300000000004</v>
      </c>
      <c r="BM123" s="55">
        <v>904.91499999999996</v>
      </c>
      <c r="BN123" s="55">
        <v>839.43600000000004</v>
      </c>
      <c r="BO123" s="55">
        <v>877.19799999999998</v>
      </c>
      <c r="BP123" s="55">
        <v>892.39700000000005</v>
      </c>
      <c r="BQ123" s="55">
        <v>765.65</v>
      </c>
      <c r="BR123" s="55">
        <v>783.85199999999998</v>
      </c>
      <c r="BS123" s="55">
        <v>832.23900000000003</v>
      </c>
      <c r="BT123" s="55">
        <v>912.899</v>
      </c>
      <c r="BU123" s="55">
        <v>914.00300000000004</v>
      </c>
    </row>
    <row r="124" spans="1:73">
      <c r="A124" s="16" t="s">
        <v>427</v>
      </c>
      <c r="C124" s="9">
        <v>1743</v>
      </c>
      <c r="D124" s="4">
        <v>1690</v>
      </c>
      <c r="E124" s="4">
        <v>1544</v>
      </c>
      <c r="F124" s="4">
        <v>1509</v>
      </c>
      <c r="G124" s="4">
        <v>1402</v>
      </c>
      <c r="H124" s="4">
        <v>1440</v>
      </c>
      <c r="I124" s="4">
        <v>1410</v>
      </c>
      <c r="J124" s="4">
        <v>1748</v>
      </c>
      <c r="K124" s="4">
        <v>1827</v>
      </c>
      <c r="L124" s="4">
        <v>1770</v>
      </c>
      <c r="M124" s="4">
        <v>1765</v>
      </c>
      <c r="N124" s="4">
        <v>2171</v>
      </c>
      <c r="O124" s="4">
        <v>2364</v>
      </c>
      <c r="P124" s="4">
        <v>2410</v>
      </c>
      <c r="Q124" s="4">
        <v>2702</v>
      </c>
      <c r="R124" s="4">
        <v>3114</v>
      </c>
      <c r="S124" s="4">
        <v>3085</v>
      </c>
      <c r="T124" s="4">
        <v>3440</v>
      </c>
      <c r="U124" s="4">
        <v>2695</v>
      </c>
      <c r="V124" s="4">
        <v>2666</v>
      </c>
      <c r="W124" s="4">
        <v>2689</v>
      </c>
      <c r="X124" s="10">
        <v>2709</v>
      </c>
      <c r="Y124" s="15" t="str">
        <f t="shared" si="2"/>
        <v>ok</v>
      </c>
      <c r="Z124" t="s">
        <v>427</v>
      </c>
      <c r="AA124" s="48" t="s">
        <v>428</v>
      </c>
      <c r="AB124">
        <v>25658062</v>
      </c>
      <c r="AC124" s="48">
        <v>26078293</v>
      </c>
      <c r="AD124">
        <v>26459944</v>
      </c>
      <c r="AE124">
        <v>26799285</v>
      </c>
      <c r="AF124">
        <v>27100968</v>
      </c>
      <c r="AG124">
        <v>27372226</v>
      </c>
      <c r="AH124" s="48">
        <v>27624213</v>
      </c>
      <c r="AI124">
        <v>27866145</v>
      </c>
      <c r="AJ124">
        <v>28102056</v>
      </c>
      <c r="AK124">
        <v>28333052</v>
      </c>
      <c r="AL124">
        <v>28562317</v>
      </c>
      <c r="AM124" s="48">
        <v>28792655</v>
      </c>
      <c r="AN124">
        <v>29027674</v>
      </c>
      <c r="AO124">
        <v>29264318</v>
      </c>
      <c r="AP124">
        <v>29506788</v>
      </c>
      <c r="AQ124">
        <v>29773987</v>
      </c>
      <c r="AR124" s="48">
        <v>30090359</v>
      </c>
      <c r="AS124">
        <v>30470734</v>
      </c>
      <c r="AT124">
        <v>30926032</v>
      </c>
      <c r="AU124">
        <v>31444297</v>
      </c>
      <c r="AV124" s="48">
        <v>31989256</v>
      </c>
      <c r="AW124" s="35" t="str">
        <f t="shared" si="3"/>
        <v>ok</v>
      </c>
      <c r="AX124" t="s">
        <v>427</v>
      </c>
      <c r="AY124"/>
      <c r="AZ124" s="55">
        <v>54.600999999999999</v>
      </c>
      <c r="BA124" s="55">
        <v>49.378999999999998</v>
      </c>
      <c r="BB124" s="55">
        <v>51.005000000000003</v>
      </c>
      <c r="BC124" s="55">
        <v>51.613</v>
      </c>
      <c r="BD124" s="55">
        <v>54.451000000000001</v>
      </c>
      <c r="BE124" s="55">
        <v>59.045000000000002</v>
      </c>
      <c r="BF124" s="55">
        <v>66.709999999999994</v>
      </c>
      <c r="BG124" s="55">
        <v>74.97</v>
      </c>
      <c r="BH124" s="55">
        <v>87.885999999999996</v>
      </c>
      <c r="BI124" s="55">
        <v>102.187</v>
      </c>
      <c r="BJ124" s="55">
        <v>121.783</v>
      </c>
      <c r="BK124" s="55">
        <v>121.358</v>
      </c>
      <c r="BL124" s="56">
        <v>148.82</v>
      </c>
      <c r="BM124" s="55">
        <v>170.83699999999999</v>
      </c>
      <c r="BN124" s="55">
        <v>192.93299999999999</v>
      </c>
      <c r="BO124" s="55">
        <v>202.11799999999999</v>
      </c>
      <c r="BP124" s="55">
        <v>202.196</v>
      </c>
      <c r="BQ124" s="55">
        <v>191.51499999999999</v>
      </c>
      <c r="BR124" s="55">
        <v>194.47</v>
      </c>
      <c r="BS124" s="55">
        <v>214.12799999999999</v>
      </c>
      <c r="BT124" s="55">
        <v>225.203</v>
      </c>
      <c r="BU124" s="55">
        <v>232.08</v>
      </c>
    </row>
    <row r="125" spans="1:73">
      <c r="A125" s="16" t="s">
        <v>57</v>
      </c>
      <c r="C125" s="9">
        <v>2068</v>
      </c>
      <c r="D125" s="4">
        <v>2042</v>
      </c>
      <c r="E125" s="4">
        <v>2158</v>
      </c>
      <c r="F125" s="4">
        <v>2035</v>
      </c>
      <c r="G125" s="4">
        <v>2143</v>
      </c>
      <c r="H125" s="4">
        <v>2388</v>
      </c>
      <c r="I125" s="4">
        <v>2250</v>
      </c>
      <c r="J125" s="4">
        <v>2292</v>
      </c>
      <c r="K125" s="4">
        <v>2370</v>
      </c>
      <c r="L125" s="4">
        <v>2596</v>
      </c>
      <c r="M125" s="5">
        <v>2597</v>
      </c>
      <c r="N125" s="5">
        <v>2497</v>
      </c>
      <c r="O125" s="5">
        <v>2623</v>
      </c>
      <c r="P125" s="5">
        <v>2665</v>
      </c>
      <c r="Q125" s="5">
        <v>2706</v>
      </c>
      <c r="R125" s="5">
        <v>3089</v>
      </c>
      <c r="S125" s="5">
        <v>2866</v>
      </c>
      <c r="T125" s="5">
        <v>3136</v>
      </c>
      <c r="U125" s="5">
        <v>4223</v>
      </c>
      <c r="V125" s="5">
        <v>3755</v>
      </c>
      <c r="W125" s="5">
        <v>3753</v>
      </c>
      <c r="X125" s="11">
        <v>3770</v>
      </c>
      <c r="Y125" s="15" t="str">
        <f t="shared" si="2"/>
        <v>ok</v>
      </c>
      <c r="Z125" t="s">
        <v>57</v>
      </c>
      <c r="AA125" s="48" t="s">
        <v>429</v>
      </c>
      <c r="AB125">
        <v>74672014</v>
      </c>
      <c r="AC125" s="48">
        <v>76325927</v>
      </c>
      <c r="AD125">
        <v>77991755</v>
      </c>
      <c r="AE125">
        <v>79672873</v>
      </c>
      <c r="AF125">
        <v>81365258</v>
      </c>
      <c r="AG125">
        <v>83051971</v>
      </c>
      <c r="AH125" s="48">
        <v>84710542</v>
      </c>
      <c r="AI125">
        <v>86326250</v>
      </c>
      <c r="AJ125">
        <v>87888675</v>
      </c>
      <c r="AK125">
        <v>89405482</v>
      </c>
      <c r="AL125">
        <v>90901965</v>
      </c>
      <c r="AM125" s="48">
        <v>92414158</v>
      </c>
      <c r="AN125">
        <v>93966780</v>
      </c>
      <c r="AO125">
        <v>95570047</v>
      </c>
      <c r="AP125">
        <v>97212638</v>
      </c>
      <c r="AQ125">
        <v>98871552</v>
      </c>
      <c r="AR125" s="48">
        <v>100513138</v>
      </c>
      <c r="AS125">
        <v>102113212</v>
      </c>
      <c r="AT125">
        <v>103663927</v>
      </c>
      <c r="AU125">
        <v>105173264</v>
      </c>
      <c r="AV125" s="48">
        <v>106651922</v>
      </c>
      <c r="AW125" s="35" t="str">
        <f t="shared" si="3"/>
        <v>ok</v>
      </c>
      <c r="AX125" t="s">
        <v>57</v>
      </c>
      <c r="AY125"/>
      <c r="AZ125" s="55">
        <v>72.206999999999994</v>
      </c>
      <c r="BA125" s="55">
        <v>82.995000000000005</v>
      </c>
      <c r="BB125" s="55">
        <v>81.022999999999996</v>
      </c>
      <c r="BC125" s="55">
        <v>76.262</v>
      </c>
      <c r="BD125" s="55">
        <v>81.358000000000004</v>
      </c>
      <c r="BE125" s="55">
        <v>83.908000000000001</v>
      </c>
      <c r="BF125" s="55">
        <v>91.370999999999995</v>
      </c>
      <c r="BG125" s="55">
        <v>103.074</v>
      </c>
      <c r="BH125" s="55">
        <v>122.211</v>
      </c>
      <c r="BI125" s="55">
        <v>149.36000000000001</v>
      </c>
      <c r="BJ125" s="55">
        <v>173.60300000000001</v>
      </c>
      <c r="BK125" s="55">
        <v>168.48500000000001</v>
      </c>
      <c r="BL125" s="56">
        <v>199.59100000000001</v>
      </c>
      <c r="BM125" s="55">
        <v>224.143</v>
      </c>
      <c r="BN125" s="55">
        <v>250.09200000000001</v>
      </c>
      <c r="BO125" s="55">
        <v>271.83600000000001</v>
      </c>
      <c r="BP125" s="55">
        <v>284.58499999999998</v>
      </c>
      <c r="BQ125" s="55">
        <v>292.774</v>
      </c>
      <c r="BR125" s="55">
        <v>304.88900000000001</v>
      </c>
      <c r="BS125" s="55">
        <v>313.59500000000003</v>
      </c>
      <c r="BT125" s="55">
        <v>330.846</v>
      </c>
      <c r="BU125" s="55">
        <v>356.68200000000002</v>
      </c>
    </row>
    <row r="126" spans="1:73">
      <c r="A126" s="16" t="s">
        <v>434</v>
      </c>
      <c r="C126" s="9">
        <v>5392</v>
      </c>
      <c r="D126" s="4">
        <v>5309</v>
      </c>
      <c r="E126" s="4">
        <v>5160</v>
      </c>
      <c r="F126" s="4">
        <v>5322</v>
      </c>
      <c r="G126" s="4">
        <v>5413</v>
      </c>
      <c r="H126" s="4">
        <v>5633</v>
      </c>
      <c r="I126" s="4">
        <v>5900</v>
      </c>
      <c r="J126" s="4">
        <v>6302</v>
      </c>
      <c r="K126" s="4">
        <v>6699</v>
      </c>
      <c r="L126" s="4">
        <v>7568</v>
      </c>
      <c r="M126" s="4">
        <v>6883</v>
      </c>
      <c r="N126" s="4">
        <v>7261</v>
      </c>
      <c r="O126" s="4">
        <v>7607</v>
      </c>
      <c r="P126" s="4">
        <v>7714</v>
      </c>
      <c r="Q126" s="4">
        <v>7781</v>
      </c>
      <c r="R126" s="4">
        <v>7718</v>
      </c>
      <c r="S126" s="4">
        <v>8587</v>
      </c>
      <c r="T126" s="4">
        <v>10219</v>
      </c>
      <c r="U126" s="4">
        <v>9653</v>
      </c>
      <c r="V126" s="4">
        <v>9871</v>
      </c>
      <c r="W126" s="4">
        <v>10749</v>
      </c>
      <c r="X126" s="10">
        <v>11596</v>
      </c>
      <c r="Y126" s="15" t="str">
        <f t="shared" si="2"/>
        <v>ok</v>
      </c>
      <c r="Z126" t="s">
        <v>434</v>
      </c>
      <c r="AA126" s="48" t="s">
        <v>435</v>
      </c>
      <c r="AB126">
        <v>38663481</v>
      </c>
      <c r="AC126" s="48">
        <v>38660271</v>
      </c>
      <c r="AD126">
        <v>38258629</v>
      </c>
      <c r="AE126">
        <v>38248076</v>
      </c>
      <c r="AF126">
        <v>38230364</v>
      </c>
      <c r="AG126">
        <v>38204570</v>
      </c>
      <c r="AH126" s="48">
        <v>38182222</v>
      </c>
      <c r="AI126">
        <v>38165445</v>
      </c>
      <c r="AJ126">
        <v>38141267</v>
      </c>
      <c r="AK126">
        <v>38120560</v>
      </c>
      <c r="AL126">
        <v>38125759</v>
      </c>
      <c r="AM126" s="48">
        <v>38151603</v>
      </c>
      <c r="AN126">
        <v>38042794</v>
      </c>
      <c r="AO126">
        <v>38063255</v>
      </c>
      <c r="AP126">
        <v>38063164</v>
      </c>
      <c r="AQ126">
        <v>38040196</v>
      </c>
      <c r="AR126" s="48">
        <v>38011735</v>
      </c>
      <c r="AS126">
        <v>37986412</v>
      </c>
      <c r="AT126">
        <v>37970087</v>
      </c>
      <c r="AU126">
        <v>37974826</v>
      </c>
      <c r="AV126" s="48">
        <v>37978548</v>
      </c>
      <c r="AW126" s="35" t="str">
        <f t="shared" si="3"/>
        <v>ok</v>
      </c>
      <c r="AX126" t="s">
        <v>434</v>
      </c>
      <c r="AY126"/>
      <c r="AZ126" s="55">
        <v>172.05</v>
      </c>
      <c r="BA126" s="55">
        <v>167.79900000000001</v>
      </c>
      <c r="BB126" s="55">
        <v>171.27600000000001</v>
      </c>
      <c r="BC126" s="55">
        <v>190.43</v>
      </c>
      <c r="BD126" s="55">
        <v>198.679</v>
      </c>
      <c r="BE126" s="55">
        <v>217.51400000000001</v>
      </c>
      <c r="BF126" s="55">
        <v>255.28399999999999</v>
      </c>
      <c r="BG126" s="55">
        <v>306.14499999999998</v>
      </c>
      <c r="BH126" s="55">
        <v>344.75900000000001</v>
      </c>
      <c r="BI126" s="55">
        <v>429.47300000000001</v>
      </c>
      <c r="BJ126" s="55">
        <v>533.79999999999995</v>
      </c>
      <c r="BK126" s="55">
        <v>440.14</v>
      </c>
      <c r="BL126" s="56">
        <v>479.161</v>
      </c>
      <c r="BM126" s="55">
        <v>528.57100000000003</v>
      </c>
      <c r="BN126" s="55">
        <v>500.846</v>
      </c>
      <c r="BO126" s="55">
        <v>524.399</v>
      </c>
      <c r="BP126" s="55">
        <v>545.28399999999999</v>
      </c>
      <c r="BQ126" s="55">
        <v>477.56799999999998</v>
      </c>
      <c r="BR126" s="55">
        <v>471.84300000000002</v>
      </c>
      <c r="BS126" s="55">
        <v>526.59400000000005</v>
      </c>
      <c r="BT126" s="55">
        <v>586.01499999999999</v>
      </c>
      <c r="BU126" s="55">
        <v>593.29499999999996</v>
      </c>
    </row>
    <row r="127" spans="1:73">
      <c r="A127" s="16" t="s">
        <v>73</v>
      </c>
      <c r="C127" s="9">
        <v>3445</v>
      </c>
      <c r="D127" s="4">
        <v>3624</v>
      </c>
      <c r="E127" s="4">
        <v>3732</v>
      </c>
      <c r="F127" s="4">
        <v>3882</v>
      </c>
      <c r="G127" s="4">
        <v>3988</v>
      </c>
      <c r="H127" s="4">
        <v>3851</v>
      </c>
      <c r="I127" s="4">
        <v>4089</v>
      </c>
      <c r="J127" s="4">
        <v>4335</v>
      </c>
      <c r="K127" s="4">
        <v>4197</v>
      </c>
      <c r="L127" s="4">
        <v>4031</v>
      </c>
      <c r="M127" s="4">
        <v>4046</v>
      </c>
      <c r="N127" s="4">
        <v>4425</v>
      </c>
      <c r="O127" s="4">
        <v>4364</v>
      </c>
      <c r="P127" s="4">
        <v>4169</v>
      </c>
      <c r="Q127" s="4">
        <v>3702</v>
      </c>
      <c r="R127" s="4">
        <v>4080</v>
      </c>
      <c r="S127" s="4">
        <v>3563</v>
      </c>
      <c r="T127" s="4">
        <v>3679</v>
      </c>
      <c r="U127" s="4">
        <v>3671</v>
      </c>
      <c r="V127" s="4">
        <v>3647</v>
      </c>
      <c r="W127" s="4">
        <v>3969</v>
      </c>
      <c r="X127" s="10">
        <v>4248</v>
      </c>
      <c r="Y127" s="15" t="str">
        <f t="shared" si="2"/>
        <v>ok</v>
      </c>
      <c r="Z127" t="s">
        <v>73</v>
      </c>
      <c r="AA127" s="48" t="s">
        <v>442</v>
      </c>
      <c r="AB127">
        <v>10160196</v>
      </c>
      <c r="AC127" s="48">
        <v>10217828</v>
      </c>
      <c r="AD127">
        <v>10289898</v>
      </c>
      <c r="AE127">
        <v>10362722</v>
      </c>
      <c r="AF127">
        <v>10419631</v>
      </c>
      <c r="AG127">
        <v>10458821</v>
      </c>
      <c r="AH127" s="48">
        <v>10483861</v>
      </c>
      <c r="AI127">
        <v>10503330</v>
      </c>
      <c r="AJ127">
        <v>10522288</v>
      </c>
      <c r="AK127">
        <v>10542964</v>
      </c>
      <c r="AL127">
        <v>10558177</v>
      </c>
      <c r="AM127" s="48">
        <v>10568247</v>
      </c>
      <c r="AN127">
        <v>10573100</v>
      </c>
      <c r="AO127">
        <v>10557560</v>
      </c>
      <c r="AP127">
        <v>10514844</v>
      </c>
      <c r="AQ127">
        <v>10457295</v>
      </c>
      <c r="AR127" s="48">
        <v>10401062</v>
      </c>
      <c r="AS127">
        <v>10358076</v>
      </c>
      <c r="AT127">
        <v>10325452</v>
      </c>
      <c r="AU127">
        <v>10300300</v>
      </c>
      <c r="AV127" s="48">
        <v>10281762</v>
      </c>
      <c r="AW127" s="35" t="str">
        <f t="shared" si="3"/>
        <v>ok</v>
      </c>
      <c r="AX127" t="s">
        <v>73</v>
      </c>
      <c r="AY127"/>
      <c r="AZ127" s="55">
        <v>124.15900000000001</v>
      </c>
      <c r="BA127" s="55">
        <v>127.63</v>
      </c>
      <c r="BB127" s="55">
        <v>118.682</v>
      </c>
      <c r="BC127" s="55">
        <v>121.629</v>
      </c>
      <c r="BD127" s="55">
        <v>134.64400000000001</v>
      </c>
      <c r="BE127" s="55">
        <v>165.24799999999999</v>
      </c>
      <c r="BF127" s="55">
        <v>189.386</v>
      </c>
      <c r="BG127" s="55">
        <v>197.624</v>
      </c>
      <c r="BH127" s="55">
        <v>208.74100000000001</v>
      </c>
      <c r="BI127" s="55">
        <v>240.50200000000001</v>
      </c>
      <c r="BJ127" s="55">
        <v>263.24900000000002</v>
      </c>
      <c r="BK127" s="55">
        <v>244.364</v>
      </c>
      <c r="BL127" s="56">
        <v>238.74799999999999</v>
      </c>
      <c r="BM127" s="55">
        <v>245.119</v>
      </c>
      <c r="BN127" s="55">
        <v>216.488</v>
      </c>
      <c r="BO127" s="55">
        <v>226.14400000000001</v>
      </c>
      <c r="BP127" s="55">
        <v>229.995</v>
      </c>
      <c r="BQ127" s="55">
        <v>199.52099999999999</v>
      </c>
      <c r="BR127" s="55">
        <v>206.36099999999999</v>
      </c>
      <c r="BS127" s="55">
        <v>219.74799999999999</v>
      </c>
      <c r="BT127" s="55">
        <v>238.51</v>
      </c>
      <c r="BU127" s="55">
        <v>239.47300000000001</v>
      </c>
    </row>
    <row r="128" spans="1:73">
      <c r="A128" s="16" t="s">
        <v>88</v>
      </c>
      <c r="C128" s="9"/>
      <c r="D128" s="4"/>
      <c r="E128" s="4"/>
      <c r="F128" s="4"/>
      <c r="G128" s="4">
        <v>1424</v>
      </c>
      <c r="H128" s="4">
        <v>1435</v>
      </c>
      <c r="I128" s="4">
        <v>1323</v>
      </c>
      <c r="J128" s="4">
        <v>1397</v>
      </c>
      <c r="K128" s="4">
        <v>1500</v>
      </c>
      <c r="L128" s="4">
        <v>1933</v>
      </c>
      <c r="M128" s="4">
        <v>2492</v>
      </c>
      <c r="N128" s="4">
        <v>2203</v>
      </c>
      <c r="O128" s="4">
        <v>2174</v>
      </c>
      <c r="P128" s="4"/>
      <c r="Q128" s="4"/>
      <c r="R128" s="4"/>
      <c r="S128" s="4"/>
      <c r="T128" s="4"/>
      <c r="U128" s="4"/>
      <c r="V128" s="4"/>
      <c r="W128" s="4"/>
      <c r="X128" s="10"/>
      <c r="Y128" s="15" t="str">
        <f t="shared" si="2"/>
        <v>ok</v>
      </c>
      <c r="Z128" t="s">
        <v>88</v>
      </c>
      <c r="AA128" s="48" t="s">
        <v>452</v>
      </c>
      <c r="AB128">
        <v>551562</v>
      </c>
      <c r="AC128" s="48">
        <v>570489</v>
      </c>
      <c r="AD128">
        <v>592468</v>
      </c>
      <c r="AE128">
        <v>615012</v>
      </c>
      <c r="AF128">
        <v>640868</v>
      </c>
      <c r="AG128">
        <v>681788</v>
      </c>
      <c r="AH128" s="48">
        <v>753334</v>
      </c>
      <c r="AI128">
        <v>865416</v>
      </c>
      <c r="AJ128">
        <v>1022711</v>
      </c>
      <c r="AK128">
        <v>1218434</v>
      </c>
      <c r="AL128">
        <v>1436665</v>
      </c>
      <c r="AM128" s="48">
        <v>1654950</v>
      </c>
      <c r="AN128">
        <v>1856327</v>
      </c>
      <c r="AO128">
        <v>2035871</v>
      </c>
      <c r="AP128">
        <v>2196074</v>
      </c>
      <c r="AQ128">
        <v>2336574</v>
      </c>
      <c r="AR128" s="48">
        <v>2459198</v>
      </c>
      <c r="AS128">
        <v>2565710</v>
      </c>
      <c r="AT128">
        <v>2654374</v>
      </c>
      <c r="AU128">
        <v>2724724</v>
      </c>
      <c r="AV128" s="48">
        <v>2781677</v>
      </c>
      <c r="AW128" s="35" t="str">
        <f t="shared" si="3"/>
        <v>ok</v>
      </c>
      <c r="AX128" t="s">
        <v>88</v>
      </c>
      <c r="AY128"/>
      <c r="AZ128" s="55">
        <v>10.255000000000001</v>
      </c>
      <c r="BA128" s="55">
        <v>12.393000000000001</v>
      </c>
      <c r="BB128" s="55">
        <v>17.760000000000002</v>
      </c>
      <c r="BC128" s="55">
        <v>17.538</v>
      </c>
      <c r="BD128" s="55">
        <v>19.364000000000001</v>
      </c>
      <c r="BE128" s="55">
        <v>23.533999999999999</v>
      </c>
      <c r="BF128" s="55">
        <v>31.734000000000002</v>
      </c>
      <c r="BG128" s="55">
        <v>44.53</v>
      </c>
      <c r="BH128" s="55">
        <v>60.881999999999998</v>
      </c>
      <c r="BI128" s="55">
        <v>79.712000000000003</v>
      </c>
      <c r="BJ128" s="55">
        <v>115.27</v>
      </c>
      <c r="BK128" s="55">
        <v>97.798000000000002</v>
      </c>
      <c r="BL128" s="56">
        <v>125.122</v>
      </c>
      <c r="BM128" s="55">
        <v>167.77500000000001</v>
      </c>
      <c r="BN128" s="55">
        <v>186.834</v>
      </c>
      <c r="BO128" s="55">
        <v>198.72800000000001</v>
      </c>
      <c r="BP128" s="55">
        <v>206.22499999999999</v>
      </c>
      <c r="BQ128" s="55">
        <v>161.74</v>
      </c>
      <c r="BR128" s="55">
        <v>151.732</v>
      </c>
      <c r="BS128" s="55">
        <v>166.929</v>
      </c>
      <c r="BT128" s="55">
        <v>192.45</v>
      </c>
      <c r="BU128" s="55">
        <v>193.50200000000001</v>
      </c>
    </row>
    <row r="129" spans="1:73">
      <c r="A129" s="16" t="s">
        <v>14</v>
      </c>
      <c r="C129" s="9">
        <v>19.399999999999999</v>
      </c>
      <c r="D129" s="4">
        <v>70.599999999999994</v>
      </c>
      <c r="E129" s="4">
        <v>55.6</v>
      </c>
      <c r="F129" s="4"/>
      <c r="G129" s="4"/>
      <c r="H129" s="4">
        <v>89.6</v>
      </c>
      <c r="I129" s="4">
        <v>148</v>
      </c>
      <c r="J129" s="4">
        <v>174</v>
      </c>
      <c r="K129" s="4">
        <v>189</v>
      </c>
      <c r="L129" s="4">
        <v>179</v>
      </c>
      <c r="M129" s="4">
        <v>128</v>
      </c>
      <c r="N129" s="4">
        <v>138</v>
      </c>
      <c r="O129" s="4">
        <v>217</v>
      </c>
      <c r="P129" s="4">
        <v>248</v>
      </c>
      <c r="Q129" s="4">
        <v>315</v>
      </c>
      <c r="R129" s="4">
        <v>352</v>
      </c>
      <c r="S129" s="4">
        <v>319</v>
      </c>
      <c r="T129" s="4">
        <v>456</v>
      </c>
      <c r="U129" s="4">
        <v>390</v>
      </c>
      <c r="V129" s="4">
        <v>295</v>
      </c>
      <c r="W129" s="4">
        <v>267</v>
      </c>
      <c r="X129" s="10">
        <v>295</v>
      </c>
      <c r="Y129" s="15" t="str">
        <f t="shared" si="2"/>
        <v>ok</v>
      </c>
      <c r="Z129" t="s">
        <v>14</v>
      </c>
      <c r="AA129" s="48" t="s">
        <v>183</v>
      </c>
      <c r="AB129">
        <v>44849967</v>
      </c>
      <c r="AC129" s="48">
        <v>45919613</v>
      </c>
      <c r="AD129">
        <v>47105826</v>
      </c>
      <c r="AE129">
        <v>48428545</v>
      </c>
      <c r="AF129">
        <v>49871666</v>
      </c>
      <c r="AG129">
        <v>51425580</v>
      </c>
      <c r="AH129" s="48">
        <v>53068880</v>
      </c>
      <c r="AI129">
        <v>54785903</v>
      </c>
      <c r="AJ129">
        <v>56578037</v>
      </c>
      <c r="AK129">
        <v>58453683</v>
      </c>
      <c r="AL129">
        <v>60411195</v>
      </c>
      <c r="AM129" s="48">
        <v>62448574</v>
      </c>
      <c r="AN129">
        <v>64563854</v>
      </c>
      <c r="AO129">
        <v>66755153</v>
      </c>
      <c r="AP129">
        <v>69020747</v>
      </c>
      <c r="AQ129">
        <v>71358807</v>
      </c>
      <c r="AR129" s="48">
        <v>73767447</v>
      </c>
      <c r="AS129">
        <v>76244544</v>
      </c>
      <c r="AT129">
        <v>78789127</v>
      </c>
      <c r="AU129">
        <v>81398764</v>
      </c>
      <c r="AV129" s="48">
        <v>84068091</v>
      </c>
      <c r="AW129" s="35" t="str">
        <f t="shared" si="3"/>
        <v>ok</v>
      </c>
      <c r="AX129" t="s">
        <v>14</v>
      </c>
      <c r="AY129"/>
      <c r="AZ129" s="55">
        <v>21.088999999999999</v>
      </c>
      <c r="BA129" s="55">
        <v>19.146999999999998</v>
      </c>
      <c r="BB129" s="55">
        <v>19.077000000000002</v>
      </c>
      <c r="BC129" s="55">
        <v>8.173</v>
      </c>
      <c r="BD129" s="55">
        <v>8.7189999999999994</v>
      </c>
      <c r="BE129" s="55">
        <v>8.9540000000000006</v>
      </c>
      <c r="BF129" s="55">
        <v>10.340999999999999</v>
      </c>
      <c r="BG129" s="55">
        <v>11.951000000000001</v>
      </c>
      <c r="BH129" s="55">
        <v>14.295999999999999</v>
      </c>
      <c r="BI129" s="55">
        <v>16.364000000000001</v>
      </c>
      <c r="BJ129" s="55">
        <v>19.129000000000001</v>
      </c>
      <c r="BK129" s="55">
        <v>18.315000000000001</v>
      </c>
      <c r="BL129" s="56">
        <v>20.640999999999998</v>
      </c>
      <c r="BM129" s="55">
        <v>24.574999999999999</v>
      </c>
      <c r="BN129" s="55">
        <v>27.565999999999999</v>
      </c>
      <c r="BO129" s="55">
        <v>32.676000000000002</v>
      </c>
      <c r="BP129" s="55">
        <v>35.917999999999999</v>
      </c>
      <c r="BQ129" s="55">
        <v>38.402000000000001</v>
      </c>
      <c r="BR129" s="55">
        <v>39.323999999999998</v>
      </c>
      <c r="BS129" s="55">
        <v>41.447000000000003</v>
      </c>
      <c r="BT129" s="55">
        <v>42.643999999999998</v>
      </c>
      <c r="BU129" s="55">
        <v>48.457999999999998</v>
      </c>
    </row>
    <row r="130" spans="1:73" s="64" customFormat="1">
      <c r="A130" s="63" t="s">
        <v>210</v>
      </c>
      <c r="C130" s="9">
        <v>237</v>
      </c>
      <c r="D130" s="4">
        <v>257</v>
      </c>
      <c r="E130" s="4">
        <v>344</v>
      </c>
      <c r="F130" s="4">
        <v>404</v>
      </c>
      <c r="G130" s="4">
        <v>375</v>
      </c>
      <c r="H130" s="4">
        <v>279</v>
      </c>
      <c r="I130" s="4">
        <v>247</v>
      </c>
      <c r="J130" s="4">
        <v>306</v>
      </c>
      <c r="K130" s="4">
        <v>295</v>
      </c>
      <c r="L130" s="4">
        <v>295</v>
      </c>
      <c r="M130" s="4">
        <v>339</v>
      </c>
      <c r="N130" s="4">
        <v>333</v>
      </c>
      <c r="O130" s="4">
        <v>358</v>
      </c>
      <c r="P130" s="4">
        <v>332</v>
      </c>
      <c r="Q130" s="4">
        <v>374</v>
      </c>
      <c r="R130" s="4">
        <v>368</v>
      </c>
      <c r="S130" s="4">
        <v>424</v>
      </c>
      <c r="T130" s="4">
        <v>456</v>
      </c>
      <c r="U130" s="4">
        <v>481</v>
      </c>
      <c r="V130" s="4">
        <v>533</v>
      </c>
      <c r="W130" s="4">
        <v>602</v>
      </c>
      <c r="X130" s="10">
        <v>603</v>
      </c>
      <c r="Y130" s="65" t="str">
        <f t="shared" si="2"/>
        <v>ok</v>
      </c>
      <c r="Z130" s="63" t="s">
        <v>210</v>
      </c>
      <c r="AA130" s="66" t="s">
        <v>211</v>
      </c>
      <c r="AB130">
        <v>8214426</v>
      </c>
      <c r="AC130">
        <v>8343283</v>
      </c>
      <c r="AD130">
        <v>8471321</v>
      </c>
      <c r="AE130">
        <v>8598601</v>
      </c>
      <c r="AF130">
        <v>8724975</v>
      </c>
      <c r="AG130">
        <v>8850317</v>
      </c>
      <c r="AH130">
        <v>8974444</v>
      </c>
      <c r="AI130">
        <v>9097257</v>
      </c>
      <c r="AJ130">
        <v>9218686</v>
      </c>
      <c r="AK130">
        <v>9338861</v>
      </c>
      <c r="AL130">
        <v>9458075</v>
      </c>
      <c r="AM130">
        <v>9576737</v>
      </c>
      <c r="AN130">
        <v>9695121</v>
      </c>
      <c r="AO130">
        <v>9813210</v>
      </c>
      <c r="AP130">
        <v>9930911</v>
      </c>
      <c r="AQ130">
        <v>10048224</v>
      </c>
      <c r="AR130">
        <v>10165178</v>
      </c>
      <c r="AS130">
        <v>10281680</v>
      </c>
      <c r="AT130">
        <v>10397743</v>
      </c>
      <c r="AU130">
        <v>10513131</v>
      </c>
      <c r="AV130">
        <v>10627165</v>
      </c>
      <c r="AW130" s="68" t="str">
        <f t="shared" si="3"/>
        <v>ok</v>
      </c>
      <c r="AX130" s="63" t="s">
        <v>210</v>
      </c>
      <c r="AY130" s="67"/>
      <c r="AZ130" s="71">
        <v>21.672000000000001</v>
      </c>
      <c r="BA130" s="71">
        <v>22.137</v>
      </c>
      <c r="BB130" s="71">
        <v>24.306000000000001</v>
      </c>
      <c r="BC130" s="71">
        <v>25.602</v>
      </c>
      <c r="BD130" s="71">
        <v>27.248999999999999</v>
      </c>
      <c r="BE130" s="71">
        <v>21.518000000000001</v>
      </c>
      <c r="BF130" s="71">
        <v>22.506</v>
      </c>
      <c r="BG130" s="71">
        <v>35.948</v>
      </c>
      <c r="BH130" s="71">
        <v>37.997999999999998</v>
      </c>
      <c r="BI130" s="71">
        <v>44.067</v>
      </c>
      <c r="BJ130" s="71">
        <v>48.206000000000003</v>
      </c>
      <c r="BK130" s="71">
        <v>48.319000000000003</v>
      </c>
      <c r="BL130" s="31">
        <v>53.920999999999999</v>
      </c>
      <c r="BM130" s="71">
        <v>58.088000000000001</v>
      </c>
      <c r="BN130" s="71">
        <v>60.747</v>
      </c>
      <c r="BO130" s="71">
        <v>62.758000000000003</v>
      </c>
      <c r="BP130" s="71">
        <v>66.156999999999996</v>
      </c>
      <c r="BQ130" s="71">
        <v>68.897999999999996</v>
      </c>
      <c r="BR130" s="71">
        <v>72.433999999999997</v>
      </c>
      <c r="BS130" s="71">
        <v>76.090999999999994</v>
      </c>
      <c r="BT130" s="71">
        <v>80.94</v>
      </c>
      <c r="BU130" s="71">
        <v>84.837000000000003</v>
      </c>
    </row>
    <row r="131" spans="1:73">
      <c r="A131" s="16" t="s">
        <v>13</v>
      </c>
      <c r="C131" s="60"/>
      <c r="D131" s="61"/>
      <c r="E131" s="61"/>
      <c r="F131" s="61">
        <v>108</v>
      </c>
      <c r="G131" s="61">
        <v>128</v>
      </c>
      <c r="H131" s="61">
        <v>142</v>
      </c>
      <c r="I131" s="61">
        <v>167</v>
      </c>
      <c r="J131" s="61">
        <v>132</v>
      </c>
      <c r="K131" s="61">
        <v>154</v>
      </c>
      <c r="L131" s="61">
        <v>182</v>
      </c>
      <c r="M131" s="61">
        <v>200</v>
      </c>
      <c r="N131" s="61"/>
      <c r="O131" s="61">
        <v>222</v>
      </c>
      <c r="P131" s="61"/>
      <c r="Q131" s="61"/>
      <c r="R131" s="61">
        <v>333</v>
      </c>
      <c r="S131" s="61">
        <v>635</v>
      </c>
      <c r="T131" s="61"/>
      <c r="U131" s="61">
        <v>509</v>
      </c>
      <c r="V131" s="61">
        <v>372</v>
      </c>
      <c r="W131" s="61">
        <v>273</v>
      </c>
      <c r="X131" s="62">
        <v>292</v>
      </c>
      <c r="Y131" s="15" t="str">
        <f t="shared" ref="Y131:Y170" si="4">IF(Z131=A131,"ok","*")</f>
        <v>ok</v>
      </c>
      <c r="Z131" t="s">
        <v>13</v>
      </c>
      <c r="AA131" s="48" t="s">
        <v>185</v>
      </c>
      <c r="AB131">
        <v>2951647</v>
      </c>
      <c r="AC131" s="48">
        <v>3038433</v>
      </c>
      <c r="AD131">
        <v>3127411</v>
      </c>
      <c r="AE131">
        <v>3217933</v>
      </c>
      <c r="AF131">
        <v>3310387</v>
      </c>
      <c r="AG131">
        <v>3406922</v>
      </c>
      <c r="AH131" s="48">
        <v>3510468</v>
      </c>
      <c r="AI131">
        <v>3622775</v>
      </c>
      <c r="AJ131">
        <v>3745141</v>
      </c>
      <c r="AK131">
        <v>3876119</v>
      </c>
      <c r="AL131">
        <v>4011486</v>
      </c>
      <c r="AM131" s="48">
        <v>4145391</v>
      </c>
      <c r="AN131">
        <v>4273731</v>
      </c>
      <c r="AO131">
        <v>4394844</v>
      </c>
      <c r="AP131">
        <v>4510198</v>
      </c>
      <c r="AQ131">
        <v>4622761</v>
      </c>
      <c r="AR131" s="48">
        <v>4736974</v>
      </c>
      <c r="AS131">
        <v>4856095</v>
      </c>
      <c r="AT131">
        <v>4980999</v>
      </c>
      <c r="AU131">
        <v>5110702</v>
      </c>
      <c r="AV131" s="48">
        <v>5244363</v>
      </c>
      <c r="AW131" s="35" t="str">
        <f t="shared" si="3"/>
        <v>ok</v>
      </c>
      <c r="AX131" t="s">
        <v>13</v>
      </c>
      <c r="AY131"/>
      <c r="AZ131" s="55">
        <v>1.9490000000000001</v>
      </c>
      <c r="BA131" s="55">
        <v>2.3570000000000002</v>
      </c>
      <c r="BB131" s="55">
        <v>3.22</v>
      </c>
      <c r="BC131" s="55">
        <v>2.794</v>
      </c>
      <c r="BD131" s="55">
        <v>3.02</v>
      </c>
      <c r="BE131" s="55">
        <v>3.5019999999999998</v>
      </c>
      <c r="BF131" s="55">
        <v>4.6529999999999996</v>
      </c>
      <c r="BG131" s="55">
        <v>6.0970000000000004</v>
      </c>
      <c r="BH131" s="55">
        <v>7.7380000000000004</v>
      </c>
      <c r="BI131" s="55">
        <v>7.4459999999999997</v>
      </c>
      <c r="BJ131" s="55">
        <v>10.224</v>
      </c>
      <c r="BK131" s="55">
        <v>9.3629999999999995</v>
      </c>
      <c r="BL131" s="56">
        <v>12.304</v>
      </c>
      <c r="BM131" s="55">
        <v>14.811</v>
      </c>
      <c r="BN131" s="55">
        <v>13.664</v>
      </c>
      <c r="BO131" s="55">
        <v>14.026</v>
      </c>
      <c r="BP131" s="55">
        <v>14.099</v>
      </c>
      <c r="BQ131" s="55">
        <v>8.5540000000000003</v>
      </c>
      <c r="BR131" s="55">
        <v>7.7869999999999999</v>
      </c>
      <c r="BS131" s="55">
        <v>8.9920000000000009</v>
      </c>
      <c r="BT131" s="55">
        <v>11.188000000000001</v>
      </c>
      <c r="BU131" s="55">
        <v>11.162000000000001</v>
      </c>
    </row>
    <row r="132" spans="1:73">
      <c r="A132" s="16" t="s">
        <v>562</v>
      </c>
      <c r="C132" s="9">
        <v>39.799999999999997</v>
      </c>
      <c r="D132" s="4">
        <v>48.2</v>
      </c>
      <c r="E132" s="4">
        <v>55.3</v>
      </c>
      <c r="F132" s="4">
        <v>45.2</v>
      </c>
      <c r="G132" s="4">
        <v>50.1</v>
      </c>
      <c r="H132" s="4">
        <v>57</v>
      </c>
      <c r="I132" s="4">
        <v>61</v>
      </c>
      <c r="J132" s="4">
        <v>60</v>
      </c>
      <c r="K132" s="4">
        <v>66</v>
      </c>
      <c r="L132" s="4">
        <v>60</v>
      </c>
      <c r="M132" s="4">
        <v>57</v>
      </c>
      <c r="N132" s="4">
        <v>69</v>
      </c>
      <c r="O132" s="4">
        <v>78</v>
      </c>
      <c r="P132" s="4">
        <v>75</v>
      </c>
      <c r="Q132" s="4">
        <v>93</v>
      </c>
      <c r="R132" s="4">
        <v>99</v>
      </c>
      <c r="S132" s="4">
        <v>110</v>
      </c>
      <c r="T132" s="4">
        <v>114</v>
      </c>
      <c r="U132" s="4">
        <v>121</v>
      </c>
      <c r="V132" s="4">
        <v>122</v>
      </c>
      <c r="W132" s="4">
        <v>118</v>
      </c>
      <c r="X132" s="10">
        <v>121</v>
      </c>
      <c r="Y132" s="15" t="str">
        <f t="shared" si="4"/>
        <v>ok</v>
      </c>
      <c r="Z132" t="s">
        <v>562</v>
      </c>
      <c r="AA132" s="48" t="s">
        <v>322</v>
      </c>
      <c r="AB132">
        <v>4769000</v>
      </c>
      <c r="AC132" s="48">
        <v>4840400</v>
      </c>
      <c r="AD132">
        <v>4898400</v>
      </c>
      <c r="AE132">
        <v>4945100</v>
      </c>
      <c r="AF132">
        <v>4990700</v>
      </c>
      <c r="AG132">
        <v>5043300</v>
      </c>
      <c r="AH132" s="48">
        <v>5104700</v>
      </c>
      <c r="AI132">
        <v>5162600</v>
      </c>
      <c r="AJ132">
        <v>5218400</v>
      </c>
      <c r="AK132">
        <v>5268400</v>
      </c>
      <c r="AL132">
        <v>5318700</v>
      </c>
      <c r="AM132" s="48">
        <v>5383300</v>
      </c>
      <c r="AN132">
        <v>5447900</v>
      </c>
      <c r="AO132">
        <v>5514600</v>
      </c>
      <c r="AP132">
        <v>5607200</v>
      </c>
      <c r="AQ132">
        <v>5719600</v>
      </c>
      <c r="AR132" s="48">
        <v>5835500</v>
      </c>
      <c r="AS132">
        <v>5956900</v>
      </c>
      <c r="AT132">
        <v>6079500</v>
      </c>
      <c r="AU132">
        <v>6198200</v>
      </c>
      <c r="AV132" s="48">
        <v>6315800</v>
      </c>
      <c r="AW132" s="35" t="str">
        <f t="shared" ref="AW132:AW170" si="5">IF(AX132=Z132,"ok","*")</f>
        <v>ok</v>
      </c>
      <c r="AX132" t="s">
        <v>562</v>
      </c>
      <c r="AY132"/>
      <c r="AZ132" s="55">
        <v>1.63</v>
      </c>
      <c r="BA132" s="55">
        <v>1.242</v>
      </c>
      <c r="BB132" s="55">
        <v>1.3680000000000001</v>
      </c>
      <c r="BC132" s="55">
        <v>1.5249999999999999</v>
      </c>
      <c r="BD132" s="55">
        <v>1.6060000000000001</v>
      </c>
      <c r="BE132" s="55">
        <v>1.92</v>
      </c>
      <c r="BF132" s="55">
        <v>2.214</v>
      </c>
      <c r="BG132" s="55">
        <v>2.4590000000000001</v>
      </c>
      <c r="BH132" s="55">
        <v>2.8370000000000002</v>
      </c>
      <c r="BI132" s="55">
        <v>3.8069999999999999</v>
      </c>
      <c r="BJ132" s="55">
        <v>5.1390000000000002</v>
      </c>
      <c r="BK132" s="55">
        <v>4.6900000000000004</v>
      </c>
      <c r="BL132" s="56">
        <v>4.7939999999999996</v>
      </c>
      <c r="BM132" s="55">
        <v>6.1980000000000004</v>
      </c>
      <c r="BN132" s="55">
        <v>6.6040000000000001</v>
      </c>
      <c r="BO132" s="55">
        <v>7.335</v>
      </c>
      <c r="BP132" s="55">
        <v>7.4669999999999996</v>
      </c>
      <c r="BQ132" s="55">
        <v>6.6779999999999999</v>
      </c>
      <c r="BR132" s="55">
        <v>6.8129999999999997</v>
      </c>
      <c r="BS132" s="55">
        <v>7.7030000000000003</v>
      </c>
      <c r="BT132" s="55">
        <v>8.093</v>
      </c>
      <c r="BU132" s="55">
        <v>8.3339999999999996</v>
      </c>
    </row>
    <row r="133" spans="1:73">
      <c r="A133" s="16" t="s">
        <v>486</v>
      </c>
      <c r="C133" s="9">
        <v>1083</v>
      </c>
      <c r="D133" s="4">
        <v>946</v>
      </c>
      <c r="E133" s="4">
        <v>984</v>
      </c>
      <c r="F133" s="4">
        <v>1108</v>
      </c>
      <c r="G133" s="4">
        <v>1125</v>
      </c>
      <c r="H133" s="4">
        <v>1193</v>
      </c>
      <c r="I133" s="4">
        <v>1108</v>
      </c>
      <c r="J133" s="4">
        <v>1201</v>
      </c>
      <c r="K133" s="4">
        <v>1218</v>
      </c>
      <c r="L133" s="4">
        <v>1232</v>
      </c>
      <c r="M133" s="4">
        <v>1263</v>
      </c>
      <c r="N133" s="4">
        <v>1207</v>
      </c>
      <c r="O133" s="4">
        <v>1056</v>
      </c>
      <c r="P133" s="4">
        <v>906</v>
      </c>
      <c r="Q133" s="4">
        <v>907</v>
      </c>
      <c r="R133" s="4">
        <v>821</v>
      </c>
      <c r="S133" s="4">
        <v>848</v>
      </c>
      <c r="T133" s="4">
        <v>1005</v>
      </c>
      <c r="U133" s="4">
        <v>1031</v>
      </c>
      <c r="V133" s="4">
        <v>1049</v>
      </c>
      <c r="W133" s="4">
        <v>1186</v>
      </c>
      <c r="X133" s="10">
        <v>1281</v>
      </c>
      <c r="Y133" s="15" t="str">
        <f t="shared" si="4"/>
        <v>ok</v>
      </c>
      <c r="Z133" t="s">
        <v>486</v>
      </c>
      <c r="AA133" s="48" t="s">
        <v>487</v>
      </c>
      <c r="AB133">
        <v>5390516</v>
      </c>
      <c r="AC133" s="48">
        <v>5396020</v>
      </c>
      <c r="AD133">
        <v>5388720</v>
      </c>
      <c r="AE133">
        <v>5378867</v>
      </c>
      <c r="AF133">
        <v>5376912</v>
      </c>
      <c r="AG133">
        <v>5373374</v>
      </c>
      <c r="AH133" s="48">
        <v>5372280</v>
      </c>
      <c r="AI133">
        <v>5372807</v>
      </c>
      <c r="AJ133">
        <v>5373054</v>
      </c>
      <c r="AK133">
        <v>5374622</v>
      </c>
      <c r="AL133">
        <v>5379233</v>
      </c>
      <c r="AM133" s="48">
        <v>5386406</v>
      </c>
      <c r="AN133">
        <v>5391428</v>
      </c>
      <c r="AO133">
        <v>5398384</v>
      </c>
      <c r="AP133">
        <v>5407579</v>
      </c>
      <c r="AQ133">
        <v>5413393</v>
      </c>
      <c r="AR133" s="48">
        <v>5418649</v>
      </c>
      <c r="AS133">
        <v>5423801</v>
      </c>
      <c r="AT133">
        <v>5430798</v>
      </c>
      <c r="AU133">
        <v>5439232</v>
      </c>
      <c r="AV133" s="48">
        <v>5447011</v>
      </c>
      <c r="AW133" s="35" t="str">
        <f t="shared" si="5"/>
        <v>ok</v>
      </c>
      <c r="AX133" t="s">
        <v>486</v>
      </c>
      <c r="AY133"/>
      <c r="AZ133" s="55">
        <v>22.803999999999998</v>
      </c>
      <c r="BA133" s="55">
        <v>20.841000000000001</v>
      </c>
      <c r="BB133" s="55">
        <v>20.690999999999999</v>
      </c>
      <c r="BC133" s="55">
        <v>21.387</v>
      </c>
      <c r="BD133" s="55">
        <v>24.853999999999999</v>
      </c>
      <c r="BE133" s="55">
        <v>34.023000000000003</v>
      </c>
      <c r="BF133" s="55">
        <v>43.121000000000002</v>
      </c>
      <c r="BG133" s="55">
        <v>49.048000000000002</v>
      </c>
      <c r="BH133" s="55">
        <v>57.402000000000001</v>
      </c>
      <c r="BI133" s="55">
        <v>77.105000000000004</v>
      </c>
      <c r="BJ133" s="55">
        <v>97.03</v>
      </c>
      <c r="BK133" s="55">
        <v>89.171000000000006</v>
      </c>
      <c r="BL133" s="56">
        <v>89.668000000000006</v>
      </c>
      <c r="BM133" s="55">
        <v>98.271000000000001</v>
      </c>
      <c r="BN133" s="55">
        <v>93.465999999999994</v>
      </c>
      <c r="BO133" s="55">
        <v>98.509</v>
      </c>
      <c r="BP133" s="55">
        <v>101.10899999999999</v>
      </c>
      <c r="BQ133" s="55">
        <v>87.813999999999993</v>
      </c>
      <c r="BR133" s="55">
        <v>89.885000000000005</v>
      </c>
      <c r="BS133" s="55">
        <v>95.808999999999997</v>
      </c>
      <c r="BT133" s="55">
        <v>106.58499999999999</v>
      </c>
      <c r="BU133" s="55">
        <v>109.863</v>
      </c>
    </row>
    <row r="134" spans="1:73">
      <c r="A134" s="16" t="s">
        <v>201</v>
      </c>
      <c r="C134" s="9">
        <v>2416</v>
      </c>
      <c r="D134" s="4">
        <v>2619</v>
      </c>
      <c r="E134" s="4">
        <v>2704</v>
      </c>
      <c r="F134" s="4">
        <v>2602</v>
      </c>
      <c r="G134" s="4">
        <v>2777</v>
      </c>
      <c r="H134" s="4">
        <v>3016</v>
      </c>
      <c r="I134" s="4">
        <v>2896</v>
      </c>
      <c r="J134" s="4">
        <v>3166</v>
      </c>
      <c r="K134" s="4">
        <v>2925</v>
      </c>
      <c r="L134" s="4">
        <v>2823</v>
      </c>
      <c r="M134" s="4">
        <v>2406</v>
      </c>
      <c r="N134" s="4">
        <v>2478</v>
      </c>
      <c r="O134" s="4">
        <v>2248</v>
      </c>
      <c r="P134" s="4">
        <v>2024</v>
      </c>
      <c r="Q134" s="4">
        <v>1946</v>
      </c>
      <c r="R134" s="4">
        <v>1855</v>
      </c>
      <c r="S134" s="4">
        <v>1846</v>
      </c>
      <c r="T134" s="4">
        <v>1919</v>
      </c>
      <c r="U134" s="4">
        <v>2080</v>
      </c>
      <c r="V134" s="4">
        <v>2078</v>
      </c>
      <c r="W134" s="4">
        <v>2446</v>
      </c>
      <c r="X134" s="10">
        <v>2710</v>
      </c>
      <c r="Y134" s="15" t="str">
        <f t="shared" si="4"/>
        <v>ok</v>
      </c>
      <c r="Z134" t="s">
        <v>201</v>
      </c>
      <c r="AA134" s="48" t="s">
        <v>202</v>
      </c>
      <c r="AB134">
        <v>10294373</v>
      </c>
      <c r="AC134" s="48">
        <v>10283860</v>
      </c>
      <c r="AD134">
        <v>10255063</v>
      </c>
      <c r="AE134">
        <v>10216605</v>
      </c>
      <c r="AF134">
        <v>10196916</v>
      </c>
      <c r="AG134">
        <v>10193998</v>
      </c>
      <c r="AH134" s="48">
        <v>10197101</v>
      </c>
      <c r="AI134">
        <v>10211216</v>
      </c>
      <c r="AJ134">
        <v>10238905</v>
      </c>
      <c r="AK134">
        <v>10298828</v>
      </c>
      <c r="AL134">
        <v>10384603</v>
      </c>
      <c r="AM134" s="48">
        <v>10443936</v>
      </c>
      <c r="AN134">
        <v>10474410</v>
      </c>
      <c r="AO134">
        <v>10496088</v>
      </c>
      <c r="AP134">
        <v>10510785</v>
      </c>
      <c r="AQ134">
        <v>10514272</v>
      </c>
      <c r="AR134" s="48">
        <v>10525347</v>
      </c>
      <c r="AS134">
        <v>10546059</v>
      </c>
      <c r="AT134">
        <v>10566332</v>
      </c>
      <c r="AU134">
        <v>10594438</v>
      </c>
      <c r="AV134" s="48">
        <v>10625695</v>
      </c>
      <c r="AW134" s="35" t="str">
        <f t="shared" si="5"/>
        <v>ok</v>
      </c>
      <c r="AX134" t="s">
        <v>201</v>
      </c>
      <c r="AY134"/>
      <c r="AZ134" s="55">
        <v>66.465000000000003</v>
      </c>
      <c r="BA134" s="55">
        <v>64.867000000000004</v>
      </c>
      <c r="BB134" s="55">
        <v>61.645000000000003</v>
      </c>
      <c r="BC134" s="55">
        <v>67.524000000000001</v>
      </c>
      <c r="BD134" s="55">
        <v>81.899000000000001</v>
      </c>
      <c r="BE134" s="55">
        <v>99.662000000000006</v>
      </c>
      <c r="BF134" s="55">
        <v>119.16200000000001</v>
      </c>
      <c r="BG134" s="55">
        <v>136.28100000000001</v>
      </c>
      <c r="BH134" s="55">
        <v>155.464</v>
      </c>
      <c r="BI134" s="55">
        <v>189.03200000000001</v>
      </c>
      <c r="BJ134" s="55">
        <v>236.03100000000001</v>
      </c>
      <c r="BK134" s="55">
        <v>206.303</v>
      </c>
      <c r="BL134" s="56">
        <v>207.47800000000001</v>
      </c>
      <c r="BM134" s="55">
        <v>227.94800000000001</v>
      </c>
      <c r="BN134" s="55">
        <v>207.376</v>
      </c>
      <c r="BO134" s="55">
        <v>209.40199999999999</v>
      </c>
      <c r="BP134" s="55">
        <v>207.81800000000001</v>
      </c>
      <c r="BQ134" s="55">
        <v>186.83</v>
      </c>
      <c r="BR134" s="55">
        <v>195.09</v>
      </c>
      <c r="BS134" s="55">
        <v>215.91399999999999</v>
      </c>
      <c r="BT134" s="55">
        <v>242.05199999999999</v>
      </c>
      <c r="BU134" s="55">
        <v>246.161</v>
      </c>
    </row>
    <row r="135" spans="1:73">
      <c r="A135" s="16" t="s">
        <v>453</v>
      </c>
      <c r="C135" s="9">
        <v>2066</v>
      </c>
      <c r="D135" s="4">
        <v>1865</v>
      </c>
      <c r="E135" s="4">
        <v>1775</v>
      </c>
      <c r="F135" s="4">
        <v>1862</v>
      </c>
      <c r="G135" s="4">
        <v>1852</v>
      </c>
      <c r="H135" s="4">
        <v>1910</v>
      </c>
      <c r="I135" s="4">
        <v>2054</v>
      </c>
      <c r="J135" s="4">
        <v>2172</v>
      </c>
      <c r="K135" s="4">
        <v>2239</v>
      </c>
      <c r="L135" s="4">
        <v>2147</v>
      </c>
      <c r="M135" s="4">
        <v>2366</v>
      </c>
      <c r="N135" s="4">
        <v>2012</v>
      </c>
      <c r="O135" s="4">
        <v>1853</v>
      </c>
      <c r="P135" s="4">
        <v>1917</v>
      </c>
      <c r="Q135" s="4">
        <v>1865</v>
      </c>
      <c r="R135" s="4">
        <v>2007</v>
      </c>
      <c r="S135" s="4">
        <v>2193</v>
      </c>
      <c r="T135" s="4">
        <v>2530</v>
      </c>
      <c r="U135" s="4">
        <v>2669</v>
      </c>
      <c r="V135" s="4">
        <v>3622</v>
      </c>
      <c r="W135" s="4">
        <v>4258</v>
      </c>
      <c r="X135" s="10">
        <v>4609</v>
      </c>
      <c r="Y135" s="15" t="str">
        <f t="shared" si="4"/>
        <v>ok</v>
      </c>
      <c r="Z135" t="s">
        <v>453</v>
      </c>
      <c r="AA135" s="48" t="s">
        <v>454</v>
      </c>
      <c r="AB135">
        <v>22507344</v>
      </c>
      <c r="AC135" s="48">
        <v>22472040</v>
      </c>
      <c r="AD135">
        <v>22442971</v>
      </c>
      <c r="AE135">
        <v>22131970</v>
      </c>
      <c r="AF135">
        <v>21730496</v>
      </c>
      <c r="AG135">
        <v>21574326</v>
      </c>
      <c r="AH135" s="48">
        <v>21451748</v>
      </c>
      <c r="AI135">
        <v>21319685</v>
      </c>
      <c r="AJ135">
        <v>21193760</v>
      </c>
      <c r="AK135">
        <v>20882982</v>
      </c>
      <c r="AL135">
        <v>20537875</v>
      </c>
      <c r="AM135" s="48">
        <v>20367487</v>
      </c>
      <c r="AN135">
        <v>20246871</v>
      </c>
      <c r="AO135">
        <v>20147528</v>
      </c>
      <c r="AP135">
        <v>20058035</v>
      </c>
      <c r="AQ135">
        <v>19983693</v>
      </c>
      <c r="AR135" s="48">
        <v>19908979</v>
      </c>
      <c r="AS135">
        <v>19815481</v>
      </c>
      <c r="AT135">
        <v>19702332</v>
      </c>
      <c r="AU135">
        <v>19587491</v>
      </c>
      <c r="AV135" s="48">
        <v>19473936</v>
      </c>
      <c r="AW135" s="35" t="str">
        <f t="shared" si="5"/>
        <v>ok</v>
      </c>
      <c r="AX135" t="s">
        <v>453</v>
      </c>
      <c r="AY135"/>
      <c r="AZ135" s="55">
        <v>42.814999999999998</v>
      </c>
      <c r="BA135" s="55">
        <v>36.183</v>
      </c>
      <c r="BB135" s="55">
        <v>37.466000000000001</v>
      </c>
      <c r="BC135" s="55">
        <v>40.716999999999999</v>
      </c>
      <c r="BD135" s="55">
        <v>46.173999999999999</v>
      </c>
      <c r="BE135" s="55">
        <v>59.868000000000002</v>
      </c>
      <c r="BF135" s="55">
        <v>76.216999999999999</v>
      </c>
      <c r="BG135" s="55">
        <v>99.698999999999998</v>
      </c>
      <c r="BH135" s="55">
        <v>123.53400000000001</v>
      </c>
      <c r="BI135" s="55">
        <v>174.589</v>
      </c>
      <c r="BJ135" s="55">
        <v>214.31700000000001</v>
      </c>
      <c r="BK135" s="55">
        <v>174.102</v>
      </c>
      <c r="BL135" s="56">
        <v>166.22499999999999</v>
      </c>
      <c r="BM135" s="55">
        <v>183.44300000000001</v>
      </c>
      <c r="BN135" s="55">
        <v>171.196</v>
      </c>
      <c r="BO135" s="55">
        <v>190.94800000000001</v>
      </c>
      <c r="BP135" s="55">
        <v>199.62799999999999</v>
      </c>
      <c r="BQ135" s="55">
        <v>177.89500000000001</v>
      </c>
      <c r="BR135" s="55">
        <v>188.495</v>
      </c>
      <c r="BS135" s="55">
        <v>211.40700000000001</v>
      </c>
      <c r="BT135" s="55">
        <v>239.851</v>
      </c>
      <c r="BU135" s="55">
        <v>244.15799999999999</v>
      </c>
    </row>
    <row r="136" spans="1:73">
      <c r="A136" s="16" t="s">
        <v>251</v>
      </c>
      <c r="C136" s="9">
        <v>40864</v>
      </c>
      <c r="D136" s="4">
        <v>40809</v>
      </c>
      <c r="E136" s="4">
        <v>41871</v>
      </c>
      <c r="F136" s="4">
        <v>43565</v>
      </c>
      <c r="G136" s="4">
        <v>46397</v>
      </c>
      <c r="H136" s="4">
        <v>49727</v>
      </c>
      <c r="I136" s="4">
        <v>50306</v>
      </c>
      <c r="J136" s="4">
        <v>50740</v>
      </c>
      <c r="K136" s="4">
        <v>51006</v>
      </c>
      <c r="L136" s="4">
        <v>52587</v>
      </c>
      <c r="M136" s="4">
        <v>54983</v>
      </c>
      <c r="N136" s="4">
        <v>56163</v>
      </c>
      <c r="O136" s="4">
        <v>55407</v>
      </c>
      <c r="P136" s="4">
        <v>53388</v>
      </c>
      <c r="Q136" s="4">
        <v>51237</v>
      </c>
      <c r="R136" s="4">
        <v>49199</v>
      </c>
      <c r="S136" s="4">
        <v>47921</v>
      </c>
      <c r="T136" s="4">
        <v>46834</v>
      </c>
      <c r="U136" s="4">
        <v>46903</v>
      </c>
      <c r="V136" s="4">
        <v>46433</v>
      </c>
      <c r="W136" s="4">
        <v>46883</v>
      </c>
      <c r="X136" s="10">
        <v>49997</v>
      </c>
      <c r="Y136" s="15" t="str">
        <f t="shared" si="4"/>
        <v>ok</v>
      </c>
      <c r="Z136" t="s">
        <v>251</v>
      </c>
      <c r="AA136" s="48" t="s">
        <v>252</v>
      </c>
      <c r="AB136">
        <v>58487141</v>
      </c>
      <c r="AC136" s="48">
        <v>58682466</v>
      </c>
      <c r="AD136">
        <v>58892514</v>
      </c>
      <c r="AE136">
        <v>59119673</v>
      </c>
      <c r="AF136">
        <v>59370479</v>
      </c>
      <c r="AG136">
        <v>59647577</v>
      </c>
      <c r="AH136" s="48">
        <v>59987905</v>
      </c>
      <c r="AI136">
        <v>60401206</v>
      </c>
      <c r="AJ136">
        <v>60846820</v>
      </c>
      <c r="AK136">
        <v>61322463</v>
      </c>
      <c r="AL136">
        <v>61806995</v>
      </c>
      <c r="AM136" s="48">
        <v>62276270</v>
      </c>
      <c r="AN136">
        <v>62766365</v>
      </c>
      <c r="AO136">
        <v>63258918</v>
      </c>
      <c r="AP136">
        <v>63700300</v>
      </c>
      <c r="AQ136">
        <v>64128226</v>
      </c>
      <c r="AR136" s="48">
        <v>64613160</v>
      </c>
      <c r="AS136">
        <v>65128861</v>
      </c>
      <c r="AT136">
        <v>65595565</v>
      </c>
      <c r="AU136">
        <v>66058859</v>
      </c>
      <c r="AV136" s="48">
        <v>66488991</v>
      </c>
      <c r="AW136" s="35" t="str">
        <f t="shared" si="5"/>
        <v>ok</v>
      </c>
      <c r="AX136" t="s">
        <v>251</v>
      </c>
      <c r="AY136"/>
      <c r="AZ136" s="55">
        <v>1641.82</v>
      </c>
      <c r="BA136" s="55">
        <v>1668.68</v>
      </c>
      <c r="BB136" s="55">
        <v>1651.39</v>
      </c>
      <c r="BC136" s="55">
        <v>1626.22</v>
      </c>
      <c r="BD136" s="55">
        <v>1775.81</v>
      </c>
      <c r="BE136" s="55">
        <v>2045.69</v>
      </c>
      <c r="BF136" s="55">
        <v>2404.6999999999998</v>
      </c>
      <c r="BG136" s="55">
        <v>2527.84</v>
      </c>
      <c r="BH136" s="55">
        <v>2700.95</v>
      </c>
      <c r="BI136" s="55">
        <v>3085.3</v>
      </c>
      <c r="BJ136" s="55">
        <v>2934.75</v>
      </c>
      <c r="BK136" s="55">
        <v>2403.36</v>
      </c>
      <c r="BL136" s="56">
        <v>2455.31</v>
      </c>
      <c r="BM136" s="55">
        <v>2635.8</v>
      </c>
      <c r="BN136" s="55">
        <v>2677.08</v>
      </c>
      <c r="BO136" s="55">
        <v>2755.36</v>
      </c>
      <c r="BP136" s="55">
        <v>3036.31</v>
      </c>
      <c r="BQ136" s="55">
        <v>2897.06</v>
      </c>
      <c r="BR136" s="55">
        <v>2669.11</v>
      </c>
      <c r="BS136" s="55">
        <v>2639.97</v>
      </c>
      <c r="BT136" s="55">
        <v>2828.64</v>
      </c>
      <c r="BU136" s="55">
        <v>2829.16</v>
      </c>
    </row>
    <row r="137" spans="1:73">
      <c r="A137" s="16" t="s">
        <v>79</v>
      </c>
      <c r="C137" s="9">
        <v>16241</v>
      </c>
      <c r="D137" s="4">
        <v>18036</v>
      </c>
      <c r="E137" s="4">
        <v>24335</v>
      </c>
      <c r="F137" s="4">
        <v>26298</v>
      </c>
      <c r="G137" s="4">
        <v>29133</v>
      </c>
      <c r="H137" s="4">
        <v>30547</v>
      </c>
      <c r="I137" s="4">
        <v>31928</v>
      </c>
      <c r="J137" s="4">
        <v>36284</v>
      </c>
      <c r="K137" s="4">
        <v>40161</v>
      </c>
      <c r="L137" s="4">
        <v>43715</v>
      </c>
      <c r="M137" s="4">
        <v>48033</v>
      </c>
      <c r="N137" s="4">
        <v>50396</v>
      </c>
      <c r="O137" s="4">
        <v>51420</v>
      </c>
      <c r="P137" s="4">
        <v>54877</v>
      </c>
      <c r="Q137" s="4">
        <v>63584</v>
      </c>
      <c r="R137" s="4">
        <v>66682</v>
      </c>
      <c r="S137" s="4">
        <v>71467</v>
      </c>
      <c r="T137" s="4">
        <v>77023</v>
      </c>
      <c r="U137" s="4">
        <v>82576</v>
      </c>
      <c r="V137" s="4">
        <v>66527</v>
      </c>
      <c r="W137" s="4">
        <v>64193</v>
      </c>
      <c r="X137" s="10">
        <v>61388</v>
      </c>
      <c r="Y137" s="15" t="str">
        <f t="shared" si="4"/>
        <v>ok</v>
      </c>
      <c r="Z137" t="s">
        <v>79</v>
      </c>
      <c r="AA137" s="48" t="s">
        <v>456</v>
      </c>
      <c r="AB137">
        <v>147670692</v>
      </c>
      <c r="AC137" s="48">
        <v>147214392</v>
      </c>
      <c r="AD137">
        <v>146596557</v>
      </c>
      <c r="AE137">
        <v>145976083</v>
      </c>
      <c r="AF137">
        <v>145306046</v>
      </c>
      <c r="AG137">
        <v>144648257</v>
      </c>
      <c r="AH137" s="48">
        <v>144067054</v>
      </c>
      <c r="AI137">
        <v>143518523</v>
      </c>
      <c r="AJ137">
        <v>143049528</v>
      </c>
      <c r="AK137">
        <v>142805088</v>
      </c>
      <c r="AL137">
        <v>142742350</v>
      </c>
      <c r="AM137" s="48">
        <v>142785342</v>
      </c>
      <c r="AN137">
        <v>142849449</v>
      </c>
      <c r="AO137">
        <v>142960868</v>
      </c>
      <c r="AP137">
        <v>143201676</v>
      </c>
      <c r="AQ137">
        <v>143506911</v>
      </c>
      <c r="AR137" s="48">
        <v>143819666</v>
      </c>
      <c r="AS137">
        <v>144096870</v>
      </c>
      <c r="AT137">
        <v>144342396</v>
      </c>
      <c r="AU137">
        <v>144496740</v>
      </c>
      <c r="AV137" s="48">
        <v>144478050</v>
      </c>
      <c r="AW137" s="35" t="str">
        <f t="shared" si="5"/>
        <v>ok</v>
      </c>
      <c r="AX137" t="s">
        <v>79</v>
      </c>
      <c r="AY137"/>
      <c r="AZ137" s="55">
        <v>290.23099999999999</v>
      </c>
      <c r="BA137" s="55">
        <v>209.77</v>
      </c>
      <c r="BB137" s="55">
        <v>278.07499999999999</v>
      </c>
      <c r="BC137" s="55">
        <v>328.27600000000001</v>
      </c>
      <c r="BD137" s="55">
        <v>369.93900000000002</v>
      </c>
      <c r="BE137" s="55">
        <v>460.74599999999998</v>
      </c>
      <c r="BF137" s="55">
        <v>632.76499999999999</v>
      </c>
      <c r="BG137" s="55">
        <v>817.75199999999995</v>
      </c>
      <c r="BH137" s="55">
        <v>1059.99</v>
      </c>
      <c r="BI137" s="55">
        <v>1391.68</v>
      </c>
      <c r="BJ137" s="55">
        <v>1778.39</v>
      </c>
      <c r="BK137" s="55">
        <v>1309.17</v>
      </c>
      <c r="BL137" s="56">
        <v>1632.84</v>
      </c>
      <c r="BM137" s="55">
        <v>2044.62</v>
      </c>
      <c r="BN137" s="55">
        <v>2202.67</v>
      </c>
      <c r="BO137" s="55">
        <v>2289.2399999999998</v>
      </c>
      <c r="BP137" s="55">
        <v>2056.58</v>
      </c>
      <c r="BQ137" s="55">
        <v>1363.71</v>
      </c>
      <c r="BR137" s="55">
        <v>1282.6600000000001</v>
      </c>
      <c r="BS137" s="55">
        <v>1578.42</v>
      </c>
      <c r="BT137" s="55">
        <v>1630.66</v>
      </c>
      <c r="BU137" s="55">
        <v>1610.38</v>
      </c>
    </row>
    <row r="138" spans="1:73">
      <c r="A138" s="16" t="s">
        <v>27</v>
      </c>
      <c r="C138" s="9">
        <v>104</v>
      </c>
      <c r="D138" s="4">
        <v>106</v>
      </c>
      <c r="E138" s="4">
        <v>90.3</v>
      </c>
      <c r="F138" s="4">
        <v>92.1</v>
      </c>
      <c r="G138" s="4">
        <v>87.1</v>
      </c>
      <c r="H138" s="4">
        <v>81.099999999999994</v>
      </c>
      <c r="I138" s="4">
        <v>70.7</v>
      </c>
      <c r="J138" s="4">
        <v>68.400000000000006</v>
      </c>
      <c r="K138" s="4">
        <v>75.400000000000006</v>
      </c>
      <c r="L138" s="4">
        <v>69.8</v>
      </c>
      <c r="M138" s="4">
        <v>73.599999999999994</v>
      </c>
      <c r="N138" s="4">
        <v>75.400000000000006</v>
      </c>
      <c r="O138" s="4">
        <v>76.7</v>
      </c>
      <c r="P138" s="4">
        <v>77.5</v>
      </c>
      <c r="Q138" s="4">
        <v>76.099999999999994</v>
      </c>
      <c r="R138" s="4">
        <v>78.2</v>
      </c>
      <c r="S138" s="4">
        <v>88.8</v>
      </c>
      <c r="T138" s="4">
        <v>104.3</v>
      </c>
      <c r="U138" s="4">
        <v>110.8</v>
      </c>
      <c r="V138" s="4">
        <v>115.7</v>
      </c>
      <c r="W138" s="4">
        <v>119.5</v>
      </c>
      <c r="X138" s="10">
        <v>119</v>
      </c>
      <c r="Y138" s="15" t="str">
        <f t="shared" si="4"/>
        <v>ok</v>
      </c>
      <c r="Z138" t="s">
        <v>27</v>
      </c>
      <c r="AA138" s="48" t="s">
        <v>457</v>
      </c>
      <c r="AB138">
        <v>6962802</v>
      </c>
      <c r="AC138" s="48">
        <v>7501234</v>
      </c>
      <c r="AD138">
        <v>7933681</v>
      </c>
      <c r="AE138">
        <v>8231156</v>
      </c>
      <c r="AF138">
        <v>8427060</v>
      </c>
      <c r="AG138">
        <v>8557161</v>
      </c>
      <c r="AH138" s="48">
        <v>8680524</v>
      </c>
      <c r="AI138">
        <v>8840215</v>
      </c>
      <c r="AJ138">
        <v>9043337</v>
      </c>
      <c r="AK138">
        <v>9273757</v>
      </c>
      <c r="AL138">
        <v>9524534</v>
      </c>
      <c r="AM138" s="48">
        <v>9782770</v>
      </c>
      <c r="AN138">
        <v>10039338</v>
      </c>
      <c r="AO138">
        <v>10293331</v>
      </c>
      <c r="AP138">
        <v>10549678</v>
      </c>
      <c r="AQ138">
        <v>10811543</v>
      </c>
      <c r="AR138" s="48">
        <v>11083635</v>
      </c>
      <c r="AS138">
        <v>11369071</v>
      </c>
      <c r="AT138">
        <v>11668818</v>
      </c>
      <c r="AU138">
        <v>11980937</v>
      </c>
      <c r="AV138" s="48">
        <v>12301939</v>
      </c>
      <c r="AW138" s="35" t="str">
        <f t="shared" si="5"/>
        <v>ok</v>
      </c>
      <c r="AX138" t="s">
        <v>27</v>
      </c>
      <c r="AY138"/>
      <c r="AZ138" s="55">
        <v>1.931</v>
      </c>
      <c r="BA138" s="55">
        <v>1.7969999999999999</v>
      </c>
      <c r="BB138" s="55">
        <v>1.718</v>
      </c>
      <c r="BC138" s="55">
        <v>1.6759999999999999</v>
      </c>
      <c r="BD138" s="55">
        <v>1.673</v>
      </c>
      <c r="BE138" s="55">
        <v>1.847</v>
      </c>
      <c r="BF138" s="55">
        <v>2.0990000000000002</v>
      </c>
      <c r="BG138" s="55">
        <v>2.59</v>
      </c>
      <c r="BH138" s="55">
        <v>3.15</v>
      </c>
      <c r="BI138" s="55">
        <v>3.8239999999999998</v>
      </c>
      <c r="BJ138" s="55">
        <v>4.8630000000000004</v>
      </c>
      <c r="BK138" s="55">
        <v>5.3789999999999996</v>
      </c>
      <c r="BL138" s="56">
        <v>5.774</v>
      </c>
      <c r="BM138" s="55">
        <v>6.492</v>
      </c>
      <c r="BN138" s="55">
        <v>7.3159999999999998</v>
      </c>
      <c r="BO138" s="55">
        <v>7.6230000000000002</v>
      </c>
      <c r="BP138" s="55">
        <v>8.01</v>
      </c>
      <c r="BQ138" s="55">
        <v>8.2940000000000005</v>
      </c>
      <c r="BR138" s="55">
        <v>8.4749999999999996</v>
      </c>
      <c r="BS138" s="55">
        <v>9.141</v>
      </c>
      <c r="BT138" s="55">
        <v>9.5109999999999992</v>
      </c>
      <c r="BU138" s="55">
        <v>10.211</v>
      </c>
    </row>
    <row r="139" spans="1:73">
      <c r="A139" s="16" t="s">
        <v>48</v>
      </c>
      <c r="C139" s="9">
        <v>175</v>
      </c>
      <c r="D139" s="4">
        <v>180</v>
      </c>
      <c r="E139" s="4">
        <v>170</v>
      </c>
      <c r="F139" s="4">
        <v>223</v>
      </c>
      <c r="G139" s="4">
        <v>235</v>
      </c>
      <c r="H139" s="4">
        <v>180</v>
      </c>
      <c r="I139" s="4">
        <v>174</v>
      </c>
      <c r="J139" s="4">
        <v>173</v>
      </c>
      <c r="K139" s="4">
        <v>178</v>
      </c>
      <c r="L139" s="4">
        <v>198</v>
      </c>
      <c r="M139" s="4">
        <v>194</v>
      </c>
      <c r="N139" s="4">
        <v>211</v>
      </c>
      <c r="O139" s="4">
        <v>221</v>
      </c>
      <c r="P139" s="4">
        <v>231</v>
      </c>
      <c r="Q139" s="4">
        <v>231</v>
      </c>
      <c r="R139" s="4">
        <v>242</v>
      </c>
      <c r="S139" s="4">
        <v>236</v>
      </c>
      <c r="T139" s="4">
        <v>252</v>
      </c>
      <c r="U139" s="4">
        <v>250</v>
      </c>
      <c r="V139" s="4">
        <v>261</v>
      </c>
      <c r="W139" s="4">
        <v>263</v>
      </c>
      <c r="X139" s="10">
        <v>266</v>
      </c>
      <c r="Y139" s="15" t="str">
        <f t="shared" si="4"/>
        <v>ok</v>
      </c>
      <c r="Z139" t="s">
        <v>48</v>
      </c>
      <c r="AA139" s="48" t="s">
        <v>471</v>
      </c>
      <c r="AB139">
        <v>5797765</v>
      </c>
      <c r="AC139" s="48">
        <v>5844846</v>
      </c>
      <c r="AD139">
        <v>5887936</v>
      </c>
      <c r="AE139">
        <v>5927006</v>
      </c>
      <c r="AF139">
        <v>5962136</v>
      </c>
      <c r="AG139">
        <v>5994077</v>
      </c>
      <c r="AH139" s="48">
        <v>6023797</v>
      </c>
      <c r="AI139">
        <v>6052123</v>
      </c>
      <c r="AJ139">
        <v>6079399</v>
      </c>
      <c r="AK139">
        <v>6105810</v>
      </c>
      <c r="AL139">
        <v>6131764</v>
      </c>
      <c r="AM139" s="48">
        <v>6157686</v>
      </c>
      <c r="AN139">
        <v>6183875</v>
      </c>
      <c r="AO139">
        <v>6210568</v>
      </c>
      <c r="AP139">
        <v>6237923</v>
      </c>
      <c r="AQ139">
        <v>6266070</v>
      </c>
      <c r="AR139" s="48">
        <v>6295128</v>
      </c>
      <c r="AS139">
        <v>6325124</v>
      </c>
      <c r="AT139">
        <v>6356143</v>
      </c>
      <c r="AU139">
        <v>6388122</v>
      </c>
      <c r="AV139" s="48">
        <v>6420744</v>
      </c>
      <c r="AW139" s="35" t="str">
        <f t="shared" si="5"/>
        <v>ok</v>
      </c>
      <c r="AX139" t="s">
        <v>48</v>
      </c>
      <c r="AY139"/>
      <c r="AZ139" s="55">
        <v>10.936999999999999</v>
      </c>
      <c r="BA139" s="55">
        <v>11.284000000000001</v>
      </c>
      <c r="BB139" s="55">
        <v>11.785</v>
      </c>
      <c r="BC139" s="55">
        <v>12.282999999999999</v>
      </c>
      <c r="BD139" s="55">
        <v>12.664</v>
      </c>
      <c r="BE139" s="55">
        <v>13.244</v>
      </c>
      <c r="BF139" s="55">
        <v>13.725</v>
      </c>
      <c r="BG139" s="55">
        <v>14.698</v>
      </c>
      <c r="BH139" s="55">
        <v>16</v>
      </c>
      <c r="BI139" s="55">
        <v>17.012</v>
      </c>
      <c r="BJ139" s="55">
        <v>17.986999999999998</v>
      </c>
      <c r="BK139" s="55">
        <v>17.602</v>
      </c>
      <c r="BL139" s="56">
        <v>18.448</v>
      </c>
      <c r="BM139" s="55">
        <v>20.283999999999999</v>
      </c>
      <c r="BN139" s="55">
        <v>21.385999999999999</v>
      </c>
      <c r="BO139" s="55">
        <v>21.991</v>
      </c>
      <c r="BP139" s="55">
        <v>22.593</v>
      </c>
      <c r="BQ139" s="55">
        <v>23.437999999999999</v>
      </c>
      <c r="BR139" s="55">
        <v>24.154</v>
      </c>
      <c r="BS139" s="55">
        <v>24.928000000000001</v>
      </c>
      <c r="BT139" s="55">
        <v>26.056999999999999</v>
      </c>
      <c r="BU139" s="55">
        <v>26.989000000000001</v>
      </c>
    </row>
    <row r="140" spans="1:73">
      <c r="A140" s="16" t="s">
        <v>463</v>
      </c>
      <c r="C140" s="9">
        <v>101</v>
      </c>
      <c r="D140" s="4">
        <v>109</v>
      </c>
      <c r="E140" s="4">
        <v>100</v>
      </c>
      <c r="F140" s="4">
        <v>110</v>
      </c>
      <c r="G140" s="4">
        <v>111</v>
      </c>
      <c r="H140" s="4">
        <v>120</v>
      </c>
      <c r="I140" s="4">
        <v>121</v>
      </c>
      <c r="J140" s="4">
        <v>137</v>
      </c>
      <c r="K140" s="4">
        <v>159</v>
      </c>
      <c r="L140" s="4">
        <v>179</v>
      </c>
      <c r="M140" s="4">
        <v>175</v>
      </c>
      <c r="N140" s="4">
        <v>187</v>
      </c>
      <c r="O140" s="4">
        <v>176</v>
      </c>
      <c r="P140" s="4">
        <v>191</v>
      </c>
      <c r="Q140" s="4">
        <v>174</v>
      </c>
      <c r="R140" s="4">
        <v>202</v>
      </c>
      <c r="S140" s="4">
        <v>207</v>
      </c>
      <c r="T140" s="4">
        <v>221</v>
      </c>
      <c r="U140" s="4">
        <v>312</v>
      </c>
      <c r="V140" s="4">
        <v>305</v>
      </c>
      <c r="W140" s="4">
        <v>327</v>
      </c>
      <c r="X140" s="10">
        <v>347</v>
      </c>
      <c r="Y140" s="15" t="str">
        <f t="shared" si="4"/>
        <v>ok</v>
      </c>
      <c r="Z140" t="s">
        <v>463</v>
      </c>
      <c r="AA140" s="48" t="s">
        <v>464</v>
      </c>
      <c r="AB140">
        <v>9347774</v>
      </c>
      <c r="AC140" s="48">
        <v>9568722</v>
      </c>
      <c r="AD140">
        <v>9797734</v>
      </c>
      <c r="AE140">
        <v>10036104</v>
      </c>
      <c r="AF140">
        <v>10283699</v>
      </c>
      <c r="AG140">
        <v>10541467</v>
      </c>
      <c r="AH140" s="48">
        <v>10810083</v>
      </c>
      <c r="AI140">
        <v>11090116</v>
      </c>
      <c r="AJ140">
        <v>11382268</v>
      </c>
      <c r="AK140">
        <v>11687080</v>
      </c>
      <c r="AL140">
        <v>12004701</v>
      </c>
      <c r="AM140" s="48">
        <v>12335084</v>
      </c>
      <c r="AN140">
        <v>12678148</v>
      </c>
      <c r="AO140">
        <v>13033809</v>
      </c>
      <c r="AP140">
        <v>13401991</v>
      </c>
      <c r="AQ140">
        <v>13782420</v>
      </c>
      <c r="AR140" s="48">
        <v>14174731</v>
      </c>
      <c r="AS140">
        <v>14578459</v>
      </c>
      <c r="AT140">
        <v>14993528</v>
      </c>
      <c r="AU140">
        <v>15419381</v>
      </c>
      <c r="AV140" s="48">
        <v>15854360</v>
      </c>
      <c r="AW140" s="35" t="str">
        <f t="shared" si="5"/>
        <v>ok</v>
      </c>
      <c r="AX140" t="s">
        <v>463</v>
      </c>
      <c r="AY140"/>
      <c r="AZ140" s="55">
        <v>6.4039999999999999</v>
      </c>
      <c r="BA140" s="55">
        <v>6.5209999999999999</v>
      </c>
      <c r="BB140" s="55">
        <v>5.9649999999999999</v>
      </c>
      <c r="BC140" s="55">
        <v>6.1790000000000003</v>
      </c>
      <c r="BD140" s="55">
        <v>6.7729999999999997</v>
      </c>
      <c r="BE140" s="55">
        <v>8.6980000000000004</v>
      </c>
      <c r="BF140" s="55">
        <v>10.178000000000001</v>
      </c>
      <c r="BG140" s="55">
        <v>11.041</v>
      </c>
      <c r="BH140" s="55">
        <v>11.858000000000001</v>
      </c>
      <c r="BI140" s="55">
        <v>14.307</v>
      </c>
      <c r="BJ140" s="55">
        <v>17.029</v>
      </c>
      <c r="BK140" s="55">
        <v>16.29</v>
      </c>
      <c r="BL140" s="56">
        <v>16.245000000000001</v>
      </c>
      <c r="BM140" s="55">
        <v>17.895</v>
      </c>
      <c r="BN140" s="55">
        <v>17.835000000000001</v>
      </c>
      <c r="BO140" s="55">
        <v>18.966000000000001</v>
      </c>
      <c r="BP140" s="55">
        <v>19.802</v>
      </c>
      <c r="BQ140" s="55">
        <v>17.777000000000001</v>
      </c>
      <c r="BR140" s="55">
        <v>18.981999999999999</v>
      </c>
      <c r="BS140" s="55">
        <v>21.135000000000002</v>
      </c>
      <c r="BT140" s="55">
        <v>24.027000000000001</v>
      </c>
      <c r="BU140" s="55">
        <v>25.32</v>
      </c>
    </row>
    <row r="141" spans="1:73">
      <c r="A141" s="16" t="s">
        <v>476</v>
      </c>
      <c r="C141" s="9">
        <v>1010</v>
      </c>
      <c r="D141" s="4">
        <v>947</v>
      </c>
      <c r="E141" s="4">
        <v>1369</v>
      </c>
      <c r="F141" s="4">
        <v>1090</v>
      </c>
      <c r="G141" s="4">
        <v>1206</v>
      </c>
      <c r="H141" s="4">
        <v>1057</v>
      </c>
      <c r="I141" s="4">
        <v>976</v>
      </c>
      <c r="J141" s="4">
        <v>818</v>
      </c>
      <c r="K141" s="4">
        <v>826</v>
      </c>
      <c r="L141" s="4">
        <v>931</v>
      </c>
      <c r="M141" s="4">
        <v>903</v>
      </c>
      <c r="N141" s="4">
        <v>888</v>
      </c>
      <c r="O141" s="4">
        <v>862</v>
      </c>
      <c r="P141" s="4">
        <v>828</v>
      </c>
      <c r="Q141" s="4">
        <v>800</v>
      </c>
      <c r="R141" s="4">
        <v>775</v>
      </c>
      <c r="S141" s="4">
        <v>782</v>
      </c>
      <c r="T141" s="4">
        <v>753</v>
      </c>
      <c r="U141" s="4">
        <v>747</v>
      </c>
      <c r="V141" s="4">
        <v>802</v>
      </c>
      <c r="W141" s="4">
        <v>813</v>
      </c>
      <c r="X141" s="10">
        <v>904</v>
      </c>
      <c r="Y141" s="15" t="str">
        <f t="shared" si="4"/>
        <v>ok</v>
      </c>
      <c r="Z141" t="s">
        <v>476</v>
      </c>
      <c r="AA141" s="48" t="s">
        <v>477</v>
      </c>
      <c r="AB141">
        <v>7567745</v>
      </c>
      <c r="AC141" s="48">
        <v>7540401</v>
      </c>
      <c r="AD141">
        <v>7516346</v>
      </c>
      <c r="AE141">
        <v>7503433</v>
      </c>
      <c r="AF141">
        <v>7496522</v>
      </c>
      <c r="AG141">
        <v>7480591</v>
      </c>
      <c r="AH141" s="48">
        <v>7463157</v>
      </c>
      <c r="AI141">
        <v>7440769</v>
      </c>
      <c r="AJ141">
        <v>7411569</v>
      </c>
      <c r="AK141">
        <v>7381579</v>
      </c>
      <c r="AL141">
        <v>7350222</v>
      </c>
      <c r="AM141" s="48">
        <v>7320807</v>
      </c>
      <c r="AN141">
        <v>7291436</v>
      </c>
      <c r="AO141">
        <v>7234099</v>
      </c>
      <c r="AP141">
        <v>7199077</v>
      </c>
      <c r="AQ141">
        <v>7164132</v>
      </c>
      <c r="AR141" s="48">
        <v>7130576</v>
      </c>
      <c r="AS141">
        <v>7095383</v>
      </c>
      <c r="AT141">
        <v>7058322</v>
      </c>
      <c r="AU141">
        <v>7020858</v>
      </c>
      <c r="AV141" s="48">
        <v>6982084</v>
      </c>
      <c r="AW141" s="35" t="str">
        <f t="shared" si="5"/>
        <v>ok</v>
      </c>
      <c r="AX141" t="s">
        <v>476</v>
      </c>
      <c r="AY141"/>
      <c r="AZ141" s="55"/>
      <c r="BA141" s="55"/>
      <c r="BB141" s="55">
        <v>9.3119999999999994</v>
      </c>
      <c r="BC141" s="55">
        <v>12.313000000000001</v>
      </c>
      <c r="BD141" s="55">
        <v>16.177</v>
      </c>
      <c r="BE141" s="55">
        <v>21.219000000000001</v>
      </c>
      <c r="BF141" s="55">
        <v>24.742999999999999</v>
      </c>
      <c r="BG141" s="55">
        <v>27.495999999999999</v>
      </c>
      <c r="BH141" s="55">
        <v>32.601999999999997</v>
      </c>
      <c r="BI141" s="55">
        <v>43.395000000000003</v>
      </c>
      <c r="BJ141" s="55">
        <v>52.094000000000001</v>
      </c>
      <c r="BK141" s="55">
        <v>45.155999999999999</v>
      </c>
      <c r="BL141" s="56">
        <v>41.369</v>
      </c>
      <c r="BM141" s="55">
        <v>49.28</v>
      </c>
      <c r="BN141" s="55">
        <v>43.3</v>
      </c>
      <c r="BO141" s="55">
        <v>48.393999999999998</v>
      </c>
      <c r="BP141" s="55">
        <v>47.061999999999998</v>
      </c>
      <c r="BQ141" s="55">
        <v>39.628999999999998</v>
      </c>
      <c r="BR141" s="55">
        <v>40.630000000000003</v>
      </c>
      <c r="BS141" s="55">
        <v>44.12</v>
      </c>
      <c r="BT141" s="55">
        <v>50.651000000000003</v>
      </c>
      <c r="BU141" s="55">
        <v>52.423999999999999</v>
      </c>
    </row>
    <row r="142" spans="1:73">
      <c r="A142" s="16" t="s">
        <v>28</v>
      </c>
      <c r="C142" s="9">
        <v>12</v>
      </c>
      <c r="D142" s="4">
        <v>12.1</v>
      </c>
      <c r="E142" s="4">
        <v>11.3</v>
      </c>
      <c r="F142" s="4">
        <v>11.7</v>
      </c>
      <c r="G142" s="4">
        <v>11.6</v>
      </c>
      <c r="H142" s="4">
        <v>11.6</v>
      </c>
      <c r="I142" s="4">
        <v>14.8</v>
      </c>
      <c r="J142" s="4">
        <v>13.5</v>
      </c>
      <c r="K142" s="4">
        <v>13.3</v>
      </c>
      <c r="L142" s="4">
        <v>16.2</v>
      </c>
      <c r="M142" s="4">
        <v>12.2</v>
      </c>
      <c r="N142" s="4">
        <v>10.4</v>
      </c>
      <c r="O142" s="4">
        <v>7.8</v>
      </c>
      <c r="P142" s="4">
        <v>9.5</v>
      </c>
      <c r="Q142" s="4">
        <v>11.2</v>
      </c>
      <c r="R142" s="4">
        <v>13.1</v>
      </c>
      <c r="S142" s="4">
        <v>32.299999999999997</v>
      </c>
      <c r="T142" s="4">
        <v>20.5</v>
      </c>
      <c r="U142" s="4">
        <v>26.9</v>
      </c>
      <c r="V142" s="4">
        <v>22.3</v>
      </c>
      <c r="W142" s="4">
        <v>22.3</v>
      </c>
      <c r="X142" s="10">
        <v>22.8</v>
      </c>
      <c r="Y142" s="15" t="str">
        <f t="shared" si="4"/>
        <v>ok</v>
      </c>
      <c r="Z142" t="s">
        <v>28</v>
      </c>
      <c r="AA142" s="48" t="s">
        <v>496</v>
      </c>
      <c r="AB142">
        <v>78846</v>
      </c>
      <c r="AC142" s="48">
        <v>80410</v>
      </c>
      <c r="AD142">
        <v>81131</v>
      </c>
      <c r="AE142">
        <v>81202</v>
      </c>
      <c r="AF142">
        <v>83723</v>
      </c>
      <c r="AG142">
        <v>82781</v>
      </c>
      <c r="AH142" s="48">
        <v>82475</v>
      </c>
      <c r="AI142">
        <v>82858</v>
      </c>
      <c r="AJ142">
        <v>84600</v>
      </c>
      <c r="AK142">
        <v>85033</v>
      </c>
      <c r="AL142">
        <v>86956</v>
      </c>
      <c r="AM142" s="48">
        <v>87298</v>
      </c>
      <c r="AN142">
        <v>89770</v>
      </c>
      <c r="AO142">
        <v>87441</v>
      </c>
      <c r="AP142">
        <v>88303</v>
      </c>
      <c r="AQ142">
        <v>89949</v>
      </c>
      <c r="AR142" s="48">
        <v>91359</v>
      </c>
      <c r="AS142">
        <v>93419</v>
      </c>
      <c r="AT142">
        <v>94677</v>
      </c>
      <c r="AU142">
        <v>95843</v>
      </c>
      <c r="AV142" s="48">
        <v>96762</v>
      </c>
      <c r="AW142" s="35" t="str">
        <f t="shared" si="5"/>
        <v>ok</v>
      </c>
      <c r="AX142" t="s">
        <v>28</v>
      </c>
      <c r="AY142"/>
      <c r="AZ142" s="55">
        <v>0.60799999999999998</v>
      </c>
      <c r="BA142" s="55">
        <v>0.623</v>
      </c>
      <c r="BB142" s="55">
        <v>0.61499999999999999</v>
      </c>
      <c r="BC142" s="55">
        <v>0.622</v>
      </c>
      <c r="BD142" s="55">
        <v>0.69799999999999995</v>
      </c>
      <c r="BE142" s="55">
        <v>0.70599999999999996</v>
      </c>
      <c r="BF142" s="55">
        <v>0.83899999999999997</v>
      </c>
      <c r="BG142" s="55">
        <v>0.91900000000000004</v>
      </c>
      <c r="BH142" s="55">
        <v>1.016</v>
      </c>
      <c r="BI142" s="55">
        <v>1.034</v>
      </c>
      <c r="BJ142" s="55">
        <v>0.96699999999999997</v>
      </c>
      <c r="BK142" s="55">
        <v>0.84699999999999998</v>
      </c>
      <c r="BL142" s="56">
        <v>0.97</v>
      </c>
      <c r="BM142" s="55">
        <v>1.018</v>
      </c>
      <c r="BN142" s="55">
        <v>1.06</v>
      </c>
      <c r="BO142" s="55">
        <v>1.3280000000000001</v>
      </c>
      <c r="BP142" s="55">
        <v>1.343</v>
      </c>
      <c r="BQ142" s="55">
        <v>1.377</v>
      </c>
      <c r="BR142" s="55">
        <v>1.427</v>
      </c>
      <c r="BS142" s="55">
        <v>1.498</v>
      </c>
      <c r="BT142" s="55">
        <v>1.573</v>
      </c>
      <c r="BU142" s="55">
        <v>1.6539999999999999</v>
      </c>
    </row>
    <row r="143" spans="1:73">
      <c r="A143" s="16" t="s">
        <v>31</v>
      </c>
      <c r="C143" s="9"/>
      <c r="D143" s="4"/>
      <c r="E143" s="4">
        <v>37.1</v>
      </c>
      <c r="F143" s="4">
        <v>44.1</v>
      </c>
      <c r="G143" s="4">
        <v>43.9</v>
      </c>
      <c r="H143" s="4">
        <v>47.9</v>
      </c>
      <c r="I143" s="4">
        <v>38.9</v>
      </c>
      <c r="J143" s="4">
        <v>38.1</v>
      </c>
      <c r="K143" s="4">
        <v>42.4</v>
      </c>
      <c r="L143" s="4">
        <v>39.700000000000003</v>
      </c>
      <c r="M143" s="4">
        <v>28.1</v>
      </c>
      <c r="N143" s="4">
        <v>32.6</v>
      </c>
      <c r="O143" s="4">
        <v>30.9</v>
      </c>
      <c r="P143" s="4">
        <v>29</v>
      </c>
      <c r="Q143" s="4">
        <v>29.7</v>
      </c>
      <c r="R143" s="4">
        <v>28.7</v>
      </c>
      <c r="S143" s="4">
        <v>42.7</v>
      </c>
      <c r="T143" s="4">
        <v>35.299999999999997</v>
      </c>
      <c r="U143" s="4">
        <v>43.1</v>
      </c>
      <c r="V143" s="4">
        <v>39.6</v>
      </c>
      <c r="W143" s="4">
        <v>27.8</v>
      </c>
      <c r="X143" s="10">
        <v>29.6</v>
      </c>
      <c r="Y143" s="15" t="str">
        <f t="shared" si="4"/>
        <v>ok</v>
      </c>
      <c r="Z143" t="s">
        <v>31</v>
      </c>
      <c r="AA143" s="48" t="s">
        <v>469</v>
      </c>
      <c r="AB143">
        <v>4381483</v>
      </c>
      <c r="AC143" s="48">
        <v>4462378</v>
      </c>
      <c r="AD143">
        <v>4584571</v>
      </c>
      <c r="AE143">
        <v>4754072</v>
      </c>
      <c r="AF143">
        <v>4965766</v>
      </c>
      <c r="AG143">
        <v>5201070</v>
      </c>
      <c r="AH143" s="48">
        <v>5433991</v>
      </c>
      <c r="AI143">
        <v>5645624</v>
      </c>
      <c r="AJ143">
        <v>5829237</v>
      </c>
      <c r="AK143">
        <v>5989633</v>
      </c>
      <c r="AL143">
        <v>6133603</v>
      </c>
      <c r="AM143" s="48">
        <v>6272734</v>
      </c>
      <c r="AN143">
        <v>6415634</v>
      </c>
      <c r="AO143">
        <v>6563240</v>
      </c>
      <c r="AP143">
        <v>6712581</v>
      </c>
      <c r="AQ143">
        <v>6863980</v>
      </c>
      <c r="AR143" s="48">
        <v>7017144</v>
      </c>
      <c r="AS143">
        <v>7171914</v>
      </c>
      <c r="AT143">
        <v>7328838</v>
      </c>
      <c r="AU143">
        <v>7488431</v>
      </c>
      <c r="AV143" s="48">
        <v>7650154</v>
      </c>
      <c r="AW143" s="35" t="str">
        <f t="shared" si="5"/>
        <v>ok</v>
      </c>
      <c r="AX143" t="s">
        <v>31</v>
      </c>
      <c r="AY143"/>
      <c r="AZ143" s="55">
        <v>0.98099999999999998</v>
      </c>
      <c r="BA143" s="55">
        <v>0.97699999999999998</v>
      </c>
      <c r="BB143" s="55">
        <v>0.94099999999999995</v>
      </c>
      <c r="BC143" s="55">
        <v>1.0840000000000001</v>
      </c>
      <c r="BD143" s="55">
        <v>1.25</v>
      </c>
      <c r="BE143" s="55">
        <v>1.38</v>
      </c>
      <c r="BF143" s="55">
        <v>1.4390000000000001</v>
      </c>
      <c r="BG143" s="55">
        <v>1.649</v>
      </c>
      <c r="BH143" s="55">
        <v>1.8839999999999999</v>
      </c>
      <c r="BI143" s="55">
        <v>2.1589999999999998</v>
      </c>
      <c r="BJ143" s="55">
        <v>2.5110000000000001</v>
      </c>
      <c r="BK143" s="55">
        <v>2.4540000000000002</v>
      </c>
      <c r="BL143" s="56">
        <v>2.5779999999999998</v>
      </c>
      <c r="BM143" s="55">
        <v>2.9420000000000002</v>
      </c>
      <c r="BN143" s="55">
        <v>3.802</v>
      </c>
      <c r="BO143" s="55">
        <v>4.9160000000000004</v>
      </c>
      <c r="BP143" s="55">
        <v>5.0069999999999997</v>
      </c>
      <c r="BQ143" s="55">
        <v>4.2519999999999998</v>
      </c>
      <c r="BR143" s="55">
        <v>3.786</v>
      </c>
      <c r="BS143" s="55">
        <v>3.7480000000000002</v>
      </c>
      <c r="BT143" s="55">
        <v>3.9060000000000001</v>
      </c>
      <c r="BU143" s="55">
        <v>3.9980000000000002</v>
      </c>
    </row>
    <row r="144" spans="1:73">
      <c r="A144" s="16" t="s">
        <v>465</v>
      </c>
      <c r="C144" s="9">
        <v>7279</v>
      </c>
      <c r="D144" s="4">
        <v>7415</v>
      </c>
      <c r="E144" s="4">
        <v>7171</v>
      </c>
      <c r="F144" s="4">
        <v>7343</v>
      </c>
      <c r="G144" s="4">
        <v>7742</v>
      </c>
      <c r="H144" s="4">
        <v>7818</v>
      </c>
      <c r="I144" s="4">
        <v>7966</v>
      </c>
      <c r="J144" s="4">
        <v>8462</v>
      </c>
      <c r="K144" s="4">
        <v>8538</v>
      </c>
      <c r="L144" s="4">
        <v>8867</v>
      </c>
      <c r="M144" s="5">
        <v>8928</v>
      </c>
      <c r="N144" s="5">
        <v>9226</v>
      </c>
      <c r="O144" s="5">
        <v>9048</v>
      </c>
      <c r="P144" s="5">
        <v>8726</v>
      </c>
      <c r="Q144" s="5">
        <v>8523</v>
      </c>
      <c r="R144" s="5">
        <v>8495</v>
      </c>
      <c r="S144" s="5">
        <v>8743</v>
      </c>
      <c r="T144" s="5">
        <v>9325</v>
      </c>
      <c r="U144" s="5">
        <v>9915</v>
      </c>
      <c r="V144" s="5">
        <v>10196</v>
      </c>
      <c r="W144" s="5">
        <v>10458</v>
      </c>
      <c r="X144" s="11">
        <v>10841</v>
      </c>
      <c r="Y144" s="15" t="str">
        <f t="shared" si="4"/>
        <v>ok</v>
      </c>
      <c r="Z144" t="s">
        <v>465</v>
      </c>
      <c r="AA144" s="48" t="s">
        <v>466</v>
      </c>
      <c r="AB144">
        <v>3927213</v>
      </c>
      <c r="AC144" s="48">
        <v>3958723</v>
      </c>
      <c r="AD144">
        <v>4027887</v>
      </c>
      <c r="AE144">
        <v>4138012</v>
      </c>
      <c r="AF144">
        <v>4175950</v>
      </c>
      <c r="AG144">
        <v>4114826</v>
      </c>
      <c r="AH144" s="48">
        <v>4166664</v>
      </c>
      <c r="AI144">
        <v>4265762</v>
      </c>
      <c r="AJ144">
        <v>4401365</v>
      </c>
      <c r="AK144">
        <v>4588599</v>
      </c>
      <c r="AL144">
        <v>4839396</v>
      </c>
      <c r="AM144" s="48">
        <v>4987573</v>
      </c>
      <c r="AN144">
        <v>5076732</v>
      </c>
      <c r="AO144">
        <v>5183688</v>
      </c>
      <c r="AP144">
        <v>5312437</v>
      </c>
      <c r="AQ144">
        <v>5399162</v>
      </c>
      <c r="AR144" s="48">
        <v>5469724</v>
      </c>
      <c r="AS144">
        <v>5535002</v>
      </c>
      <c r="AT144">
        <v>5607283</v>
      </c>
      <c r="AU144">
        <v>5612253</v>
      </c>
      <c r="AV144" s="48">
        <v>5638676</v>
      </c>
      <c r="AW144" s="35" t="str">
        <f t="shared" si="5"/>
        <v>ok</v>
      </c>
      <c r="AX144" t="s">
        <v>465</v>
      </c>
      <c r="AY144"/>
      <c r="AZ144" s="55">
        <v>85.707999999999998</v>
      </c>
      <c r="BA144" s="55">
        <v>86.284999999999997</v>
      </c>
      <c r="BB144" s="55">
        <v>95.835999999999999</v>
      </c>
      <c r="BC144" s="55">
        <v>89.284999999999997</v>
      </c>
      <c r="BD144" s="55">
        <v>91.941999999999993</v>
      </c>
      <c r="BE144" s="55">
        <v>97.001999999999995</v>
      </c>
      <c r="BF144" s="55">
        <v>114.187</v>
      </c>
      <c r="BG144" s="55">
        <v>127.41800000000001</v>
      </c>
      <c r="BH144" s="55">
        <v>147.79400000000001</v>
      </c>
      <c r="BI144" s="55">
        <v>179.98099999999999</v>
      </c>
      <c r="BJ144" s="55">
        <v>192.23099999999999</v>
      </c>
      <c r="BK144" s="55">
        <v>192.40600000000001</v>
      </c>
      <c r="BL144" s="56">
        <v>236.42</v>
      </c>
      <c r="BM144" s="55">
        <v>276.62200000000001</v>
      </c>
      <c r="BN144" s="55">
        <v>291.61</v>
      </c>
      <c r="BO144" s="55">
        <v>305.15699999999998</v>
      </c>
      <c r="BP144" s="55">
        <v>313.26</v>
      </c>
      <c r="BQ144" s="55">
        <v>306.25400000000002</v>
      </c>
      <c r="BR144" s="55">
        <v>316.55799999999999</v>
      </c>
      <c r="BS144" s="55">
        <v>336.67899999999997</v>
      </c>
      <c r="BT144" s="55">
        <v>361.10899999999998</v>
      </c>
      <c r="BU144" s="55">
        <v>372.80700000000002</v>
      </c>
    </row>
    <row r="145" spans="1:73">
      <c r="A145" s="16" t="s">
        <v>488</v>
      </c>
      <c r="C145" s="9">
        <v>437</v>
      </c>
      <c r="D145" s="4">
        <v>411</v>
      </c>
      <c r="E145" s="4">
        <v>374</v>
      </c>
      <c r="F145" s="4">
        <v>460</v>
      </c>
      <c r="G145" s="4">
        <v>510</v>
      </c>
      <c r="H145" s="4">
        <v>531</v>
      </c>
      <c r="I145" s="4">
        <v>563</v>
      </c>
      <c r="J145" s="4">
        <v>574</v>
      </c>
      <c r="K145" s="4">
        <v>657</v>
      </c>
      <c r="L145" s="4">
        <v>661</v>
      </c>
      <c r="M145" s="4">
        <v>700</v>
      </c>
      <c r="N145" s="4">
        <v>705</v>
      </c>
      <c r="O145" s="4">
        <v>702</v>
      </c>
      <c r="P145" s="4">
        <v>567</v>
      </c>
      <c r="Q145" s="4">
        <v>488</v>
      </c>
      <c r="R145" s="4">
        <v>433</v>
      </c>
      <c r="S145" s="4">
        <v>415</v>
      </c>
      <c r="T145" s="4">
        <v>411</v>
      </c>
      <c r="U145" s="4">
        <v>462</v>
      </c>
      <c r="V145" s="4">
        <v>474</v>
      </c>
      <c r="W145" s="4">
        <v>493</v>
      </c>
      <c r="X145" s="10">
        <v>529</v>
      </c>
      <c r="Y145" s="15" t="str">
        <f t="shared" si="4"/>
        <v>ok</v>
      </c>
      <c r="Z145" t="s">
        <v>488</v>
      </c>
      <c r="AA145" s="48" t="s">
        <v>489</v>
      </c>
      <c r="AB145">
        <v>1981629</v>
      </c>
      <c r="AC145" s="48">
        <v>1983045</v>
      </c>
      <c r="AD145">
        <v>1988925</v>
      </c>
      <c r="AE145">
        <v>1992060</v>
      </c>
      <c r="AF145">
        <v>1994530</v>
      </c>
      <c r="AG145">
        <v>1995733</v>
      </c>
      <c r="AH145" s="48">
        <v>1997012</v>
      </c>
      <c r="AI145">
        <v>2000474</v>
      </c>
      <c r="AJ145">
        <v>2006868</v>
      </c>
      <c r="AK145">
        <v>2018122</v>
      </c>
      <c r="AL145">
        <v>2021316</v>
      </c>
      <c r="AM145" s="48">
        <v>2039669</v>
      </c>
      <c r="AN145">
        <v>2048583</v>
      </c>
      <c r="AO145">
        <v>2052843</v>
      </c>
      <c r="AP145">
        <v>2057159</v>
      </c>
      <c r="AQ145">
        <v>2059953</v>
      </c>
      <c r="AR145" s="48">
        <v>2061980</v>
      </c>
      <c r="AS145">
        <v>2063531</v>
      </c>
      <c r="AT145">
        <v>2065042</v>
      </c>
      <c r="AU145">
        <v>2066388</v>
      </c>
      <c r="AV145" s="48">
        <v>2067372</v>
      </c>
      <c r="AW145" s="35" t="str">
        <f t="shared" si="5"/>
        <v>ok</v>
      </c>
      <c r="AX145" t="s">
        <v>488</v>
      </c>
      <c r="AY145"/>
      <c r="AZ145" s="55">
        <v>22.146999999999998</v>
      </c>
      <c r="BA145" s="55">
        <v>22.748000000000001</v>
      </c>
      <c r="BB145" s="55">
        <v>20.446000000000002</v>
      </c>
      <c r="BC145" s="55">
        <v>20.9</v>
      </c>
      <c r="BD145" s="55">
        <v>23.613</v>
      </c>
      <c r="BE145" s="55">
        <v>29.736000000000001</v>
      </c>
      <c r="BF145" s="55">
        <v>34.503999999999998</v>
      </c>
      <c r="BG145" s="55">
        <v>36.401000000000003</v>
      </c>
      <c r="BH145" s="55">
        <v>39.621000000000002</v>
      </c>
      <c r="BI145" s="55">
        <v>48.167000000000002</v>
      </c>
      <c r="BJ145" s="55">
        <v>55.853000000000002</v>
      </c>
      <c r="BK145" s="55">
        <v>50.372</v>
      </c>
      <c r="BL145" s="56">
        <v>48.103000000000002</v>
      </c>
      <c r="BM145" s="55">
        <v>51.338000000000001</v>
      </c>
      <c r="BN145" s="55">
        <v>46.378</v>
      </c>
      <c r="BO145" s="55">
        <v>48.131</v>
      </c>
      <c r="BP145" s="55">
        <v>49.969000000000001</v>
      </c>
      <c r="BQ145" s="55">
        <v>43.124000000000002</v>
      </c>
      <c r="BR145" s="55">
        <v>44.66</v>
      </c>
      <c r="BS145" s="55">
        <v>48.552999999999997</v>
      </c>
      <c r="BT145" s="55">
        <v>54.241999999999997</v>
      </c>
      <c r="BU145" s="55">
        <v>55.088000000000001</v>
      </c>
    </row>
    <row r="146" spans="1:73">
      <c r="A146" s="16" t="s">
        <v>474</v>
      </c>
      <c r="C146" s="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0">
        <v>62</v>
      </c>
      <c r="Y146" s="15" t="str">
        <f t="shared" si="4"/>
        <v>ok</v>
      </c>
      <c r="Z146" t="s">
        <v>474</v>
      </c>
      <c r="AA146" s="48" t="s">
        <v>475</v>
      </c>
      <c r="AB146">
        <v>8235064</v>
      </c>
      <c r="AC146" s="48">
        <v>8553601</v>
      </c>
      <c r="AD146">
        <v>8872254</v>
      </c>
      <c r="AE146">
        <v>9186725</v>
      </c>
      <c r="AF146">
        <v>9501342</v>
      </c>
      <c r="AG146">
        <v>9815412</v>
      </c>
      <c r="AH146" s="48">
        <v>10130243</v>
      </c>
      <c r="AI146">
        <v>10446863</v>
      </c>
      <c r="AJ146">
        <v>10763905</v>
      </c>
      <c r="AK146">
        <v>11080121</v>
      </c>
      <c r="AL146">
        <v>11397188</v>
      </c>
      <c r="AM146" s="48">
        <v>11717692</v>
      </c>
      <c r="AN146">
        <v>12043883</v>
      </c>
      <c r="AO146">
        <v>12376302</v>
      </c>
      <c r="AP146">
        <v>12715510</v>
      </c>
      <c r="AQ146">
        <v>13063706</v>
      </c>
      <c r="AR146" s="48">
        <v>13423576</v>
      </c>
      <c r="AS146">
        <v>13797201</v>
      </c>
      <c r="AT146">
        <v>14185613</v>
      </c>
      <c r="AU146">
        <v>14589119</v>
      </c>
      <c r="AV146" s="48">
        <v>15008154</v>
      </c>
      <c r="AW146" s="35" t="str">
        <f t="shared" si="5"/>
        <v>ok</v>
      </c>
      <c r="AX146" t="s">
        <v>474</v>
      </c>
      <c r="AY146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6"/>
      <c r="BM146" s="55">
        <v>6.1920000000000002</v>
      </c>
      <c r="BN146" s="55">
        <v>6.39</v>
      </c>
      <c r="BO146" s="55">
        <v>6.3410000000000002</v>
      </c>
      <c r="BP146" s="55">
        <v>6.4189999999999996</v>
      </c>
      <c r="BQ146" s="55">
        <v>6.6689999999999996</v>
      </c>
      <c r="BR146" s="55">
        <v>6.8360000000000003</v>
      </c>
      <c r="BS146" s="55">
        <v>7.1239999999999997</v>
      </c>
      <c r="BT146" s="55">
        <v>7.48</v>
      </c>
      <c r="BU146" s="55">
        <v>7.9029999999999996</v>
      </c>
    </row>
    <row r="147" spans="1:73">
      <c r="A147" s="16" t="s">
        <v>33</v>
      </c>
      <c r="C147" s="9">
        <v>1288</v>
      </c>
      <c r="D147" s="4">
        <v>2308</v>
      </c>
      <c r="E147" s="4">
        <v>2973</v>
      </c>
      <c r="F147" s="4">
        <v>1885</v>
      </c>
      <c r="G147" s="4">
        <v>2211</v>
      </c>
      <c r="H147" s="4">
        <v>1672</v>
      </c>
      <c r="I147" s="4">
        <v>4749</v>
      </c>
      <c r="J147" s="4">
        <v>3881</v>
      </c>
      <c r="K147" s="4">
        <v>4565</v>
      </c>
      <c r="L147" s="4">
        <v>5782</v>
      </c>
      <c r="M147" s="4">
        <v>6974</v>
      </c>
      <c r="N147" s="4">
        <v>6801</v>
      </c>
      <c r="O147" s="4"/>
      <c r="P147" s="4"/>
      <c r="Q147" s="4"/>
      <c r="R147" s="4"/>
      <c r="S147" s="4"/>
      <c r="T147" s="4">
        <v>3222</v>
      </c>
      <c r="U147" s="4">
        <v>3376</v>
      </c>
      <c r="V147" s="4">
        <v>4383</v>
      </c>
      <c r="W147" s="4">
        <v>2254</v>
      </c>
      <c r="X147" s="10">
        <v>1048</v>
      </c>
      <c r="Y147" s="15" t="str">
        <f t="shared" si="4"/>
        <v>ok</v>
      </c>
      <c r="Z147" t="s">
        <v>33</v>
      </c>
      <c r="AA147" s="48" t="s">
        <v>462</v>
      </c>
      <c r="AB147">
        <v>26015521</v>
      </c>
      <c r="AC147" s="48">
        <v>26626520</v>
      </c>
      <c r="AD147">
        <v>27275015</v>
      </c>
      <c r="AE147">
        <v>27971082</v>
      </c>
      <c r="AF147">
        <v>28704778</v>
      </c>
      <c r="AG147">
        <v>29460519</v>
      </c>
      <c r="AH147" s="48">
        <v>30214193</v>
      </c>
      <c r="AI147">
        <v>30949516</v>
      </c>
      <c r="AJ147">
        <v>31661823</v>
      </c>
      <c r="AK147">
        <v>32360621</v>
      </c>
      <c r="AL147">
        <v>33060837</v>
      </c>
      <c r="AM147" s="48">
        <v>33783788</v>
      </c>
      <c r="AN147">
        <v>34545013</v>
      </c>
      <c r="AO147">
        <v>35349681</v>
      </c>
      <c r="AP147">
        <v>36193783</v>
      </c>
      <c r="AQ147">
        <v>37072550</v>
      </c>
      <c r="AR147" s="48">
        <v>37977655</v>
      </c>
      <c r="AS147">
        <v>38902950</v>
      </c>
      <c r="AT147">
        <v>39847440</v>
      </c>
      <c r="AU147">
        <v>40813396</v>
      </c>
      <c r="AV147" s="48">
        <v>41801533</v>
      </c>
      <c r="AW147" s="35" t="str">
        <f t="shared" si="5"/>
        <v>ok</v>
      </c>
      <c r="AX147" t="s">
        <v>33</v>
      </c>
      <c r="AY147"/>
      <c r="AZ147" s="55">
        <v>10.923999999999999</v>
      </c>
      <c r="BA147" s="55">
        <v>10.714</v>
      </c>
      <c r="BB147" s="55">
        <v>13.134</v>
      </c>
      <c r="BC147" s="55">
        <v>15.715999999999999</v>
      </c>
      <c r="BD147" s="55">
        <v>18.137</v>
      </c>
      <c r="BE147" s="55">
        <v>21.355</v>
      </c>
      <c r="BF147" s="55">
        <v>26.646000000000001</v>
      </c>
      <c r="BG147" s="55">
        <v>35.183</v>
      </c>
      <c r="BH147" s="55">
        <v>45.264000000000003</v>
      </c>
      <c r="BI147" s="55">
        <v>59.44</v>
      </c>
      <c r="BJ147" s="55">
        <v>64.832999999999998</v>
      </c>
      <c r="BK147" s="55">
        <v>54.811999999999998</v>
      </c>
      <c r="BL147" s="56">
        <v>65.715999999999994</v>
      </c>
      <c r="BM147" s="55">
        <v>66.447999999999993</v>
      </c>
      <c r="BN147" s="55">
        <v>48.948</v>
      </c>
      <c r="BO147" s="55">
        <v>52.892000000000003</v>
      </c>
      <c r="BP147" s="55">
        <v>60.725999999999999</v>
      </c>
      <c r="BQ147" s="55">
        <v>65.296000000000006</v>
      </c>
      <c r="BR147" s="55">
        <v>55.566000000000003</v>
      </c>
      <c r="BS147" s="55">
        <v>45.677</v>
      </c>
      <c r="BT147" s="55">
        <v>33.902999999999999</v>
      </c>
      <c r="BU147" s="55">
        <v>31.468</v>
      </c>
    </row>
    <row r="148" spans="1:73">
      <c r="A148" s="16" t="s">
        <v>478</v>
      </c>
      <c r="C148" s="9"/>
      <c r="D148" s="4"/>
      <c r="E148" s="4"/>
      <c r="F148" s="4"/>
      <c r="G148" s="4"/>
      <c r="H148" s="4"/>
      <c r="I148" s="4"/>
      <c r="J148" s="4"/>
      <c r="K148" s="4">
        <v>636</v>
      </c>
      <c r="L148" s="4">
        <v>583</v>
      </c>
      <c r="M148" s="4">
        <v>807</v>
      </c>
      <c r="N148" s="4">
        <v>576</v>
      </c>
      <c r="O148" s="4">
        <v>608</v>
      </c>
      <c r="P148" s="4">
        <v>866</v>
      </c>
      <c r="Q148" s="4">
        <v>553</v>
      </c>
      <c r="R148" s="4">
        <v>550</v>
      </c>
      <c r="S148" s="4">
        <v>717</v>
      </c>
      <c r="T148" s="4">
        <v>575</v>
      </c>
      <c r="U148" s="4">
        <v>168</v>
      </c>
      <c r="V148" s="4">
        <v>72</v>
      </c>
      <c r="W148" s="4">
        <v>36</v>
      </c>
      <c r="X148" s="10">
        <v>59</v>
      </c>
      <c r="Y148" s="15" t="str">
        <f t="shared" si="4"/>
        <v>ok</v>
      </c>
      <c r="Z148" t="s">
        <v>478</v>
      </c>
      <c r="AA148" s="48" t="s">
        <v>479</v>
      </c>
      <c r="AB148">
        <v>5661942</v>
      </c>
      <c r="AC148" s="48">
        <v>5933882</v>
      </c>
      <c r="AD148">
        <v>6199394</v>
      </c>
      <c r="AE148">
        <v>6447793</v>
      </c>
      <c r="AF148">
        <v>6688226</v>
      </c>
      <c r="AG148">
        <v>6935676</v>
      </c>
      <c r="AH148" s="48">
        <v>7213351</v>
      </c>
      <c r="AI148">
        <v>7535932</v>
      </c>
      <c r="AJ148">
        <v>7907406</v>
      </c>
      <c r="AK148">
        <v>8315139</v>
      </c>
      <c r="AL148">
        <v>8736939</v>
      </c>
      <c r="AM148" s="48">
        <v>9142259</v>
      </c>
      <c r="AN148">
        <v>9508364</v>
      </c>
      <c r="AO148">
        <v>9830698</v>
      </c>
      <c r="AP148">
        <v>10113647</v>
      </c>
      <c r="AQ148">
        <v>10355036</v>
      </c>
      <c r="AR148" s="48">
        <v>10554883</v>
      </c>
      <c r="AS148">
        <v>10715658</v>
      </c>
      <c r="AT148">
        <v>10832512</v>
      </c>
      <c r="AU148">
        <v>10910759</v>
      </c>
      <c r="AV148" s="48">
        <v>10975920</v>
      </c>
      <c r="AW148" s="35" t="str">
        <f t="shared" si="5"/>
        <v>ok</v>
      </c>
      <c r="AX148" t="s">
        <v>478</v>
      </c>
      <c r="AY148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6"/>
      <c r="BM148" s="55">
        <v>17.186</v>
      </c>
      <c r="BN148" s="55">
        <v>11.266999999999999</v>
      </c>
      <c r="BO148" s="55">
        <v>14.946999999999999</v>
      </c>
      <c r="BP148" s="55">
        <v>15.105</v>
      </c>
      <c r="BQ148" s="55">
        <v>12.49</v>
      </c>
      <c r="BR148" s="55">
        <v>2.9540000000000002</v>
      </c>
      <c r="BS148" s="55">
        <v>2.9489999999999998</v>
      </c>
      <c r="BT148" s="55">
        <v>3.9289999999999998</v>
      </c>
      <c r="BU148" s="55">
        <v>3.1509999999999998</v>
      </c>
    </row>
    <row r="149" spans="1:73">
      <c r="A149" s="16" t="s">
        <v>60</v>
      </c>
      <c r="C149" s="9">
        <v>1390</v>
      </c>
      <c r="D149" s="4">
        <v>1252</v>
      </c>
      <c r="E149" s="4">
        <v>1675</v>
      </c>
      <c r="F149" s="4">
        <v>1398</v>
      </c>
      <c r="G149" s="4">
        <v>1157</v>
      </c>
      <c r="H149" s="4">
        <v>1041</v>
      </c>
      <c r="I149" s="4">
        <v>1159</v>
      </c>
      <c r="J149" s="4">
        <v>1073</v>
      </c>
      <c r="K149" s="4">
        <v>1239</v>
      </c>
      <c r="L149" s="4">
        <v>1517</v>
      </c>
      <c r="M149" s="4">
        <v>1737</v>
      </c>
      <c r="N149" s="4">
        <v>1794</v>
      </c>
      <c r="O149" s="4">
        <v>1672</v>
      </c>
      <c r="P149" s="4">
        <v>1752</v>
      </c>
      <c r="Q149" s="4">
        <v>1583</v>
      </c>
      <c r="R149" s="4">
        <v>1625</v>
      </c>
      <c r="S149" s="4">
        <v>1906</v>
      </c>
      <c r="T149" s="4">
        <v>2054</v>
      </c>
      <c r="U149" s="4">
        <v>1793</v>
      </c>
      <c r="V149" s="4">
        <v>1867</v>
      </c>
      <c r="W149" s="4">
        <v>1710</v>
      </c>
      <c r="X149" s="10">
        <v>1681</v>
      </c>
      <c r="Y149" s="15" t="str">
        <f t="shared" si="4"/>
        <v>ok</v>
      </c>
      <c r="Z149" t="s">
        <v>60</v>
      </c>
      <c r="AA149" s="48" t="s">
        <v>353</v>
      </c>
      <c r="AB149">
        <v>18564599</v>
      </c>
      <c r="AC149" s="48">
        <v>18663284</v>
      </c>
      <c r="AD149">
        <v>18777601</v>
      </c>
      <c r="AE149">
        <v>18911730</v>
      </c>
      <c r="AF149">
        <v>19062482</v>
      </c>
      <c r="AG149">
        <v>19224037</v>
      </c>
      <c r="AH149" s="48">
        <v>19387153</v>
      </c>
      <c r="AI149">
        <v>19544988</v>
      </c>
      <c r="AJ149">
        <v>19695972</v>
      </c>
      <c r="AK149">
        <v>19842044</v>
      </c>
      <c r="AL149">
        <v>19983984</v>
      </c>
      <c r="AM149" s="48">
        <v>20123508</v>
      </c>
      <c r="AN149">
        <v>20261737</v>
      </c>
      <c r="AO149">
        <v>20398670</v>
      </c>
      <c r="AP149">
        <v>20425000</v>
      </c>
      <c r="AQ149">
        <v>20585000</v>
      </c>
      <c r="AR149" s="48">
        <v>20778000</v>
      </c>
      <c r="AS149">
        <v>20970000</v>
      </c>
      <c r="AT149">
        <v>21203000</v>
      </c>
      <c r="AU149">
        <v>21444000</v>
      </c>
      <c r="AV149" s="48">
        <v>21670000</v>
      </c>
      <c r="AW149" s="35" t="str">
        <f t="shared" si="5"/>
        <v>ok</v>
      </c>
      <c r="AX149" t="s">
        <v>60</v>
      </c>
      <c r="AY149"/>
      <c r="AZ149" s="55">
        <v>18.43</v>
      </c>
      <c r="BA149" s="55">
        <v>18.532</v>
      </c>
      <c r="BB149" s="55">
        <v>19.370999999999999</v>
      </c>
      <c r="BC149" s="55">
        <v>18.61</v>
      </c>
      <c r="BD149" s="55">
        <v>19.585000000000001</v>
      </c>
      <c r="BE149" s="55">
        <v>21.620999999999999</v>
      </c>
      <c r="BF149" s="55">
        <v>23.655000000000001</v>
      </c>
      <c r="BG149" s="55">
        <v>27.945</v>
      </c>
      <c r="BH149" s="55">
        <v>32.359000000000002</v>
      </c>
      <c r="BI149" s="55">
        <v>37.042999999999999</v>
      </c>
      <c r="BJ149" s="55">
        <v>46.601999999999997</v>
      </c>
      <c r="BK149" s="55">
        <v>48.113</v>
      </c>
      <c r="BL149" s="56">
        <v>56.71</v>
      </c>
      <c r="BM149" s="55">
        <v>65.266999999999996</v>
      </c>
      <c r="BN149" s="55">
        <v>68.418999999999997</v>
      </c>
      <c r="BO149" s="55">
        <v>74.277000000000001</v>
      </c>
      <c r="BP149" s="55">
        <v>79.311999999999998</v>
      </c>
      <c r="BQ149" s="55">
        <v>80.557000000000002</v>
      </c>
      <c r="BR149" s="55">
        <v>81.775999999999996</v>
      </c>
      <c r="BS149" s="55">
        <v>87.350999999999999</v>
      </c>
      <c r="BT149" s="55">
        <v>88.222999999999999</v>
      </c>
      <c r="BU149" s="55">
        <v>84.164000000000001</v>
      </c>
    </row>
    <row r="150" spans="1:73">
      <c r="A150" s="16" t="s">
        <v>490</v>
      </c>
      <c r="C150" s="9">
        <v>5965</v>
      </c>
      <c r="D150" s="4">
        <v>6191</v>
      </c>
      <c r="E150" s="4">
        <v>6329</v>
      </c>
      <c r="F150" s="4">
        <v>6005</v>
      </c>
      <c r="G150" s="4">
        <v>5846</v>
      </c>
      <c r="H150" s="4">
        <v>5803</v>
      </c>
      <c r="I150" s="4">
        <v>5461</v>
      </c>
      <c r="J150" s="4">
        <v>5532</v>
      </c>
      <c r="K150" s="4">
        <v>5446</v>
      </c>
      <c r="L150" s="4">
        <v>5589</v>
      </c>
      <c r="M150" s="4">
        <v>4971</v>
      </c>
      <c r="N150" s="4">
        <v>4875</v>
      </c>
      <c r="O150" s="4">
        <v>5276</v>
      </c>
      <c r="P150" s="4">
        <v>4961</v>
      </c>
      <c r="Q150" s="4">
        <v>5065</v>
      </c>
      <c r="R150" s="4">
        <v>5094</v>
      </c>
      <c r="S150" s="4">
        <v>5397</v>
      </c>
      <c r="T150" s="4">
        <v>5455</v>
      </c>
      <c r="U150" s="4">
        <v>5527</v>
      </c>
      <c r="V150" s="4">
        <v>5527</v>
      </c>
      <c r="W150" s="4">
        <v>5733</v>
      </c>
      <c r="X150" s="10">
        <v>5755</v>
      </c>
      <c r="Y150" s="15" t="str">
        <f t="shared" si="4"/>
        <v>ok</v>
      </c>
      <c r="Z150" t="s">
        <v>490</v>
      </c>
      <c r="AA150" s="48" t="s">
        <v>491</v>
      </c>
      <c r="AB150">
        <v>8850974</v>
      </c>
      <c r="AC150" s="48">
        <v>8857874</v>
      </c>
      <c r="AD150">
        <v>8872109</v>
      </c>
      <c r="AE150">
        <v>8895960</v>
      </c>
      <c r="AF150">
        <v>8924958</v>
      </c>
      <c r="AG150">
        <v>8958229</v>
      </c>
      <c r="AH150" s="48">
        <v>8993531</v>
      </c>
      <c r="AI150">
        <v>9029572</v>
      </c>
      <c r="AJ150">
        <v>9080505</v>
      </c>
      <c r="AK150">
        <v>9148092</v>
      </c>
      <c r="AL150">
        <v>9219637</v>
      </c>
      <c r="AM150" s="48">
        <v>9298515</v>
      </c>
      <c r="AN150">
        <v>9378126</v>
      </c>
      <c r="AO150">
        <v>9449213</v>
      </c>
      <c r="AP150">
        <v>9519374</v>
      </c>
      <c r="AQ150">
        <v>9600379</v>
      </c>
      <c r="AR150" s="48">
        <v>9696110</v>
      </c>
      <c r="AS150">
        <v>9799186</v>
      </c>
      <c r="AT150">
        <v>9923085</v>
      </c>
      <c r="AU150">
        <v>10057698</v>
      </c>
      <c r="AV150" s="48">
        <v>10183175</v>
      </c>
      <c r="AW150" s="35" t="str">
        <f t="shared" si="5"/>
        <v>ok</v>
      </c>
      <c r="AX150" t="s">
        <v>490</v>
      </c>
      <c r="AY150"/>
      <c r="AZ150" s="55">
        <v>267.22500000000002</v>
      </c>
      <c r="BA150" s="55">
        <v>271.17599999999999</v>
      </c>
      <c r="BB150" s="55">
        <v>260.15699999999998</v>
      </c>
      <c r="BC150" s="55">
        <v>240.28299999999999</v>
      </c>
      <c r="BD150" s="55">
        <v>264.34500000000003</v>
      </c>
      <c r="BE150" s="55">
        <v>331.53100000000001</v>
      </c>
      <c r="BF150" s="55">
        <v>382.154</v>
      </c>
      <c r="BG150" s="55">
        <v>389.48899999999998</v>
      </c>
      <c r="BH150" s="55">
        <v>420.53800000000001</v>
      </c>
      <c r="BI150" s="55">
        <v>488.4</v>
      </c>
      <c r="BJ150" s="55">
        <v>514.58500000000004</v>
      </c>
      <c r="BK150" s="55">
        <v>430.113</v>
      </c>
      <c r="BL150" s="56">
        <v>488.90899999999999</v>
      </c>
      <c r="BM150" s="55">
        <v>563.79700000000003</v>
      </c>
      <c r="BN150" s="55">
        <v>544.48199999999997</v>
      </c>
      <c r="BO150" s="55">
        <v>579.36099999999999</v>
      </c>
      <c r="BP150" s="55">
        <v>574.41300000000001</v>
      </c>
      <c r="BQ150" s="55">
        <v>498.11799999999999</v>
      </c>
      <c r="BR150" s="55">
        <v>512.20500000000004</v>
      </c>
      <c r="BS150" s="55">
        <v>535.60699999999997</v>
      </c>
      <c r="BT150" s="55">
        <v>551.13499999999999</v>
      </c>
      <c r="BU150" s="55">
        <v>547.12300000000005</v>
      </c>
    </row>
    <row r="151" spans="1:73">
      <c r="A151" s="16" t="s">
        <v>172</v>
      </c>
      <c r="C151" s="9">
        <v>5642</v>
      </c>
      <c r="D151" s="4">
        <v>5222</v>
      </c>
      <c r="E151" s="4">
        <v>5144</v>
      </c>
      <c r="F151" s="4">
        <v>5024</v>
      </c>
      <c r="G151" s="4">
        <v>4809</v>
      </c>
      <c r="H151" s="4">
        <v>4684</v>
      </c>
      <c r="I151" s="4">
        <v>4597</v>
      </c>
      <c r="J151" s="4">
        <v>4525</v>
      </c>
      <c r="K151" s="4">
        <v>4307</v>
      </c>
      <c r="L151" s="4">
        <v>4334</v>
      </c>
      <c r="M151" s="4">
        <v>4439</v>
      </c>
      <c r="N151" s="4">
        <v>4435</v>
      </c>
      <c r="O151" s="4">
        <v>4284</v>
      </c>
      <c r="P151" s="4">
        <v>4398</v>
      </c>
      <c r="Q151" s="4">
        <v>4318</v>
      </c>
      <c r="R151" s="4">
        <v>4688</v>
      </c>
      <c r="S151" s="4">
        <v>4247</v>
      </c>
      <c r="T151" s="4">
        <v>4423</v>
      </c>
      <c r="U151" s="4">
        <v>4601</v>
      </c>
      <c r="V151" s="4">
        <v>4628</v>
      </c>
      <c r="W151" s="4">
        <v>4713</v>
      </c>
      <c r="X151" s="10">
        <v>4796</v>
      </c>
      <c r="Y151" s="15" t="str">
        <f t="shared" si="4"/>
        <v>ok</v>
      </c>
      <c r="Z151" t="s">
        <v>172</v>
      </c>
      <c r="AA151" s="48" t="s">
        <v>173</v>
      </c>
      <c r="AB151">
        <v>7110001</v>
      </c>
      <c r="AC151" s="48">
        <v>7143991</v>
      </c>
      <c r="AD151">
        <v>7184250</v>
      </c>
      <c r="AE151">
        <v>7229854</v>
      </c>
      <c r="AF151">
        <v>7284753</v>
      </c>
      <c r="AG151">
        <v>7339001</v>
      </c>
      <c r="AH151" s="48">
        <v>7389625</v>
      </c>
      <c r="AI151">
        <v>7437115</v>
      </c>
      <c r="AJ151">
        <v>7483934</v>
      </c>
      <c r="AK151">
        <v>7551117</v>
      </c>
      <c r="AL151">
        <v>7647675</v>
      </c>
      <c r="AM151" s="48">
        <v>7743831</v>
      </c>
      <c r="AN151">
        <v>7824909</v>
      </c>
      <c r="AO151">
        <v>7912398</v>
      </c>
      <c r="AP151">
        <v>7996861</v>
      </c>
      <c r="AQ151">
        <v>8089346</v>
      </c>
      <c r="AR151" s="48">
        <v>8188649</v>
      </c>
      <c r="AS151">
        <v>8282396</v>
      </c>
      <c r="AT151">
        <v>8373338</v>
      </c>
      <c r="AU151">
        <v>8451840</v>
      </c>
      <c r="AV151" s="48">
        <v>8516543</v>
      </c>
      <c r="AW151" s="35" t="str">
        <f t="shared" si="5"/>
        <v>ok</v>
      </c>
      <c r="AX151" t="s">
        <v>172</v>
      </c>
      <c r="AY151"/>
      <c r="AZ151" s="55">
        <v>294.82400000000001</v>
      </c>
      <c r="BA151" s="55">
        <v>289.53500000000003</v>
      </c>
      <c r="BB151" s="55">
        <v>272.18799999999999</v>
      </c>
      <c r="BC151" s="55">
        <v>278.67599999999999</v>
      </c>
      <c r="BD151" s="55">
        <v>301.52</v>
      </c>
      <c r="BE151" s="55">
        <v>353.154</v>
      </c>
      <c r="BF151" s="55">
        <v>393.58199999999999</v>
      </c>
      <c r="BG151" s="55">
        <v>408.68</v>
      </c>
      <c r="BH151" s="55">
        <v>431.13799999999998</v>
      </c>
      <c r="BI151" s="55">
        <v>480.274</v>
      </c>
      <c r="BJ151" s="55">
        <v>553.84199999999998</v>
      </c>
      <c r="BK151" s="55">
        <v>541.61900000000003</v>
      </c>
      <c r="BL151" s="56">
        <v>583.053</v>
      </c>
      <c r="BM151" s="55">
        <v>699.67</v>
      </c>
      <c r="BN151" s="55">
        <v>667.89</v>
      </c>
      <c r="BO151" s="55">
        <v>688.74699999999996</v>
      </c>
      <c r="BP151" s="55">
        <v>709.49599999999998</v>
      </c>
      <c r="BQ151" s="55">
        <v>679.721</v>
      </c>
      <c r="BR151" s="55">
        <v>670.24699999999996</v>
      </c>
      <c r="BS151" s="55">
        <v>679.01099999999997</v>
      </c>
      <c r="BT151" s="55">
        <v>703.75</v>
      </c>
      <c r="BU151" s="55">
        <v>707.57</v>
      </c>
    </row>
    <row r="152" spans="1:73">
      <c r="A152" s="16" t="s">
        <v>90</v>
      </c>
      <c r="C152" s="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10"/>
      <c r="Y152" s="15" t="str">
        <f t="shared" si="4"/>
        <v>ok</v>
      </c>
      <c r="Z152" s="16" t="s">
        <v>90</v>
      </c>
      <c r="AA152" s="48" t="s">
        <v>498</v>
      </c>
      <c r="AB152">
        <v>15599591</v>
      </c>
      <c r="AC152" s="48">
        <v>16013985</v>
      </c>
      <c r="AD152">
        <v>16410848</v>
      </c>
      <c r="AE152">
        <v>16766561</v>
      </c>
      <c r="AF152">
        <v>17084632</v>
      </c>
      <c r="AG152">
        <v>17415214</v>
      </c>
      <c r="AH152" s="48">
        <v>17827825</v>
      </c>
      <c r="AI152">
        <v>18361176</v>
      </c>
      <c r="AJ152">
        <v>19059258</v>
      </c>
      <c r="AK152">
        <v>19878254</v>
      </c>
      <c r="AL152">
        <v>20664038</v>
      </c>
      <c r="AM152" s="48">
        <v>21205873</v>
      </c>
      <c r="AN152">
        <v>21362529</v>
      </c>
      <c r="AO152">
        <v>21082966</v>
      </c>
      <c r="AP152">
        <v>20442541</v>
      </c>
      <c r="AQ152">
        <v>19584274</v>
      </c>
      <c r="AR152" s="48">
        <v>18715672</v>
      </c>
      <c r="AS152">
        <v>17997408</v>
      </c>
      <c r="AT152">
        <v>17453933</v>
      </c>
      <c r="AU152">
        <v>17068002</v>
      </c>
      <c r="AV152" s="48">
        <v>16906283</v>
      </c>
      <c r="AW152" s="35" t="str">
        <f t="shared" si="5"/>
        <v>ok</v>
      </c>
      <c r="AX152" t="s">
        <v>90</v>
      </c>
      <c r="AY152"/>
      <c r="AZ152" s="55">
        <v>16.143999999999998</v>
      </c>
      <c r="BA152" s="55">
        <v>16.785</v>
      </c>
      <c r="BB152" s="55">
        <v>19.861000000000001</v>
      </c>
      <c r="BC152" s="55">
        <v>20.978999999999999</v>
      </c>
      <c r="BD152" s="55">
        <v>22.757999999999999</v>
      </c>
      <c r="BE152" s="55">
        <v>21.702000000000002</v>
      </c>
      <c r="BF152" s="55">
        <v>25.204000000000001</v>
      </c>
      <c r="BG152" s="55">
        <v>28.881</v>
      </c>
      <c r="BH152" s="55">
        <v>33.823999999999998</v>
      </c>
      <c r="BI152" s="55">
        <v>40.488</v>
      </c>
      <c r="BJ152" s="55">
        <v>52.631</v>
      </c>
      <c r="BK152" s="55">
        <v>53.939</v>
      </c>
      <c r="BL152" s="56">
        <v>60.042999999999999</v>
      </c>
      <c r="BM152" s="55"/>
      <c r="BN152" s="55"/>
      <c r="BO152" s="55"/>
      <c r="BP152" s="55"/>
      <c r="BQ152" s="55"/>
      <c r="BR152" s="55"/>
      <c r="BS152" s="55"/>
      <c r="BT152" s="55"/>
      <c r="BU152" s="55"/>
    </row>
    <row r="153" spans="1:73">
      <c r="A153" s="16" t="s">
        <v>509</v>
      </c>
      <c r="C153" s="9">
        <v>19.899999999999999</v>
      </c>
      <c r="D153" s="4">
        <v>16.600000000000001</v>
      </c>
      <c r="E153" s="4">
        <v>14.4</v>
      </c>
      <c r="F153" s="4">
        <v>14.3</v>
      </c>
      <c r="G153" s="4">
        <v>30.4</v>
      </c>
      <c r="H153" s="4">
        <v>39.4</v>
      </c>
      <c r="I153" s="4">
        <v>46.2</v>
      </c>
      <c r="J153" s="4"/>
      <c r="K153" s="4"/>
      <c r="L153" s="4"/>
      <c r="M153" s="4">
        <v>38.6</v>
      </c>
      <c r="N153" s="4">
        <v>39.700000000000003</v>
      </c>
      <c r="O153" s="4">
        <v>44.6</v>
      </c>
      <c r="P153" s="4">
        <v>55.4</v>
      </c>
      <c r="Q153" s="4">
        <v>57.5</v>
      </c>
      <c r="R153" s="4"/>
      <c r="S153" s="4">
        <v>74</v>
      </c>
      <c r="T153" s="4">
        <v>79.7</v>
      </c>
      <c r="U153" s="4"/>
      <c r="V153" s="4"/>
      <c r="W153" s="4"/>
      <c r="X153" s="10"/>
      <c r="Y153" s="15" t="str">
        <f t="shared" si="4"/>
        <v>ok</v>
      </c>
      <c r="Z153" t="s">
        <v>509</v>
      </c>
      <c r="AA153" s="48" t="s">
        <v>510</v>
      </c>
      <c r="AB153">
        <v>6027388</v>
      </c>
      <c r="AC153" s="48">
        <v>6119661</v>
      </c>
      <c r="AD153">
        <v>6216341</v>
      </c>
      <c r="AE153">
        <v>6318513</v>
      </c>
      <c r="AF153">
        <v>6426867</v>
      </c>
      <c r="AG153">
        <v>6541547</v>
      </c>
      <c r="AH153" s="48">
        <v>6662389</v>
      </c>
      <c r="AI153">
        <v>6789321</v>
      </c>
      <c r="AJ153">
        <v>6922587</v>
      </c>
      <c r="AK153">
        <v>7062672</v>
      </c>
      <c r="AL153">
        <v>7209930</v>
      </c>
      <c r="AM153" s="48">
        <v>7364753</v>
      </c>
      <c r="AN153">
        <v>7527394</v>
      </c>
      <c r="AO153">
        <v>7697510</v>
      </c>
      <c r="AP153">
        <v>7874835</v>
      </c>
      <c r="AQ153">
        <v>8059769</v>
      </c>
      <c r="AR153" s="48">
        <v>8252833</v>
      </c>
      <c r="AS153">
        <v>8454028</v>
      </c>
      <c r="AT153">
        <v>8663579</v>
      </c>
      <c r="AU153">
        <v>8880268</v>
      </c>
      <c r="AV153" s="48">
        <v>9100837</v>
      </c>
      <c r="AW153" s="35" t="str">
        <f t="shared" si="5"/>
        <v>ok</v>
      </c>
      <c r="AX153" t="s">
        <v>509</v>
      </c>
      <c r="AY153"/>
      <c r="AZ153" s="55">
        <v>1.32</v>
      </c>
      <c r="BA153" s="55">
        <v>1.087</v>
      </c>
      <c r="BB153" s="55">
        <v>0.99099999999999999</v>
      </c>
      <c r="BC153" s="55">
        <v>1.0569999999999999</v>
      </c>
      <c r="BD153" s="55">
        <v>1.212</v>
      </c>
      <c r="BE153" s="55">
        <v>1.5549999999999999</v>
      </c>
      <c r="BF153" s="55">
        <v>2.073</v>
      </c>
      <c r="BG153" s="55">
        <v>2.3109999999999999</v>
      </c>
      <c r="BH153" s="55">
        <v>2.8109999999999999</v>
      </c>
      <c r="BI153" s="55">
        <v>3.7120000000000002</v>
      </c>
      <c r="BJ153" s="55">
        <v>5.1349999999999998</v>
      </c>
      <c r="BK153" s="55">
        <v>4.9770000000000003</v>
      </c>
      <c r="BL153" s="56">
        <v>5.6420000000000003</v>
      </c>
      <c r="BM153" s="55">
        <v>6.5229999999999997</v>
      </c>
      <c r="BN153" s="55">
        <v>7.5919999999999996</v>
      </c>
      <c r="BO153" s="55">
        <v>8.5060000000000002</v>
      </c>
      <c r="BP153" s="55">
        <v>9.2420000000000009</v>
      </c>
      <c r="BQ153" s="55">
        <v>7.8570000000000002</v>
      </c>
      <c r="BR153" s="55">
        <v>6.9530000000000003</v>
      </c>
      <c r="BS153" s="55">
        <v>7.1440000000000001</v>
      </c>
      <c r="BT153" s="55">
        <v>7.52</v>
      </c>
      <c r="BU153" s="55">
        <v>7.6980000000000004</v>
      </c>
    </row>
    <row r="154" spans="1:73" ht="19.8">
      <c r="A154" s="16" t="s">
        <v>51</v>
      </c>
      <c r="C154" s="9">
        <v>12158</v>
      </c>
      <c r="D154" s="4">
        <v>12137</v>
      </c>
      <c r="E154" s="4">
        <v>10669</v>
      </c>
      <c r="F154" s="4">
        <v>10475</v>
      </c>
      <c r="G154" s="4">
        <v>10131</v>
      </c>
      <c r="H154" s="4">
        <v>10034</v>
      </c>
      <c r="I154" s="4">
        <v>10051</v>
      </c>
      <c r="J154" s="4">
        <v>9671</v>
      </c>
      <c r="K154" s="4">
        <v>9278</v>
      </c>
      <c r="L154" s="4">
        <v>9817</v>
      </c>
      <c r="M154" s="4">
        <v>9996</v>
      </c>
      <c r="N154" s="4">
        <v>10766</v>
      </c>
      <c r="O154" s="4">
        <v>10176</v>
      </c>
      <c r="P154" s="4">
        <v>10273</v>
      </c>
      <c r="Q154" s="4">
        <v>10634</v>
      </c>
      <c r="R154" s="4">
        <v>10043</v>
      </c>
      <c r="S154" s="4">
        <v>9985</v>
      </c>
      <c r="T154" s="4">
        <v>10523</v>
      </c>
      <c r="U154" s="4">
        <v>10343</v>
      </c>
      <c r="V154" s="4">
        <v>10480</v>
      </c>
      <c r="W154" s="4">
        <v>10458</v>
      </c>
      <c r="X154" s="10">
        <v>10714</v>
      </c>
      <c r="Y154" s="15" t="str">
        <f t="shared" si="4"/>
        <v>ok</v>
      </c>
      <c r="Z154" t="s">
        <v>51</v>
      </c>
      <c r="AA154" s="51"/>
      <c r="AB154" s="1">
        <v>21619440</v>
      </c>
      <c r="AC154" s="48">
        <v>21772666.5</v>
      </c>
      <c r="AD154" s="17">
        <v>21925893</v>
      </c>
      <c r="AE154">
        <v>22028898.944444444</v>
      </c>
      <c r="AF154">
        <v>22131904.888888888</v>
      </c>
      <c r="AG154">
        <v>22234910.833333332</v>
      </c>
      <c r="AH154" s="48">
        <v>22337916.777777776</v>
      </c>
      <c r="AI154">
        <v>22440922.72222222</v>
      </c>
      <c r="AJ154">
        <v>22543928.666666664</v>
      </c>
      <c r="AK154">
        <v>22646934.611111108</v>
      </c>
      <c r="AL154">
        <v>22749940.555555552</v>
      </c>
      <c r="AM154" s="48">
        <v>22852946.499999996</v>
      </c>
      <c r="AN154" s="17">
        <v>22955952.44444444</v>
      </c>
      <c r="AO154">
        <v>23058958.388888884</v>
      </c>
      <c r="AP154">
        <v>23161964.333333328</v>
      </c>
      <c r="AQ154">
        <v>23264970.277777772</v>
      </c>
      <c r="AR154" s="48">
        <v>23367976.222222216</v>
      </c>
      <c r="AS154">
        <v>23470982.16666666</v>
      </c>
      <c r="AT154">
        <v>23573988.111111104</v>
      </c>
      <c r="AU154">
        <v>23676994.055555549</v>
      </c>
      <c r="AV154" s="48">
        <v>23779999.999999993</v>
      </c>
      <c r="AW154" s="35" t="str">
        <f t="shared" si="5"/>
        <v>ok</v>
      </c>
      <c r="AX154" t="s">
        <v>51</v>
      </c>
      <c r="AY154"/>
      <c r="AZ154" s="55">
        <v>280.40699999999998</v>
      </c>
      <c r="BA154" s="55">
        <v>304.17399999999998</v>
      </c>
      <c r="BB154" s="55">
        <v>331.40699999999998</v>
      </c>
      <c r="BC154" s="55">
        <v>300.42200000000003</v>
      </c>
      <c r="BD154" s="55">
        <v>308.88400000000001</v>
      </c>
      <c r="BE154" s="55">
        <v>318.59699999999998</v>
      </c>
      <c r="BF154" s="55">
        <v>348.52100000000002</v>
      </c>
      <c r="BG154" s="55">
        <v>375.78699999999998</v>
      </c>
      <c r="BH154" s="55">
        <v>388.54700000000003</v>
      </c>
      <c r="BI154" s="55">
        <v>408.221</v>
      </c>
      <c r="BJ154" s="55">
        <v>417.03800000000001</v>
      </c>
      <c r="BK154" s="55">
        <v>392.10599999999999</v>
      </c>
      <c r="BL154" s="56">
        <v>446.14100000000002</v>
      </c>
      <c r="BM154" s="55">
        <v>485.67099999999999</v>
      </c>
      <c r="BN154" s="55">
        <v>495.91899999999998</v>
      </c>
      <c r="BO154" s="55">
        <v>511.59899999999999</v>
      </c>
      <c r="BP154" s="55">
        <v>530.51499999999999</v>
      </c>
      <c r="BQ154" s="55">
        <v>525.601</v>
      </c>
      <c r="BR154" s="55">
        <v>531.35699999999997</v>
      </c>
      <c r="BS154" s="55">
        <v>574.89499999999998</v>
      </c>
      <c r="BT154" s="55">
        <v>589.39099999999996</v>
      </c>
      <c r="BU154" s="55">
        <v>601.43100000000004</v>
      </c>
    </row>
    <row r="155" spans="1:73">
      <c r="A155" s="16" t="s">
        <v>527</v>
      </c>
      <c r="C155" s="9">
        <v>155</v>
      </c>
      <c r="D155" s="4">
        <v>154</v>
      </c>
      <c r="E155" s="4">
        <v>164</v>
      </c>
      <c r="F155" s="4">
        <v>191</v>
      </c>
      <c r="G155" s="4">
        <v>187</v>
      </c>
      <c r="H155" s="4">
        <v>169</v>
      </c>
      <c r="I155" s="4">
        <v>173</v>
      </c>
      <c r="J155" s="4">
        <v>187</v>
      </c>
      <c r="K155" s="4">
        <v>204</v>
      </c>
      <c r="L155" s="4">
        <v>214</v>
      </c>
      <c r="M155" s="4">
        <v>217</v>
      </c>
      <c r="N155" s="4">
        <v>242</v>
      </c>
      <c r="O155" s="4">
        <v>313</v>
      </c>
      <c r="P155" s="4">
        <v>337</v>
      </c>
      <c r="Q155" s="4">
        <v>342</v>
      </c>
      <c r="R155" s="4">
        <v>395</v>
      </c>
      <c r="S155" s="4">
        <v>440</v>
      </c>
      <c r="T155" s="4">
        <v>512</v>
      </c>
      <c r="U155" s="4">
        <v>560</v>
      </c>
      <c r="V155" s="4">
        <v>611</v>
      </c>
      <c r="W155" s="4">
        <v>665</v>
      </c>
      <c r="X155" s="10">
        <v>675</v>
      </c>
      <c r="Y155" s="15" t="str">
        <f t="shared" si="4"/>
        <v>ok</v>
      </c>
      <c r="Z155" t="s">
        <v>527</v>
      </c>
      <c r="AA155" s="48" t="s">
        <v>528</v>
      </c>
      <c r="AB155">
        <v>31924196</v>
      </c>
      <c r="AC155" s="48">
        <v>32682239</v>
      </c>
      <c r="AD155">
        <v>33499180</v>
      </c>
      <c r="AE155">
        <v>34385856</v>
      </c>
      <c r="AF155">
        <v>35334788</v>
      </c>
      <c r="AG155">
        <v>36337782</v>
      </c>
      <c r="AH155" s="48">
        <v>37379767</v>
      </c>
      <c r="AI155">
        <v>38450320</v>
      </c>
      <c r="AJ155">
        <v>39548663</v>
      </c>
      <c r="AK155">
        <v>40681414</v>
      </c>
      <c r="AL155">
        <v>41853944</v>
      </c>
      <c r="AM155" s="48">
        <v>43073834</v>
      </c>
      <c r="AN155">
        <v>44346525</v>
      </c>
      <c r="AO155">
        <v>45673338</v>
      </c>
      <c r="AP155">
        <v>47052481</v>
      </c>
      <c r="AQ155">
        <v>48482266</v>
      </c>
      <c r="AR155" s="48">
        <v>49959822</v>
      </c>
      <c r="AS155">
        <v>51482633</v>
      </c>
      <c r="AT155">
        <v>53050790</v>
      </c>
      <c r="AU155">
        <v>54663906</v>
      </c>
      <c r="AV155" s="48">
        <v>56318348</v>
      </c>
      <c r="AW155" s="35" t="str">
        <f t="shared" si="5"/>
        <v>ok</v>
      </c>
      <c r="AX155" t="s">
        <v>527</v>
      </c>
      <c r="AY155"/>
      <c r="AZ155" s="55">
        <v>9.4540000000000006</v>
      </c>
      <c r="BA155" s="55">
        <v>11.624000000000001</v>
      </c>
      <c r="BB155" s="55">
        <v>12.423</v>
      </c>
      <c r="BC155" s="55">
        <v>12.743</v>
      </c>
      <c r="BD155" s="55">
        <v>13.215999999999999</v>
      </c>
      <c r="BE155" s="55">
        <v>14.178000000000001</v>
      </c>
      <c r="BF155" s="55">
        <v>15.547000000000001</v>
      </c>
      <c r="BG155" s="55">
        <v>16.93</v>
      </c>
      <c r="BH155" s="55">
        <v>18.61</v>
      </c>
      <c r="BI155" s="55">
        <v>21.501999999999999</v>
      </c>
      <c r="BJ155" s="55">
        <v>27.367999999999999</v>
      </c>
      <c r="BK155" s="55">
        <v>28.574000000000002</v>
      </c>
      <c r="BL155" s="56">
        <v>31.085999999999999</v>
      </c>
      <c r="BM155" s="55">
        <v>33.582999999999998</v>
      </c>
      <c r="BN155" s="55">
        <v>39.649000000000001</v>
      </c>
      <c r="BO155" s="55">
        <v>45.68</v>
      </c>
      <c r="BP155" s="55">
        <v>50.003</v>
      </c>
      <c r="BQ155" s="55">
        <v>47.384999999999998</v>
      </c>
      <c r="BR155" s="55">
        <v>49.774000000000001</v>
      </c>
      <c r="BS155" s="55">
        <v>53.271000000000001</v>
      </c>
      <c r="BT155" s="55">
        <v>57.862000000000002</v>
      </c>
      <c r="BU155" s="55">
        <v>61.031999999999996</v>
      </c>
    </row>
    <row r="156" spans="1:73">
      <c r="A156" s="16" t="s">
        <v>12</v>
      </c>
      <c r="C156" s="9">
        <v>24.3</v>
      </c>
      <c r="D156" s="4">
        <v>35.9</v>
      </c>
      <c r="E156" s="4">
        <v>40.700000000000003</v>
      </c>
      <c r="F156" s="4">
        <v>45.8</v>
      </c>
      <c r="G156" s="4">
        <v>54.2</v>
      </c>
      <c r="H156" s="4">
        <v>54.9</v>
      </c>
      <c r="I156" s="4">
        <v>65.099999999999994</v>
      </c>
      <c r="J156" s="4">
        <v>66.099999999999994</v>
      </c>
      <c r="K156" s="4">
        <v>244</v>
      </c>
      <c r="L156" s="4">
        <v>428</v>
      </c>
      <c r="M156" s="4">
        <v>570</v>
      </c>
      <c r="N156" s="4">
        <v>661</v>
      </c>
      <c r="O156" s="4">
        <v>590</v>
      </c>
      <c r="P156" s="4">
        <v>578</v>
      </c>
      <c r="Q156" s="4"/>
      <c r="R156" s="4">
        <v>631</v>
      </c>
      <c r="S156" s="4">
        <v>336</v>
      </c>
      <c r="T156" s="4">
        <v>218</v>
      </c>
      <c r="U156" s="4">
        <v>310</v>
      </c>
      <c r="V156" s="4">
        <v>219</v>
      </c>
      <c r="W156" s="4">
        <v>216</v>
      </c>
      <c r="X156" s="10">
        <v>233</v>
      </c>
      <c r="Y156" s="15" t="str">
        <f t="shared" si="4"/>
        <v>ok</v>
      </c>
      <c r="Z156" t="s">
        <v>12</v>
      </c>
      <c r="AA156" s="48" t="s">
        <v>501</v>
      </c>
      <c r="AB156">
        <v>7770048</v>
      </c>
      <c r="AC156" s="48">
        <v>8053536</v>
      </c>
      <c r="AD156">
        <v>8355654</v>
      </c>
      <c r="AE156">
        <v>8678051</v>
      </c>
      <c r="AF156">
        <v>9019233</v>
      </c>
      <c r="AG156">
        <v>9373916</v>
      </c>
      <c r="AH156" s="48">
        <v>9734767</v>
      </c>
      <c r="AI156">
        <v>10096633</v>
      </c>
      <c r="AJ156">
        <v>10457124</v>
      </c>
      <c r="AK156">
        <v>10818024</v>
      </c>
      <c r="AL156">
        <v>11183588</v>
      </c>
      <c r="AM156" s="48">
        <v>11560147</v>
      </c>
      <c r="AN156">
        <v>11952136</v>
      </c>
      <c r="AO156">
        <v>12360989</v>
      </c>
      <c r="AP156">
        <v>12784750</v>
      </c>
      <c r="AQ156">
        <v>13220424</v>
      </c>
      <c r="AR156" s="48">
        <v>13663559</v>
      </c>
      <c r="AS156">
        <v>14110975</v>
      </c>
      <c r="AT156">
        <v>14561666</v>
      </c>
      <c r="AU156">
        <v>15016773</v>
      </c>
      <c r="AV156" s="48">
        <v>15477751</v>
      </c>
      <c r="AW156" s="35" t="str">
        <f t="shared" si="5"/>
        <v>ok</v>
      </c>
      <c r="AX156" t="s">
        <v>12</v>
      </c>
      <c r="AY156"/>
      <c r="AZ156" s="55">
        <v>1.9750000000000001</v>
      </c>
      <c r="BA156" s="55">
        <v>1.7390000000000001</v>
      </c>
      <c r="BB156" s="55">
        <v>1.5720000000000001</v>
      </c>
      <c r="BC156" s="55">
        <v>1.9359999999999999</v>
      </c>
      <c r="BD156" s="55">
        <v>2.2570000000000001</v>
      </c>
      <c r="BE156" s="55">
        <v>3.1019999999999999</v>
      </c>
      <c r="BF156" s="55">
        <v>5.0030000000000001</v>
      </c>
      <c r="BG156" s="55">
        <v>6.681</v>
      </c>
      <c r="BH156" s="55">
        <v>7.45</v>
      </c>
      <c r="BI156" s="55">
        <v>8.6869999999999994</v>
      </c>
      <c r="BJ156" s="55">
        <v>10.438000000000001</v>
      </c>
      <c r="BK156" s="55">
        <v>9.3119999999999994</v>
      </c>
      <c r="BL156" s="56">
        <v>10.702</v>
      </c>
      <c r="BM156" s="55">
        <v>12.180999999999999</v>
      </c>
      <c r="BN156" s="55">
        <v>12.411</v>
      </c>
      <c r="BO156" s="55">
        <v>12.994</v>
      </c>
      <c r="BP156" s="55">
        <v>14.003</v>
      </c>
      <c r="BQ156" s="55">
        <v>10.952</v>
      </c>
      <c r="BR156" s="55">
        <v>10.095000000000001</v>
      </c>
      <c r="BS156" s="55">
        <v>9.8919999999999995</v>
      </c>
      <c r="BT156" s="55">
        <v>10.919</v>
      </c>
      <c r="BU156" s="55">
        <v>11.372</v>
      </c>
    </row>
    <row r="157" spans="1:73">
      <c r="A157" s="16" t="s">
        <v>507</v>
      </c>
      <c r="C157" s="9">
        <v>3756</v>
      </c>
      <c r="D157" s="4">
        <v>3338</v>
      </c>
      <c r="E157" s="4">
        <v>3187</v>
      </c>
      <c r="F157" s="4">
        <v>3186</v>
      </c>
      <c r="G157" s="4">
        <v>3215</v>
      </c>
      <c r="H157" s="4">
        <v>3182</v>
      </c>
      <c r="I157" s="4">
        <v>2963</v>
      </c>
      <c r="J157" s="4">
        <v>3013</v>
      </c>
      <c r="K157" s="4">
        <v>3337</v>
      </c>
      <c r="L157" s="4">
        <v>4290</v>
      </c>
      <c r="M157" s="5">
        <v>4977</v>
      </c>
      <c r="N157" s="5">
        <v>5552</v>
      </c>
      <c r="O157" s="5">
        <v>5138</v>
      </c>
      <c r="P157" s="5">
        <v>5292</v>
      </c>
      <c r="Q157" s="5">
        <v>5216</v>
      </c>
      <c r="R157" s="5">
        <v>5422</v>
      </c>
      <c r="S157" s="5">
        <v>5462</v>
      </c>
      <c r="T157" s="5">
        <v>5806</v>
      </c>
      <c r="U157" s="5">
        <v>6131</v>
      </c>
      <c r="V157" s="5">
        <v>6306</v>
      </c>
      <c r="W157" s="5">
        <v>6420</v>
      </c>
      <c r="X157" s="11">
        <v>6829</v>
      </c>
      <c r="Y157" s="15" t="str">
        <f t="shared" si="4"/>
        <v>ok</v>
      </c>
      <c r="Z157" t="s">
        <v>507</v>
      </c>
      <c r="AA157" s="48" t="s">
        <v>508</v>
      </c>
      <c r="AB157">
        <v>61585103</v>
      </c>
      <c r="AC157" s="48">
        <v>62298571</v>
      </c>
      <c r="AD157">
        <v>62952642</v>
      </c>
      <c r="AE157">
        <v>63539196</v>
      </c>
      <c r="AF157">
        <v>64069087</v>
      </c>
      <c r="AG157">
        <v>64549866</v>
      </c>
      <c r="AH157" s="48">
        <v>64995299</v>
      </c>
      <c r="AI157">
        <v>65416189</v>
      </c>
      <c r="AJ157">
        <v>65812536</v>
      </c>
      <c r="AK157">
        <v>66182067</v>
      </c>
      <c r="AL157">
        <v>66530984</v>
      </c>
      <c r="AM157" s="48">
        <v>66866839</v>
      </c>
      <c r="AN157">
        <v>67195028</v>
      </c>
      <c r="AO157">
        <v>67518382</v>
      </c>
      <c r="AP157">
        <v>67835957</v>
      </c>
      <c r="AQ157">
        <v>68144501</v>
      </c>
      <c r="AR157" s="48">
        <v>68438730</v>
      </c>
      <c r="AS157">
        <v>68714511</v>
      </c>
      <c r="AT157">
        <v>68971331</v>
      </c>
      <c r="AU157">
        <v>69209858</v>
      </c>
      <c r="AV157" s="48">
        <v>69428524</v>
      </c>
      <c r="AW157" s="35" t="str">
        <f t="shared" si="5"/>
        <v>ok</v>
      </c>
      <c r="AX157" t="s">
        <v>507</v>
      </c>
      <c r="AY157"/>
      <c r="AZ157" s="55">
        <v>113.676</v>
      </c>
      <c r="BA157" s="55">
        <v>126.669</v>
      </c>
      <c r="BB157" s="55">
        <v>126.392</v>
      </c>
      <c r="BC157" s="55">
        <v>120.297</v>
      </c>
      <c r="BD157" s="55">
        <v>134.30099999999999</v>
      </c>
      <c r="BE157" s="55">
        <v>152.28100000000001</v>
      </c>
      <c r="BF157" s="55">
        <v>172.89500000000001</v>
      </c>
      <c r="BG157" s="55">
        <v>189.31800000000001</v>
      </c>
      <c r="BH157" s="55">
        <v>221.75899999999999</v>
      </c>
      <c r="BI157" s="55">
        <v>262.94299999999998</v>
      </c>
      <c r="BJ157" s="55">
        <v>291.38299999999998</v>
      </c>
      <c r="BK157" s="55">
        <v>281.70999999999998</v>
      </c>
      <c r="BL157" s="56">
        <v>341.10500000000002</v>
      </c>
      <c r="BM157" s="55">
        <v>370.81799999999998</v>
      </c>
      <c r="BN157" s="55">
        <v>397.55799999999999</v>
      </c>
      <c r="BO157" s="55">
        <v>420.334</v>
      </c>
      <c r="BP157" s="55">
        <v>407.339</v>
      </c>
      <c r="BQ157" s="55">
        <v>401.26600000000002</v>
      </c>
      <c r="BR157" s="55">
        <v>412.43700000000001</v>
      </c>
      <c r="BS157" s="55">
        <v>455.322</v>
      </c>
      <c r="BT157" s="55">
        <v>487.23899999999998</v>
      </c>
      <c r="BU157" s="55">
        <v>516.66200000000003</v>
      </c>
    </row>
    <row r="158" spans="1:73">
      <c r="A158" s="16" t="s">
        <v>61</v>
      </c>
      <c r="C158" s="9"/>
      <c r="D158" s="4"/>
      <c r="E158" s="4"/>
      <c r="F158" s="4"/>
      <c r="G158" s="4"/>
      <c r="H158" s="4"/>
      <c r="I158" s="4"/>
      <c r="J158" s="4">
        <v>15.7</v>
      </c>
      <c r="K158" s="4">
        <v>31.3</v>
      </c>
      <c r="L158" s="4">
        <v>39.4</v>
      </c>
      <c r="M158" s="4">
        <v>36</v>
      </c>
      <c r="N158" s="4">
        <v>55.2</v>
      </c>
      <c r="O158" s="4">
        <v>37.4</v>
      </c>
      <c r="P158" s="4">
        <v>25.6</v>
      </c>
      <c r="Q158" s="4">
        <v>37.299999999999997</v>
      </c>
      <c r="R158" s="4">
        <v>31.8</v>
      </c>
      <c r="S158" s="4">
        <v>29.6</v>
      </c>
      <c r="T158" s="4">
        <v>36.700000000000003</v>
      </c>
      <c r="U158" s="4">
        <v>26.4</v>
      </c>
      <c r="V158" s="4">
        <v>25.4</v>
      </c>
      <c r="W158" s="4">
        <v>20.2</v>
      </c>
      <c r="X158" s="10">
        <v>20.6</v>
      </c>
      <c r="Y158" s="15" t="str">
        <f t="shared" si="4"/>
        <v>ok</v>
      </c>
      <c r="Z158" t="s">
        <v>61</v>
      </c>
      <c r="AA158" s="48" t="s">
        <v>515</v>
      </c>
      <c r="AB158">
        <v>866530</v>
      </c>
      <c r="AC158" s="48">
        <v>873136</v>
      </c>
      <c r="AD158">
        <v>884366</v>
      </c>
      <c r="AE158">
        <v>901214</v>
      </c>
      <c r="AF158">
        <v>922694</v>
      </c>
      <c r="AG158">
        <v>947108</v>
      </c>
      <c r="AH158" s="48">
        <v>971893</v>
      </c>
      <c r="AI158">
        <v>995135</v>
      </c>
      <c r="AJ158">
        <v>1016432</v>
      </c>
      <c r="AK158">
        <v>1036392</v>
      </c>
      <c r="AL158">
        <v>1055431</v>
      </c>
      <c r="AM158" s="48">
        <v>1074277</v>
      </c>
      <c r="AN158">
        <v>1093523</v>
      </c>
      <c r="AO158">
        <v>1113151</v>
      </c>
      <c r="AP158">
        <v>1132994</v>
      </c>
      <c r="AQ158">
        <v>1153295</v>
      </c>
      <c r="AR158" s="48">
        <v>1174331</v>
      </c>
      <c r="AS158">
        <v>1196302</v>
      </c>
      <c r="AT158">
        <v>1219288</v>
      </c>
      <c r="AU158">
        <v>1243261</v>
      </c>
      <c r="AV158" s="48">
        <v>1267972</v>
      </c>
      <c r="AW158" s="35" t="str">
        <f t="shared" si="5"/>
        <v>ok</v>
      </c>
      <c r="AX158" t="s">
        <v>61</v>
      </c>
      <c r="AY158"/>
      <c r="AZ158" s="55"/>
      <c r="BA158" s="55"/>
      <c r="BB158" s="55">
        <v>0.44</v>
      </c>
      <c r="BC158" s="55">
        <v>0.51800000000000002</v>
      </c>
      <c r="BD158" s="55">
        <v>0.51100000000000001</v>
      </c>
      <c r="BE158" s="55">
        <v>0.54300000000000004</v>
      </c>
      <c r="BF158" s="55">
        <v>1.0780000000000001</v>
      </c>
      <c r="BG158" s="55">
        <v>1.8140000000000001</v>
      </c>
      <c r="BH158" s="55">
        <v>2.6579999999999999</v>
      </c>
      <c r="BI158" s="55">
        <v>2.8809999999999998</v>
      </c>
      <c r="BJ158" s="55">
        <v>4.391</v>
      </c>
      <c r="BK158" s="55">
        <v>3.2</v>
      </c>
      <c r="BL158" s="56">
        <v>3.9990000000000001</v>
      </c>
      <c r="BM158" s="55">
        <v>5.6820000000000004</v>
      </c>
      <c r="BN158" s="55">
        <v>6.6710000000000003</v>
      </c>
      <c r="BO158" s="55">
        <v>5.65</v>
      </c>
      <c r="BP158" s="55">
        <v>4.0449999999999999</v>
      </c>
      <c r="BQ158" s="55">
        <v>3.1040000000000001</v>
      </c>
      <c r="BR158" s="55">
        <v>2.5209999999999999</v>
      </c>
      <c r="BS158" s="55">
        <v>2.778</v>
      </c>
      <c r="BT158" s="55">
        <v>3.09</v>
      </c>
      <c r="BU158" s="55">
        <v>3.145</v>
      </c>
    </row>
    <row r="159" spans="1:73">
      <c r="A159" s="16" t="s">
        <v>29</v>
      </c>
      <c r="C159" s="9"/>
      <c r="D159" s="4"/>
      <c r="E159" s="4"/>
      <c r="F159" s="4"/>
      <c r="G159" s="4">
        <v>44.4</v>
      </c>
      <c r="H159" s="4">
        <v>45</v>
      </c>
      <c r="I159" s="4">
        <v>42.4</v>
      </c>
      <c r="J159" s="4"/>
      <c r="K159" s="4"/>
      <c r="L159" s="4"/>
      <c r="M159" s="4">
        <v>50.5</v>
      </c>
      <c r="N159" s="4">
        <v>48.9</v>
      </c>
      <c r="O159" s="4">
        <v>52.9</v>
      </c>
      <c r="P159" s="4">
        <v>50.5</v>
      </c>
      <c r="Q159" s="4">
        <v>56.8</v>
      </c>
      <c r="R159" s="4">
        <v>62.2</v>
      </c>
      <c r="S159" s="4">
        <v>71.2</v>
      </c>
      <c r="T159" s="4">
        <v>70.5</v>
      </c>
      <c r="U159" s="4">
        <v>82.2</v>
      </c>
      <c r="V159" s="4">
        <v>88.4</v>
      </c>
      <c r="W159" s="4">
        <v>98.4</v>
      </c>
      <c r="X159" s="10">
        <v>104.4</v>
      </c>
      <c r="Y159" s="15" t="str">
        <f t="shared" si="4"/>
        <v>ok</v>
      </c>
      <c r="Z159" t="s">
        <v>29</v>
      </c>
      <c r="AA159" s="48" t="s">
        <v>506</v>
      </c>
      <c r="AB159">
        <v>4632446</v>
      </c>
      <c r="AC159" s="48">
        <v>4780448</v>
      </c>
      <c r="AD159">
        <v>4924402</v>
      </c>
      <c r="AE159">
        <v>5062567</v>
      </c>
      <c r="AF159">
        <v>5197031</v>
      </c>
      <c r="AG159">
        <v>5330639</v>
      </c>
      <c r="AH159" s="48">
        <v>5467766</v>
      </c>
      <c r="AI159">
        <v>5611640</v>
      </c>
      <c r="AJ159">
        <v>5762880</v>
      </c>
      <c r="AK159">
        <v>5920359</v>
      </c>
      <c r="AL159">
        <v>6083420</v>
      </c>
      <c r="AM159" s="48">
        <v>6250835</v>
      </c>
      <c r="AN159">
        <v>6421679</v>
      </c>
      <c r="AO159">
        <v>6595943</v>
      </c>
      <c r="AP159">
        <v>6773807</v>
      </c>
      <c r="AQ159">
        <v>6954721</v>
      </c>
      <c r="AR159" s="48">
        <v>7137997</v>
      </c>
      <c r="AS159">
        <v>7323158</v>
      </c>
      <c r="AT159">
        <v>7509952</v>
      </c>
      <c r="AU159">
        <v>7698475</v>
      </c>
      <c r="AV159" s="48">
        <v>7889094</v>
      </c>
      <c r="AW159" s="35" t="str">
        <f t="shared" si="5"/>
        <v>ok</v>
      </c>
      <c r="AX159" t="s">
        <v>29</v>
      </c>
      <c r="AY159"/>
      <c r="AZ159" s="55">
        <v>1.75</v>
      </c>
      <c r="BA159" s="55">
        <v>1.7569999999999999</v>
      </c>
      <c r="BB159" s="55">
        <v>1.4930000000000001</v>
      </c>
      <c r="BC159" s="55">
        <v>1.4830000000000001</v>
      </c>
      <c r="BD159" s="55">
        <v>1.706</v>
      </c>
      <c r="BE159" s="55">
        <v>2.1160000000000001</v>
      </c>
      <c r="BF159" s="55">
        <v>2.2599999999999998</v>
      </c>
      <c r="BG159" s="55">
        <v>2.2829999999999999</v>
      </c>
      <c r="BH159" s="55">
        <v>2.3519999999999999</v>
      </c>
      <c r="BI159" s="55">
        <v>2.6629999999999998</v>
      </c>
      <c r="BJ159" s="55">
        <v>3.3260000000000001</v>
      </c>
      <c r="BK159" s="55">
        <v>3.3740000000000001</v>
      </c>
      <c r="BL159" s="56">
        <v>3.4319999999999999</v>
      </c>
      <c r="BM159" s="55">
        <v>3.871</v>
      </c>
      <c r="BN159" s="55">
        <v>3.8759999999999999</v>
      </c>
      <c r="BO159" s="55">
        <v>4.3220000000000001</v>
      </c>
      <c r="BP159" s="55">
        <v>4.5759999999999996</v>
      </c>
      <c r="BQ159" s="55">
        <v>4.181</v>
      </c>
      <c r="BR159" s="55">
        <v>4.4859999999999998</v>
      </c>
      <c r="BS159" s="55">
        <v>4.7949999999999999</v>
      </c>
      <c r="BT159" s="55">
        <v>5.3579999999999997</v>
      </c>
      <c r="BU159" s="55">
        <v>5.5919999999999996</v>
      </c>
    </row>
    <row r="160" spans="1:73">
      <c r="A160" s="16" t="s">
        <v>520</v>
      </c>
      <c r="C160" s="9"/>
      <c r="D160" s="4"/>
      <c r="E160" s="4"/>
      <c r="F160" s="4">
        <v>33.4</v>
      </c>
      <c r="G160" s="4">
        <v>45</v>
      </c>
      <c r="H160" s="4">
        <v>75.5</v>
      </c>
      <c r="I160" s="4">
        <v>164</v>
      </c>
      <c r="J160" s="4">
        <v>198</v>
      </c>
      <c r="K160" s="4">
        <v>216</v>
      </c>
      <c r="L160" s="4">
        <v>217</v>
      </c>
      <c r="M160" s="4">
        <v>214</v>
      </c>
      <c r="N160" s="4">
        <v>201</v>
      </c>
      <c r="O160" s="4">
        <v>189</v>
      </c>
      <c r="P160" s="4">
        <v>185</v>
      </c>
      <c r="Q160" s="4">
        <v>196</v>
      </c>
      <c r="R160" s="4">
        <v>233</v>
      </c>
      <c r="S160" s="4">
        <v>196</v>
      </c>
      <c r="T160" s="4">
        <v>200</v>
      </c>
      <c r="U160" s="4">
        <v>217</v>
      </c>
      <c r="V160" s="4">
        <v>203</v>
      </c>
      <c r="W160" s="4">
        <v>165</v>
      </c>
      <c r="X160" s="10">
        <v>169</v>
      </c>
      <c r="Y160" s="15" t="str">
        <f t="shared" si="4"/>
        <v>ok</v>
      </c>
      <c r="Z160" t="s">
        <v>520</v>
      </c>
      <c r="AA160" s="48" t="s">
        <v>521</v>
      </c>
      <c r="AB160">
        <v>1261695</v>
      </c>
      <c r="AC160" s="48">
        <v>1263933</v>
      </c>
      <c r="AD160">
        <v>1267153</v>
      </c>
      <c r="AE160">
        <v>1271632</v>
      </c>
      <c r="AF160">
        <v>1277213</v>
      </c>
      <c r="AG160">
        <v>1283559</v>
      </c>
      <c r="AH160" s="48">
        <v>1290123</v>
      </c>
      <c r="AI160">
        <v>1296502</v>
      </c>
      <c r="AJ160">
        <v>1302561</v>
      </c>
      <c r="AK160">
        <v>1308451</v>
      </c>
      <c r="AL160">
        <v>1314443</v>
      </c>
      <c r="AM160" s="48">
        <v>1320930</v>
      </c>
      <c r="AN160">
        <v>1328147</v>
      </c>
      <c r="AO160">
        <v>1336178</v>
      </c>
      <c r="AP160">
        <v>1344817</v>
      </c>
      <c r="AQ160">
        <v>1353700</v>
      </c>
      <c r="AR160" s="48">
        <v>1362342</v>
      </c>
      <c r="AS160">
        <v>1370328</v>
      </c>
      <c r="AT160">
        <v>1377564</v>
      </c>
      <c r="AU160">
        <v>1384072</v>
      </c>
      <c r="AV160" s="48">
        <v>1389858</v>
      </c>
      <c r="AW160" s="35" t="str">
        <f t="shared" si="5"/>
        <v>ok</v>
      </c>
      <c r="AX160" t="s">
        <v>520</v>
      </c>
      <c r="AY160"/>
      <c r="AZ160" s="55">
        <v>6.1479999999999997</v>
      </c>
      <c r="BA160" s="55">
        <v>6.9249999999999998</v>
      </c>
      <c r="BB160" s="55">
        <v>8.2949999999999999</v>
      </c>
      <c r="BC160" s="55">
        <v>8.9600000000000009</v>
      </c>
      <c r="BD160" s="55">
        <v>9.1479999999999997</v>
      </c>
      <c r="BE160" s="55">
        <v>11.464</v>
      </c>
      <c r="BF160" s="55">
        <v>13.472</v>
      </c>
      <c r="BG160" s="55">
        <v>16.170000000000002</v>
      </c>
      <c r="BH160" s="55">
        <v>18.600000000000001</v>
      </c>
      <c r="BI160" s="55">
        <v>22.006</v>
      </c>
      <c r="BJ160" s="55">
        <v>28.233000000000001</v>
      </c>
      <c r="BK160" s="55">
        <v>19.562000000000001</v>
      </c>
      <c r="BL160" s="56">
        <v>22.521999999999998</v>
      </c>
      <c r="BM160" s="55">
        <v>25.789000000000001</v>
      </c>
      <c r="BN160" s="55">
        <v>25.768999999999998</v>
      </c>
      <c r="BO160" s="55">
        <v>27.199000000000002</v>
      </c>
      <c r="BP160" s="55">
        <v>27.48</v>
      </c>
      <c r="BQ160" s="55">
        <v>25.120999999999999</v>
      </c>
      <c r="BR160" s="55">
        <v>21.722000000000001</v>
      </c>
      <c r="BS160" s="55">
        <v>22.053000000000001</v>
      </c>
      <c r="BT160" s="55">
        <v>22.311</v>
      </c>
      <c r="BU160" s="55">
        <v>22.437999999999999</v>
      </c>
    </row>
    <row r="161" spans="1:73">
      <c r="A161" s="16" t="s">
        <v>3</v>
      </c>
      <c r="C161" s="9">
        <v>342</v>
      </c>
      <c r="D161" s="4">
        <v>338</v>
      </c>
      <c r="E161" s="4">
        <v>353</v>
      </c>
      <c r="F161" s="4">
        <v>367</v>
      </c>
      <c r="G161" s="4">
        <v>364</v>
      </c>
      <c r="H161" s="4">
        <v>37</v>
      </c>
      <c r="I161" s="4">
        <v>385</v>
      </c>
      <c r="J161" s="4">
        <v>414</v>
      </c>
      <c r="K161" s="4">
        <v>437</v>
      </c>
      <c r="L161" s="4">
        <v>403</v>
      </c>
      <c r="M161" s="4">
        <v>438</v>
      </c>
      <c r="N161" s="4">
        <v>452</v>
      </c>
      <c r="O161" s="4">
        <v>469</v>
      </c>
      <c r="P161" s="4">
        <v>558</v>
      </c>
      <c r="Q161" s="4">
        <v>561</v>
      </c>
      <c r="R161" s="4">
        <v>615</v>
      </c>
      <c r="S161" s="4">
        <v>732</v>
      </c>
      <c r="T161" s="4">
        <v>870</v>
      </c>
      <c r="U161" s="4">
        <v>925</v>
      </c>
      <c r="V161" s="4">
        <v>859</v>
      </c>
      <c r="W161" s="4">
        <v>856</v>
      </c>
      <c r="X161" s="10">
        <v>844</v>
      </c>
      <c r="Y161" s="15" t="str">
        <f t="shared" si="4"/>
        <v>ok</v>
      </c>
      <c r="Z161" t="s">
        <v>3</v>
      </c>
      <c r="AA161" s="48" t="s">
        <v>522</v>
      </c>
      <c r="AB161">
        <v>9509857</v>
      </c>
      <c r="AC161" s="48">
        <v>9613588</v>
      </c>
      <c r="AD161">
        <v>9708350</v>
      </c>
      <c r="AE161">
        <v>9793903</v>
      </c>
      <c r="AF161">
        <v>9871251</v>
      </c>
      <c r="AG161">
        <v>9945277</v>
      </c>
      <c r="AH161" s="48">
        <v>10022277</v>
      </c>
      <c r="AI161">
        <v>10106771</v>
      </c>
      <c r="AJ161">
        <v>10201214</v>
      </c>
      <c r="AK161">
        <v>10304726</v>
      </c>
      <c r="AL161">
        <v>10414433</v>
      </c>
      <c r="AM161" s="48">
        <v>10525694</v>
      </c>
      <c r="AN161">
        <v>10635244</v>
      </c>
      <c r="AO161">
        <v>10741880</v>
      </c>
      <c r="AP161">
        <v>10847002</v>
      </c>
      <c r="AQ161">
        <v>10952951</v>
      </c>
      <c r="AR161" s="48">
        <v>11063201</v>
      </c>
      <c r="AS161">
        <v>11179949</v>
      </c>
      <c r="AT161">
        <v>11303946</v>
      </c>
      <c r="AU161">
        <v>11433443</v>
      </c>
      <c r="AV161" s="48">
        <v>11565204</v>
      </c>
      <c r="AW161" s="35" t="str">
        <f t="shared" si="5"/>
        <v>ok</v>
      </c>
      <c r="AX161" t="s">
        <v>3</v>
      </c>
      <c r="AY161"/>
      <c r="AZ161" s="55">
        <v>21.803000000000001</v>
      </c>
      <c r="BA161" s="55">
        <v>22.943000000000001</v>
      </c>
      <c r="BB161" s="55">
        <v>21.474</v>
      </c>
      <c r="BC161" s="55">
        <v>22.065999999999999</v>
      </c>
      <c r="BD161" s="55">
        <v>23.141999999999999</v>
      </c>
      <c r="BE161" s="55">
        <v>27.454000000000001</v>
      </c>
      <c r="BF161" s="55">
        <v>31.184000000000001</v>
      </c>
      <c r="BG161" s="55">
        <v>32.271999999999998</v>
      </c>
      <c r="BH161" s="55">
        <v>34.377000000000002</v>
      </c>
      <c r="BI161" s="55">
        <v>38.909999999999997</v>
      </c>
      <c r="BJ161" s="55">
        <v>44.84</v>
      </c>
      <c r="BK161" s="55">
        <v>43.466000000000001</v>
      </c>
      <c r="BL161" s="56">
        <v>44.054000000000002</v>
      </c>
      <c r="BM161" s="55">
        <v>45.81</v>
      </c>
      <c r="BN161" s="55">
        <v>45.043999999999997</v>
      </c>
      <c r="BO161" s="55">
        <v>46.247999999999998</v>
      </c>
      <c r="BP161" s="55">
        <v>47.634</v>
      </c>
      <c r="BQ161" s="55">
        <v>43.152000000000001</v>
      </c>
      <c r="BR161" s="55">
        <v>41.808</v>
      </c>
      <c r="BS161" s="55">
        <v>39.956000000000003</v>
      </c>
      <c r="BT161" s="55">
        <v>39.911000000000001</v>
      </c>
      <c r="BU161" s="55">
        <v>36.204000000000001</v>
      </c>
    </row>
    <row r="162" spans="1:73">
      <c r="A162" s="16" t="s">
        <v>511</v>
      </c>
      <c r="C162" s="9">
        <v>115.3</v>
      </c>
      <c r="D162" s="4">
        <v>124.7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10"/>
      <c r="Y162" s="15" t="str">
        <f t="shared" si="4"/>
        <v>ok</v>
      </c>
      <c r="Z162" t="s">
        <v>511</v>
      </c>
      <c r="AA162" s="48" t="s">
        <v>512</v>
      </c>
      <c r="AB162">
        <v>4413479</v>
      </c>
      <c r="AC162" s="48">
        <v>4466135</v>
      </c>
      <c r="AD162">
        <v>4516133</v>
      </c>
      <c r="AE162">
        <v>4564083</v>
      </c>
      <c r="AF162">
        <v>4610005</v>
      </c>
      <c r="AG162">
        <v>4655743</v>
      </c>
      <c r="AH162" s="48">
        <v>4703401</v>
      </c>
      <c r="AI162">
        <v>4754646</v>
      </c>
      <c r="AJ162">
        <v>4810109</v>
      </c>
      <c r="AK162">
        <v>4870141</v>
      </c>
      <c r="AL162">
        <v>4935767</v>
      </c>
      <c r="AM162" s="48">
        <v>5007954</v>
      </c>
      <c r="AN162">
        <v>5087213</v>
      </c>
      <c r="AO162">
        <v>5174085</v>
      </c>
      <c r="AP162">
        <v>5267900</v>
      </c>
      <c r="AQ162">
        <v>5366375</v>
      </c>
      <c r="AR162" s="48">
        <v>5466328</v>
      </c>
      <c r="AS162">
        <v>5565287</v>
      </c>
      <c r="AT162">
        <v>5662372</v>
      </c>
      <c r="AU162">
        <v>5757669</v>
      </c>
      <c r="AV162" s="48">
        <v>5850908</v>
      </c>
      <c r="AW162" s="35" t="str">
        <f t="shared" si="5"/>
        <v>ok</v>
      </c>
      <c r="AX162" t="s">
        <v>511</v>
      </c>
      <c r="AY162"/>
      <c r="AZ162" s="55">
        <v>2.8620000000000001</v>
      </c>
      <c r="BA162" s="55">
        <v>3.8570000000000002</v>
      </c>
      <c r="BB162" s="55">
        <v>5.0220000000000002</v>
      </c>
      <c r="BC162" s="55">
        <v>6.9329999999999998</v>
      </c>
      <c r="BD162" s="55">
        <v>8.6999999999999993</v>
      </c>
      <c r="BE162" s="55">
        <v>11.423999999999999</v>
      </c>
      <c r="BF162" s="55">
        <v>14.196</v>
      </c>
      <c r="BG162" s="55">
        <v>17.173999999999999</v>
      </c>
      <c r="BH162" s="55">
        <v>21.393000000000001</v>
      </c>
      <c r="BI162" s="55">
        <v>25.962</v>
      </c>
      <c r="BJ162" s="55">
        <v>21.515999999999998</v>
      </c>
      <c r="BK162" s="55">
        <v>20.213999999999999</v>
      </c>
      <c r="BL162" s="56">
        <v>22.582999999999998</v>
      </c>
      <c r="BM162" s="55">
        <v>29.233000000000001</v>
      </c>
      <c r="BN162" s="55">
        <v>35.164000000000001</v>
      </c>
      <c r="BO162" s="55">
        <v>39.198</v>
      </c>
      <c r="BP162" s="55">
        <v>43.524000000000001</v>
      </c>
      <c r="BQ162" s="55">
        <v>35.799999999999997</v>
      </c>
      <c r="BR162" s="55">
        <v>36.18</v>
      </c>
      <c r="BS162" s="55">
        <v>37.926000000000002</v>
      </c>
      <c r="BT162" s="55">
        <v>44.113999999999997</v>
      </c>
      <c r="BU162" s="55">
        <v>50.345999999999997</v>
      </c>
    </row>
    <row r="163" spans="1:73">
      <c r="A163" s="16" t="s">
        <v>523</v>
      </c>
      <c r="C163" s="9">
        <v>13782</v>
      </c>
      <c r="D163" s="4">
        <v>15217</v>
      </c>
      <c r="E163" s="4">
        <v>14727</v>
      </c>
      <c r="F163" s="4">
        <v>13500</v>
      </c>
      <c r="G163" s="4">
        <v>14364</v>
      </c>
      <c r="H163" s="4">
        <v>13358</v>
      </c>
      <c r="I163" s="4">
        <v>12414</v>
      </c>
      <c r="J163" s="4">
        <v>11965</v>
      </c>
      <c r="K163" s="4">
        <v>12838</v>
      </c>
      <c r="L163" s="4">
        <v>12343</v>
      </c>
      <c r="M163" s="4">
        <v>12482</v>
      </c>
      <c r="N163" s="4">
        <v>13357</v>
      </c>
      <c r="O163" s="4">
        <v>13087</v>
      </c>
      <c r="P163" s="4">
        <v>13214</v>
      </c>
      <c r="Q163" s="4">
        <v>13504</v>
      </c>
      <c r="R163" s="4">
        <v>13838</v>
      </c>
      <c r="S163" s="4">
        <v>13917</v>
      </c>
      <c r="T163" s="4">
        <v>14355</v>
      </c>
      <c r="U163" s="4">
        <v>16630</v>
      </c>
      <c r="V163" s="4">
        <v>17824</v>
      </c>
      <c r="W163" s="4">
        <v>22088</v>
      </c>
      <c r="X163" s="10">
        <v>18967</v>
      </c>
      <c r="Y163" s="15" t="str">
        <f t="shared" si="4"/>
        <v>ok</v>
      </c>
      <c r="Z163" t="s">
        <v>523</v>
      </c>
      <c r="AA163" s="48" t="s">
        <v>524</v>
      </c>
      <c r="AB163">
        <v>61329676</v>
      </c>
      <c r="AC163" s="48">
        <v>62287397</v>
      </c>
      <c r="AD163">
        <v>63240194</v>
      </c>
      <c r="AE163">
        <v>64192243</v>
      </c>
      <c r="AF163">
        <v>65145367</v>
      </c>
      <c r="AG163">
        <v>66089402</v>
      </c>
      <c r="AH163" s="48">
        <v>67010930</v>
      </c>
      <c r="AI163">
        <v>67903469</v>
      </c>
      <c r="AJ163">
        <v>68756810</v>
      </c>
      <c r="AK163">
        <v>69581848</v>
      </c>
      <c r="AL163">
        <v>70418604</v>
      </c>
      <c r="AM163" s="48">
        <v>71321399</v>
      </c>
      <c r="AN163">
        <v>72326988</v>
      </c>
      <c r="AO163">
        <v>73443863</v>
      </c>
      <c r="AP163">
        <v>74653016</v>
      </c>
      <c r="AQ163">
        <v>75928564</v>
      </c>
      <c r="AR163" s="48">
        <v>77231907</v>
      </c>
      <c r="AS163">
        <v>78529409</v>
      </c>
      <c r="AT163">
        <v>79821724</v>
      </c>
      <c r="AU163">
        <v>81101892</v>
      </c>
      <c r="AV163" s="48">
        <v>82319724</v>
      </c>
      <c r="AW163" s="35" t="str">
        <f t="shared" si="5"/>
        <v>ok</v>
      </c>
      <c r="AX163" t="s">
        <v>523</v>
      </c>
      <c r="AY163"/>
      <c r="AZ163" s="55">
        <v>276.012</v>
      </c>
      <c r="BA163" s="55">
        <v>256.48500000000001</v>
      </c>
      <c r="BB163" s="55">
        <v>273.08499999999998</v>
      </c>
      <c r="BC163" s="55">
        <v>200.30500000000001</v>
      </c>
      <c r="BD163" s="55">
        <v>238.34200000000001</v>
      </c>
      <c r="BE163" s="55">
        <v>311.94400000000002</v>
      </c>
      <c r="BF163" s="55">
        <v>404.85300000000001</v>
      </c>
      <c r="BG163" s="55">
        <v>501.16300000000001</v>
      </c>
      <c r="BH163" s="55">
        <v>550.79600000000005</v>
      </c>
      <c r="BI163" s="55">
        <v>675.01</v>
      </c>
      <c r="BJ163" s="55">
        <v>764.64300000000003</v>
      </c>
      <c r="BK163" s="55">
        <v>644.47</v>
      </c>
      <c r="BL163" s="56">
        <v>772.29</v>
      </c>
      <c r="BM163" s="55">
        <v>832.49699999999996</v>
      </c>
      <c r="BN163" s="55">
        <v>873.69600000000003</v>
      </c>
      <c r="BO163" s="55">
        <v>950.32799999999997</v>
      </c>
      <c r="BP163" s="55">
        <v>934.07500000000005</v>
      </c>
      <c r="BQ163" s="55">
        <v>859.44899999999996</v>
      </c>
      <c r="BR163" s="55">
        <v>863.39</v>
      </c>
      <c r="BS163" s="55">
        <v>851.52099999999996</v>
      </c>
      <c r="BT163" s="55">
        <v>766.428</v>
      </c>
      <c r="BU163" s="55">
        <v>706.23699999999997</v>
      </c>
    </row>
    <row r="164" spans="1:73">
      <c r="A164" s="16" t="s">
        <v>70</v>
      </c>
      <c r="C164" s="9">
        <v>1379</v>
      </c>
      <c r="D164" s="4">
        <v>1270</v>
      </c>
      <c r="E164" s="4">
        <v>1575</v>
      </c>
      <c r="F164" s="4">
        <v>1331</v>
      </c>
      <c r="G164" s="4">
        <v>1415</v>
      </c>
      <c r="H164" s="4">
        <v>1635</v>
      </c>
      <c r="I164" s="4">
        <v>1765</v>
      </c>
      <c r="J164" s="4">
        <v>2137</v>
      </c>
      <c r="K164" s="4">
        <v>2398</v>
      </c>
      <c r="L164" s="4">
        <v>2914</v>
      </c>
      <c r="M164" s="4">
        <v>2851</v>
      </c>
      <c r="N164" s="4">
        <v>2611</v>
      </c>
      <c r="O164" s="4">
        <v>2627</v>
      </c>
      <c r="P164" s="4">
        <v>2414</v>
      </c>
      <c r="Q164" s="4">
        <v>2703</v>
      </c>
      <c r="R164" s="4">
        <v>2873</v>
      </c>
      <c r="S164" s="4">
        <v>3506</v>
      </c>
      <c r="T164" s="4">
        <v>3885</v>
      </c>
      <c r="U164" s="4">
        <v>3778</v>
      </c>
      <c r="V164" s="4">
        <v>3648</v>
      </c>
      <c r="W164" s="4">
        <v>4401</v>
      </c>
      <c r="X164" s="10">
        <v>4750</v>
      </c>
      <c r="Y164" s="15" t="str">
        <f t="shared" si="4"/>
        <v>ok</v>
      </c>
      <c r="Z164" t="s">
        <v>70</v>
      </c>
      <c r="AA164" s="48" t="s">
        <v>530</v>
      </c>
      <c r="AB164">
        <v>50143939</v>
      </c>
      <c r="AC164" s="48">
        <v>49673350</v>
      </c>
      <c r="AD164">
        <v>49175848</v>
      </c>
      <c r="AE164">
        <v>48683865</v>
      </c>
      <c r="AF164">
        <v>48202500</v>
      </c>
      <c r="AG164">
        <v>47812950</v>
      </c>
      <c r="AH164" s="48">
        <v>47451600</v>
      </c>
      <c r="AI164">
        <v>47105150</v>
      </c>
      <c r="AJ164">
        <v>46787750</v>
      </c>
      <c r="AK164">
        <v>46509350</v>
      </c>
      <c r="AL164">
        <v>46258200</v>
      </c>
      <c r="AM164" s="48">
        <v>46053300</v>
      </c>
      <c r="AN164">
        <v>45870700</v>
      </c>
      <c r="AO164">
        <v>45706100</v>
      </c>
      <c r="AP164">
        <v>45593300</v>
      </c>
      <c r="AQ164">
        <v>45489600</v>
      </c>
      <c r="AR164" s="48">
        <v>45271947</v>
      </c>
      <c r="AS164">
        <v>45154029</v>
      </c>
      <c r="AT164">
        <v>45004645</v>
      </c>
      <c r="AU164">
        <v>44831135</v>
      </c>
      <c r="AV164" s="48">
        <v>44622516</v>
      </c>
      <c r="AW164" s="35" t="str">
        <f t="shared" si="5"/>
        <v>ok</v>
      </c>
      <c r="AX164" t="s">
        <v>70</v>
      </c>
      <c r="AY164"/>
      <c r="AZ164" s="55">
        <v>43.314999999999998</v>
      </c>
      <c r="BA164" s="55">
        <v>32.661000000000001</v>
      </c>
      <c r="BB164" s="55">
        <v>32.331000000000003</v>
      </c>
      <c r="BC164" s="55">
        <v>37.863</v>
      </c>
      <c r="BD164" s="55">
        <v>42.338999999999999</v>
      </c>
      <c r="BE164" s="55">
        <v>50.095999999999997</v>
      </c>
      <c r="BF164" s="55">
        <v>64.751999999999995</v>
      </c>
      <c r="BG164" s="55">
        <v>85.995999999999995</v>
      </c>
      <c r="BH164" s="55">
        <v>107.767</v>
      </c>
      <c r="BI164" s="55">
        <v>143.26</v>
      </c>
      <c r="BJ164" s="55">
        <v>181.31299999999999</v>
      </c>
      <c r="BK164" s="55">
        <v>117.07899999999999</v>
      </c>
      <c r="BL164" s="56">
        <v>136.011</v>
      </c>
      <c r="BM164" s="55">
        <v>163.161</v>
      </c>
      <c r="BN164" s="55">
        <v>175.70699999999999</v>
      </c>
      <c r="BO164" s="55">
        <v>179.572</v>
      </c>
      <c r="BP164" s="55">
        <v>130.571</v>
      </c>
      <c r="BQ164" s="55">
        <v>90.489000000000004</v>
      </c>
      <c r="BR164" s="55">
        <v>93.313000000000002</v>
      </c>
      <c r="BS164" s="55">
        <v>112.125</v>
      </c>
      <c r="BT164" s="55">
        <v>124.60299999999999</v>
      </c>
      <c r="BU164" s="55">
        <v>134.887</v>
      </c>
    </row>
    <row r="165" spans="1:73">
      <c r="A165" s="16" t="s">
        <v>45</v>
      </c>
      <c r="C165" s="9">
        <v>932</v>
      </c>
      <c r="D165" s="4">
        <v>957</v>
      </c>
      <c r="E165" s="4">
        <v>944</v>
      </c>
      <c r="F165" s="4">
        <v>937</v>
      </c>
      <c r="G165" s="4">
        <v>863</v>
      </c>
      <c r="H165" s="4">
        <v>751</v>
      </c>
      <c r="I165" s="4">
        <v>726</v>
      </c>
      <c r="J165" s="4">
        <v>735</v>
      </c>
      <c r="K165" s="4">
        <v>768</v>
      </c>
      <c r="L165" s="4">
        <v>734</v>
      </c>
      <c r="M165" s="4">
        <v>829</v>
      </c>
      <c r="N165" s="4">
        <v>847</v>
      </c>
      <c r="O165" s="4">
        <v>925</v>
      </c>
      <c r="P165" s="4">
        <v>899</v>
      </c>
      <c r="Q165" s="4">
        <v>980</v>
      </c>
      <c r="R165" s="4">
        <v>1029</v>
      </c>
      <c r="S165" s="4">
        <v>1062</v>
      </c>
      <c r="T165" s="4">
        <v>1077</v>
      </c>
      <c r="U165" s="4">
        <v>1104</v>
      </c>
      <c r="V165" s="4">
        <v>1166</v>
      </c>
      <c r="W165" s="4">
        <v>1164</v>
      </c>
      <c r="X165" s="10">
        <v>1168</v>
      </c>
      <c r="Y165" s="15" t="str">
        <f t="shared" si="4"/>
        <v>ok</v>
      </c>
      <c r="Z165" t="s">
        <v>45</v>
      </c>
      <c r="AA165" s="48" t="s">
        <v>533</v>
      </c>
      <c r="AB165">
        <v>3291053</v>
      </c>
      <c r="AC165" s="48">
        <v>3308012</v>
      </c>
      <c r="AD165">
        <v>3319736</v>
      </c>
      <c r="AE165">
        <v>3325473</v>
      </c>
      <c r="AF165">
        <v>3326040</v>
      </c>
      <c r="AG165">
        <v>3323668</v>
      </c>
      <c r="AH165" s="48">
        <v>3321476</v>
      </c>
      <c r="AI165">
        <v>3321803</v>
      </c>
      <c r="AJ165">
        <v>3325401</v>
      </c>
      <c r="AK165">
        <v>3331749</v>
      </c>
      <c r="AL165">
        <v>3340221</v>
      </c>
      <c r="AM165" s="48">
        <v>3349676</v>
      </c>
      <c r="AN165">
        <v>3359275</v>
      </c>
      <c r="AO165">
        <v>3368934</v>
      </c>
      <c r="AP165">
        <v>3378974</v>
      </c>
      <c r="AQ165">
        <v>3389439</v>
      </c>
      <c r="AR165" s="48">
        <v>3400434</v>
      </c>
      <c r="AS165">
        <v>3412009</v>
      </c>
      <c r="AT165">
        <v>3424132</v>
      </c>
      <c r="AU165">
        <v>3436646</v>
      </c>
      <c r="AV165" s="48">
        <v>3449299</v>
      </c>
      <c r="AW165" s="35" t="str">
        <f t="shared" si="5"/>
        <v>ok</v>
      </c>
      <c r="AX165" t="s">
        <v>45</v>
      </c>
      <c r="AY165"/>
      <c r="AZ165" s="55">
        <v>25.393999999999998</v>
      </c>
      <c r="BA165" s="55">
        <v>23.995000000000001</v>
      </c>
      <c r="BB165" s="55">
        <v>22.832000000000001</v>
      </c>
      <c r="BC165" s="55">
        <v>20.907</v>
      </c>
      <c r="BD165" s="55">
        <v>13.632</v>
      </c>
      <c r="BE165" s="55">
        <v>12.067</v>
      </c>
      <c r="BF165" s="55">
        <v>13.708</v>
      </c>
      <c r="BG165" s="55">
        <v>17.398</v>
      </c>
      <c r="BH165" s="55">
        <v>19.62</v>
      </c>
      <c r="BI165" s="55">
        <v>23.460999999999999</v>
      </c>
      <c r="BJ165" s="55">
        <v>30.366</v>
      </c>
      <c r="BK165" s="55">
        <v>31.661000000000001</v>
      </c>
      <c r="BL165" s="56">
        <v>40.284999999999997</v>
      </c>
      <c r="BM165" s="55">
        <v>47.962000000000003</v>
      </c>
      <c r="BN165" s="55">
        <v>51.265999999999998</v>
      </c>
      <c r="BO165" s="55">
        <v>57.530999999999999</v>
      </c>
      <c r="BP165" s="55">
        <v>57.235999999999997</v>
      </c>
      <c r="BQ165" s="55">
        <v>53.274999999999999</v>
      </c>
      <c r="BR165" s="55">
        <v>52.686999999999998</v>
      </c>
      <c r="BS165" s="55">
        <v>59.18</v>
      </c>
      <c r="BT165" s="55">
        <v>60.18</v>
      </c>
      <c r="BU165" s="55">
        <v>60.231000000000002</v>
      </c>
    </row>
    <row r="166" spans="1:73">
      <c r="A166" s="16" t="s">
        <v>561</v>
      </c>
      <c r="C166" s="9">
        <v>778</v>
      </c>
      <c r="D166" s="4">
        <v>676</v>
      </c>
      <c r="E166" s="4">
        <v>829</v>
      </c>
      <c r="F166" s="4">
        <v>838</v>
      </c>
      <c r="G166" s="4">
        <v>616</v>
      </c>
      <c r="H166" s="4">
        <v>599</v>
      </c>
      <c r="I166" s="4">
        <v>850</v>
      </c>
      <c r="J166" s="4">
        <v>1489</v>
      </c>
      <c r="K166" s="4">
        <v>1834</v>
      </c>
      <c r="L166" s="4">
        <v>1852</v>
      </c>
      <c r="M166" s="4">
        <v>1848</v>
      </c>
      <c r="N166" s="4">
        <v>1042</v>
      </c>
      <c r="O166" s="4">
        <v>962</v>
      </c>
      <c r="P166" s="4">
        <v>1136</v>
      </c>
      <c r="Q166" s="4">
        <v>1341</v>
      </c>
      <c r="R166" s="4">
        <v>1597</v>
      </c>
      <c r="S166" s="4">
        <v>954</v>
      </c>
      <c r="T166" s="4">
        <v>725</v>
      </c>
      <c r="U166" s="4">
        <v>389</v>
      </c>
      <c r="V166" s="4">
        <v>465</v>
      </c>
      <c r="W166" s="4"/>
      <c r="X166" s="10"/>
      <c r="Y166" s="15" t="str">
        <f t="shared" si="4"/>
        <v>ok</v>
      </c>
      <c r="Z166" t="s">
        <v>561</v>
      </c>
      <c r="AA166" s="48" t="s">
        <v>539</v>
      </c>
      <c r="AB166">
        <v>23288564</v>
      </c>
      <c r="AC166" s="48">
        <v>23739841</v>
      </c>
      <c r="AD166">
        <v>24192446</v>
      </c>
      <c r="AE166">
        <v>24646472</v>
      </c>
      <c r="AF166">
        <v>25100408</v>
      </c>
      <c r="AG166">
        <v>25551624</v>
      </c>
      <c r="AH166" s="48">
        <v>25996594</v>
      </c>
      <c r="AI166">
        <v>26432447</v>
      </c>
      <c r="AJ166">
        <v>26850194</v>
      </c>
      <c r="AK166">
        <v>27247610</v>
      </c>
      <c r="AL166">
        <v>27635832</v>
      </c>
      <c r="AM166" s="48">
        <v>28031009</v>
      </c>
      <c r="AN166">
        <v>28439940</v>
      </c>
      <c r="AO166">
        <v>28888369</v>
      </c>
      <c r="AP166">
        <v>29362449</v>
      </c>
      <c r="AQ166">
        <v>29783571</v>
      </c>
      <c r="AR166" s="48">
        <v>30045134</v>
      </c>
      <c r="AS166">
        <v>30081829</v>
      </c>
      <c r="AT166">
        <v>29846179</v>
      </c>
      <c r="AU166">
        <v>29390409</v>
      </c>
      <c r="AV166" s="48">
        <v>28870195</v>
      </c>
      <c r="AW166" s="35" t="str">
        <f t="shared" si="5"/>
        <v>ok</v>
      </c>
      <c r="AX166" t="s">
        <v>561</v>
      </c>
      <c r="AY166"/>
      <c r="AZ166" s="55">
        <v>91.905000000000001</v>
      </c>
      <c r="BA166" s="55">
        <v>97.239000000000004</v>
      </c>
      <c r="BB166" s="55">
        <v>117.676</v>
      </c>
      <c r="BC166" s="55">
        <v>123.15600000000001</v>
      </c>
      <c r="BD166" s="55">
        <v>95.57</v>
      </c>
      <c r="BE166" s="55">
        <v>83.67</v>
      </c>
      <c r="BF166" s="55">
        <v>112.18899999999999</v>
      </c>
      <c r="BG166" s="55">
        <v>143.29</v>
      </c>
      <c r="BH166" s="55">
        <v>177.53100000000001</v>
      </c>
      <c r="BI166" s="55">
        <v>221.81700000000001</v>
      </c>
      <c r="BJ166" s="55">
        <v>289.74099999999999</v>
      </c>
      <c r="BK166" s="55">
        <v>237.29400000000001</v>
      </c>
      <c r="BL166" s="56">
        <v>294.28199999999998</v>
      </c>
      <c r="BM166" s="55">
        <v>334.06900000000002</v>
      </c>
      <c r="BN166" s="55">
        <v>331.45699999999999</v>
      </c>
      <c r="BO166" s="55">
        <v>234.40100000000001</v>
      </c>
      <c r="BP166" s="55">
        <v>212.34700000000001</v>
      </c>
      <c r="BQ166" s="55">
        <v>323.59500000000003</v>
      </c>
      <c r="BR166" s="55">
        <v>279.24900000000002</v>
      </c>
      <c r="BS166" s="55">
        <v>143.84100000000001</v>
      </c>
      <c r="BT166" s="55">
        <v>98.468000000000004</v>
      </c>
      <c r="BU166" s="55">
        <v>76.457999999999998</v>
      </c>
    </row>
    <row r="167" spans="1:73">
      <c r="A167" s="16" t="s">
        <v>63</v>
      </c>
      <c r="C167" s="9"/>
      <c r="D167" s="4"/>
      <c r="E167" s="4"/>
      <c r="F167" s="4"/>
      <c r="G167" s="4"/>
      <c r="H167" s="4">
        <v>1770</v>
      </c>
      <c r="I167" s="4">
        <v>1813</v>
      </c>
      <c r="J167" s="4">
        <v>1891</v>
      </c>
      <c r="K167" s="4">
        <v>2226</v>
      </c>
      <c r="L167" s="4">
        <v>2871</v>
      </c>
      <c r="M167" s="4">
        <v>2828</v>
      </c>
      <c r="N167" s="4">
        <v>3106</v>
      </c>
      <c r="O167" s="4">
        <v>3463</v>
      </c>
      <c r="P167" s="4">
        <v>3233</v>
      </c>
      <c r="Q167" s="4">
        <v>3765</v>
      </c>
      <c r="R167" s="4">
        <v>3937</v>
      </c>
      <c r="S167" s="4">
        <v>4337</v>
      </c>
      <c r="T167" s="4">
        <v>4729</v>
      </c>
      <c r="U167" s="4">
        <v>5089</v>
      </c>
      <c r="V167" s="4">
        <v>5074</v>
      </c>
      <c r="W167" s="4">
        <v>5451</v>
      </c>
      <c r="X167" s="10">
        <v>5500</v>
      </c>
      <c r="Y167" s="15" t="str">
        <f t="shared" si="4"/>
        <v>ok</v>
      </c>
      <c r="Z167" t="s">
        <v>63</v>
      </c>
      <c r="AA167" s="48" t="s">
        <v>544</v>
      </c>
      <c r="AB167">
        <v>78115710</v>
      </c>
      <c r="AC167" s="48">
        <v>79035871</v>
      </c>
      <c r="AD167">
        <v>79910412</v>
      </c>
      <c r="AE167">
        <v>80742499</v>
      </c>
      <c r="AF167">
        <v>81534407</v>
      </c>
      <c r="AG167">
        <v>82301656</v>
      </c>
      <c r="AH167" s="48">
        <v>83062821</v>
      </c>
      <c r="AI167">
        <v>83832661</v>
      </c>
      <c r="AJ167">
        <v>84617540</v>
      </c>
      <c r="AK167">
        <v>85419591</v>
      </c>
      <c r="AL167">
        <v>86243413</v>
      </c>
      <c r="AM167" s="48">
        <v>87092252</v>
      </c>
      <c r="AN167">
        <v>87967651</v>
      </c>
      <c r="AO167">
        <v>88871561</v>
      </c>
      <c r="AP167">
        <v>89802487</v>
      </c>
      <c r="AQ167">
        <v>90753472</v>
      </c>
      <c r="AR167" s="48">
        <v>91714595</v>
      </c>
      <c r="AS167">
        <v>92677076</v>
      </c>
      <c r="AT167">
        <v>93638724</v>
      </c>
      <c r="AU167">
        <v>94596642</v>
      </c>
      <c r="AV167" s="48">
        <v>95540395</v>
      </c>
      <c r="AW167" s="35" t="str">
        <f t="shared" si="5"/>
        <v>ok</v>
      </c>
      <c r="AX167" t="s">
        <v>63</v>
      </c>
      <c r="AY167"/>
      <c r="AZ167" s="55">
        <v>27.234000000000002</v>
      </c>
      <c r="BA167" s="55">
        <v>28.702000000000002</v>
      </c>
      <c r="BB167" s="55">
        <v>31.175999999999998</v>
      </c>
      <c r="BC167" s="55">
        <v>32.524000000000001</v>
      </c>
      <c r="BD167" s="55">
        <v>35.097000000000001</v>
      </c>
      <c r="BE167" s="55">
        <v>39.563000000000002</v>
      </c>
      <c r="BF167" s="55">
        <v>49.52</v>
      </c>
      <c r="BG167" s="55">
        <v>57.648000000000003</v>
      </c>
      <c r="BH167" s="55">
        <v>66.393000000000001</v>
      </c>
      <c r="BI167" s="55">
        <v>77.52</v>
      </c>
      <c r="BJ167" s="55">
        <v>98.269000000000005</v>
      </c>
      <c r="BK167" s="55">
        <v>101.634</v>
      </c>
      <c r="BL167" s="56">
        <v>112.771</v>
      </c>
      <c r="BM167" s="55">
        <v>134.59800000000001</v>
      </c>
      <c r="BN167" s="55">
        <v>155.483</v>
      </c>
      <c r="BO167" s="55">
        <v>170.44399999999999</v>
      </c>
      <c r="BP167" s="55">
        <v>185.75899999999999</v>
      </c>
      <c r="BQ167" s="55">
        <v>191.28800000000001</v>
      </c>
      <c r="BR167" s="55">
        <v>201.32599999999999</v>
      </c>
      <c r="BS167" s="55">
        <v>220.376</v>
      </c>
      <c r="BT167" s="55">
        <v>241.27199999999999</v>
      </c>
      <c r="BU167" s="55">
        <v>260.30099999999999</v>
      </c>
    </row>
    <row r="168" spans="1:73">
      <c r="A168" s="16" t="s">
        <v>560</v>
      </c>
      <c r="C168" s="9">
        <v>1553</v>
      </c>
      <c r="D168" s="4">
        <v>1683</v>
      </c>
      <c r="E168" s="4">
        <v>2003</v>
      </c>
      <c r="F168" s="4">
        <v>2128</v>
      </c>
      <c r="G168" s="4">
        <v>2696</v>
      </c>
      <c r="H168" s="4">
        <v>2782</v>
      </c>
      <c r="I168" s="4">
        <v>2268</v>
      </c>
      <c r="J168" s="4">
        <v>2332</v>
      </c>
      <c r="K168" s="4">
        <v>2182</v>
      </c>
      <c r="L168" s="4">
        <v>2609</v>
      </c>
      <c r="M168" s="4">
        <v>2507</v>
      </c>
      <c r="N168" s="4">
        <v>2868</v>
      </c>
      <c r="O168" s="4">
        <v>2847</v>
      </c>
      <c r="P168" s="4">
        <v>2581</v>
      </c>
      <c r="Q168" s="4">
        <v>2365</v>
      </c>
      <c r="R168" s="4">
        <v>2176</v>
      </c>
      <c r="S168" s="4">
        <v>2093</v>
      </c>
      <c r="T168" s="4"/>
      <c r="U168" s="4"/>
      <c r="V168" s="4"/>
      <c r="W168" s="4"/>
      <c r="X168" s="10"/>
      <c r="Y168" s="15" t="str">
        <f t="shared" si="4"/>
        <v>ok</v>
      </c>
      <c r="Z168" t="s">
        <v>560</v>
      </c>
      <c r="AA168" s="48" t="s">
        <v>553</v>
      </c>
      <c r="AB168">
        <v>16450310</v>
      </c>
      <c r="AC168" s="48">
        <v>16921149</v>
      </c>
      <c r="AD168">
        <v>17409072</v>
      </c>
      <c r="AE168">
        <v>17918373</v>
      </c>
      <c r="AF168">
        <v>18443691</v>
      </c>
      <c r="AG168">
        <v>18985000</v>
      </c>
      <c r="AH168" s="48">
        <v>19540098</v>
      </c>
      <c r="AI168">
        <v>20107409</v>
      </c>
      <c r="AJ168">
        <v>20687646</v>
      </c>
      <c r="AK168">
        <v>21282515</v>
      </c>
      <c r="AL168">
        <v>21892146</v>
      </c>
      <c r="AM168" s="48">
        <v>22516460</v>
      </c>
      <c r="AN168">
        <v>23154855</v>
      </c>
      <c r="AO168">
        <v>23807588</v>
      </c>
      <c r="AP168">
        <v>24473178</v>
      </c>
      <c r="AQ168">
        <v>25147109</v>
      </c>
      <c r="AR168" s="48">
        <v>25823485</v>
      </c>
      <c r="AS168">
        <v>26497889</v>
      </c>
      <c r="AT168">
        <v>27168210</v>
      </c>
      <c r="AU168">
        <v>27834821</v>
      </c>
      <c r="AV168" s="48">
        <v>28498687</v>
      </c>
      <c r="AW168" s="35" t="str">
        <f t="shared" si="5"/>
        <v>ok</v>
      </c>
      <c r="AX168" t="s">
        <v>560</v>
      </c>
      <c r="AY168"/>
      <c r="AZ168" s="55">
        <v>6.3220000000000001</v>
      </c>
      <c r="BA168" s="55">
        <v>7.6390000000000002</v>
      </c>
      <c r="BB168" s="55">
        <v>9.6790000000000003</v>
      </c>
      <c r="BC168" s="55">
        <v>9.8529999999999998</v>
      </c>
      <c r="BD168" s="55">
        <v>10.693</v>
      </c>
      <c r="BE168" s="55">
        <v>11.778</v>
      </c>
      <c r="BF168" s="55">
        <v>13.868</v>
      </c>
      <c r="BG168" s="55">
        <v>16.731999999999999</v>
      </c>
      <c r="BH168" s="55">
        <v>19.062999999999999</v>
      </c>
      <c r="BI168" s="55">
        <v>21.651</v>
      </c>
      <c r="BJ168" s="55">
        <v>26.911000000000001</v>
      </c>
      <c r="BK168" s="55">
        <v>25.13</v>
      </c>
      <c r="BL168" s="56">
        <v>30.907</v>
      </c>
      <c r="BM168" s="55">
        <v>32.725999999999999</v>
      </c>
      <c r="BN168" s="55">
        <v>35.401000000000003</v>
      </c>
      <c r="BO168" s="55">
        <v>40.414999999999999</v>
      </c>
      <c r="BP168" s="55">
        <v>43.228999999999999</v>
      </c>
      <c r="BQ168" s="55">
        <v>42.628</v>
      </c>
      <c r="BR168" s="55">
        <v>30.968</v>
      </c>
      <c r="BS168" s="55">
        <v>26.818999999999999</v>
      </c>
      <c r="BT168" s="55">
        <v>26.914000000000001</v>
      </c>
      <c r="BU168" s="55">
        <v>29.079000000000001</v>
      </c>
    </row>
    <row r="169" spans="1:73">
      <c r="A169" s="16" t="s">
        <v>34</v>
      </c>
      <c r="C169" s="9"/>
      <c r="D169" s="4">
        <v>136</v>
      </c>
      <c r="E169" s="4"/>
      <c r="F169" s="4"/>
      <c r="G169" s="4"/>
      <c r="H169" s="4"/>
      <c r="I169" s="4">
        <v>178</v>
      </c>
      <c r="J169" s="4">
        <v>199</v>
      </c>
      <c r="K169" s="4">
        <v>218</v>
      </c>
      <c r="L169" s="4">
        <v>247</v>
      </c>
      <c r="M169" s="4">
        <v>246</v>
      </c>
      <c r="N169" s="4">
        <v>232</v>
      </c>
      <c r="O169" s="4">
        <v>258</v>
      </c>
      <c r="P169" s="4">
        <v>271</v>
      </c>
      <c r="Q169" s="4">
        <v>301</v>
      </c>
      <c r="R169" s="4">
        <v>325</v>
      </c>
      <c r="S169" s="4">
        <v>400</v>
      </c>
      <c r="T169" s="4">
        <v>428</v>
      </c>
      <c r="U169" s="4">
        <v>349</v>
      </c>
      <c r="V169" s="4">
        <v>340</v>
      </c>
      <c r="W169" s="4">
        <v>386</v>
      </c>
      <c r="X169" s="10">
        <v>378</v>
      </c>
      <c r="Y169" s="15" t="str">
        <f t="shared" si="4"/>
        <v>ok</v>
      </c>
      <c r="Z169" t="s">
        <v>34</v>
      </c>
      <c r="AA169" s="48" t="s">
        <v>555</v>
      </c>
      <c r="AB169">
        <v>9866476</v>
      </c>
      <c r="AC169" s="48">
        <v>10140561</v>
      </c>
      <c r="AD169">
        <v>10415944</v>
      </c>
      <c r="AE169">
        <v>10692193</v>
      </c>
      <c r="AF169">
        <v>10971698</v>
      </c>
      <c r="AG169">
        <v>11256743</v>
      </c>
      <c r="AH169" s="48">
        <v>11550642</v>
      </c>
      <c r="AI169">
        <v>11856247</v>
      </c>
      <c r="AJ169">
        <v>12173514</v>
      </c>
      <c r="AK169">
        <v>12502958</v>
      </c>
      <c r="AL169">
        <v>12848530</v>
      </c>
      <c r="AM169" s="48">
        <v>13215139</v>
      </c>
      <c r="AN169">
        <v>13605984</v>
      </c>
      <c r="AO169">
        <v>14023193</v>
      </c>
      <c r="AP169">
        <v>14465121</v>
      </c>
      <c r="AQ169">
        <v>14926504</v>
      </c>
      <c r="AR169" s="48">
        <v>15399753</v>
      </c>
      <c r="AS169">
        <v>15879361</v>
      </c>
      <c r="AT169">
        <v>16363507</v>
      </c>
      <c r="AU169">
        <v>16853688</v>
      </c>
      <c r="AV169" s="48">
        <v>17351822</v>
      </c>
      <c r="AW169" s="35" t="str">
        <f t="shared" si="5"/>
        <v>ok</v>
      </c>
      <c r="AX169" t="s">
        <v>34</v>
      </c>
      <c r="AY169"/>
      <c r="AZ169" s="55">
        <v>3.5379999999999998</v>
      </c>
      <c r="BA169" s="55">
        <v>3.4049999999999998</v>
      </c>
      <c r="BB169" s="55">
        <v>3.601</v>
      </c>
      <c r="BC169" s="55">
        <v>4.0940000000000003</v>
      </c>
      <c r="BD169" s="55">
        <v>4.194</v>
      </c>
      <c r="BE169" s="55">
        <v>4.9020000000000001</v>
      </c>
      <c r="BF169" s="55">
        <v>6.2210000000000001</v>
      </c>
      <c r="BG169" s="55">
        <v>8.3320000000000007</v>
      </c>
      <c r="BH169" s="55">
        <v>12.757</v>
      </c>
      <c r="BI169" s="55">
        <v>14.057</v>
      </c>
      <c r="BJ169" s="55">
        <v>17.911000000000001</v>
      </c>
      <c r="BK169" s="55">
        <v>15.327999999999999</v>
      </c>
      <c r="BL169" s="56">
        <v>20.265000000000001</v>
      </c>
      <c r="BM169" s="55">
        <v>23.46</v>
      </c>
      <c r="BN169" s="55">
        <v>25.503</v>
      </c>
      <c r="BO169" s="55">
        <v>28.045999999999999</v>
      </c>
      <c r="BP169" s="55">
        <v>27.151</v>
      </c>
      <c r="BQ169" s="55">
        <v>21.242999999999999</v>
      </c>
      <c r="BR169" s="55">
        <v>20.940999999999999</v>
      </c>
      <c r="BS169" s="55">
        <v>25.867999999999999</v>
      </c>
      <c r="BT169" s="55">
        <v>25.178999999999998</v>
      </c>
      <c r="BU169" s="55">
        <v>24.614999999999998</v>
      </c>
    </row>
    <row r="170" spans="1:73" ht="15" thickBot="1">
      <c r="A170" s="16" t="s">
        <v>30</v>
      </c>
      <c r="C170" s="12">
        <v>166</v>
      </c>
      <c r="D170" s="13">
        <v>166</v>
      </c>
      <c r="E170" s="13">
        <v>208</v>
      </c>
      <c r="F170" s="13">
        <v>275</v>
      </c>
      <c r="G170" s="13">
        <v>989</v>
      </c>
      <c r="H170" s="13">
        <v>311</v>
      </c>
      <c r="I170" s="13">
        <v>192</v>
      </c>
      <c r="J170" s="13">
        <v>144</v>
      </c>
      <c r="K170" s="13">
        <v>133</v>
      </c>
      <c r="L170" s="13"/>
      <c r="M170" s="13"/>
      <c r="N170" s="13"/>
      <c r="O170" s="13">
        <v>105</v>
      </c>
      <c r="P170" s="13">
        <v>205</v>
      </c>
      <c r="Q170" s="13">
        <v>318</v>
      </c>
      <c r="R170" s="13">
        <v>350</v>
      </c>
      <c r="S170" s="13">
        <v>362</v>
      </c>
      <c r="T170" s="13">
        <v>380</v>
      </c>
      <c r="U170" s="13">
        <v>367</v>
      </c>
      <c r="V170" s="13">
        <v>341</v>
      </c>
      <c r="W170" s="13">
        <v>405</v>
      </c>
      <c r="X170" s="14">
        <v>420</v>
      </c>
      <c r="Y170" s="15" t="str">
        <f t="shared" si="4"/>
        <v>ok</v>
      </c>
      <c r="Z170" t="s">
        <v>30</v>
      </c>
      <c r="AA170" s="48" t="s">
        <v>556</v>
      </c>
      <c r="AB170">
        <v>11747072</v>
      </c>
      <c r="AC170" s="48">
        <v>11822719</v>
      </c>
      <c r="AD170">
        <v>11881477</v>
      </c>
      <c r="AE170">
        <v>11923914</v>
      </c>
      <c r="AF170">
        <v>11954290</v>
      </c>
      <c r="AG170">
        <v>11982224</v>
      </c>
      <c r="AH170" s="48">
        <v>12019912</v>
      </c>
      <c r="AI170">
        <v>12076699</v>
      </c>
      <c r="AJ170">
        <v>12155491</v>
      </c>
      <c r="AK170">
        <v>12255922</v>
      </c>
      <c r="AL170">
        <v>12379549</v>
      </c>
      <c r="AM170" s="48">
        <v>12526968</v>
      </c>
      <c r="AN170">
        <v>12697723</v>
      </c>
      <c r="AO170">
        <v>12894316</v>
      </c>
      <c r="AP170">
        <v>13115131</v>
      </c>
      <c r="AQ170">
        <v>13350356</v>
      </c>
      <c r="AR170" s="48">
        <v>13586681</v>
      </c>
      <c r="AS170">
        <v>13814629</v>
      </c>
      <c r="AT170">
        <v>14030390</v>
      </c>
      <c r="AU170">
        <v>14236745</v>
      </c>
      <c r="AV170" s="48">
        <v>14439018</v>
      </c>
      <c r="AW170" s="35" t="str">
        <f t="shared" si="5"/>
        <v>ok</v>
      </c>
      <c r="AX170" t="s">
        <v>30</v>
      </c>
      <c r="AY170"/>
      <c r="AZ170" s="55">
        <v>12.099</v>
      </c>
      <c r="BA170" s="55">
        <v>11.769</v>
      </c>
      <c r="BB170" s="55">
        <v>11.34</v>
      </c>
      <c r="BC170" s="55">
        <v>11.244</v>
      </c>
      <c r="BD170" s="55">
        <v>10.734999999999999</v>
      </c>
      <c r="BE170" s="55">
        <v>9.5739999999999998</v>
      </c>
      <c r="BF170" s="55">
        <v>9.4649999999999999</v>
      </c>
      <c r="BG170" s="55">
        <v>9.0459999999999994</v>
      </c>
      <c r="BH170" s="55">
        <v>8.141</v>
      </c>
      <c r="BI170" s="55">
        <v>7.7850000000000001</v>
      </c>
      <c r="BJ170" s="55">
        <v>6.7069999999999999</v>
      </c>
      <c r="BK170" s="55">
        <v>9.6660000000000004</v>
      </c>
      <c r="BL170" s="56">
        <v>12.042</v>
      </c>
      <c r="BM170" s="55">
        <v>14.102</v>
      </c>
      <c r="BN170" s="55">
        <v>17.114999999999998</v>
      </c>
      <c r="BO170" s="55">
        <v>19.091000000000001</v>
      </c>
      <c r="BP170" s="55">
        <v>19.495999999999999</v>
      </c>
      <c r="BQ170" s="55">
        <v>19.963000000000001</v>
      </c>
      <c r="BR170" s="55">
        <v>20.053999999999998</v>
      </c>
      <c r="BS170" s="55">
        <v>21.89</v>
      </c>
      <c r="BT170" s="55">
        <v>26.126999999999999</v>
      </c>
      <c r="BU170" s="55">
        <v>22.29</v>
      </c>
    </row>
    <row r="171" spans="1:73">
      <c r="Y171" s="15"/>
      <c r="Z171"/>
      <c r="AA171" s="48"/>
      <c r="AB171"/>
      <c r="AC171" s="48"/>
      <c r="AD171"/>
      <c r="AE171"/>
      <c r="AF171"/>
      <c r="AG171"/>
      <c r="AH171" s="48"/>
      <c r="AI171"/>
      <c r="AJ171"/>
      <c r="AK171"/>
      <c r="AL171"/>
      <c r="AM171" s="48"/>
      <c r="AN171"/>
      <c r="AO171"/>
      <c r="AP171"/>
      <c r="AQ171"/>
      <c r="AR171" s="48"/>
      <c r="AS171"/>
      <c r="AT171"/>
      <c r="AU171"/>
      <c r="AV171" s="48"/>
      <c r="AW171" s="36"/>
      <c r="AX171" s="16"/>
      <c r="AY171"/>
    </row>
    <row r="172" spans="1:73">
      <c r="Y172" s="15"/>
      <c r="Z172" t="s">
        <v>525</v>
      </c>
      <c r="AA172" s="48" t="s">
        <v>526</v>
      </c>
      <c r="AB172">
        <v>9332</v>
      </c>
      <c r="AC172" s="48">
        <v>9346</v>
      </c>
      <c r="AD172">
        <v>9394</v>
      </c>
      <c r="AE172">
        <v>9484</v>
      </c>
      <c r="AF172">
        <v>9596</v>
      </c>
      <c r="AG172">
        <v>9726</v>
      </c>
      <c r="AH172" s="48">
        <v>9869</v>
      </c>
      <c r="AI172">
        <v>10000</v>
      </c>
      <c r="AJ172">
        <v>10120</v>
      </c>
      <c r="AK172">
        <v>10221</v>
      </c>
      <c r="AL172">
        <v>10314</v>
      </c>
      <c r="AM172" s="48">
        <v>10424</v>
      </c>
      <c r="AN172">
        <v>10530</v>
      </c>
      <c r="AO172">
        <v>10633</v>
      </c>
      <c r="AP172">
        <v>10739</v>
      </c>
      <c r="AQ172">
        <v>10857</v>
      </c>
      <c r="AR172" s="48">
        <v>10972</v>
      </c>
      <c r="AS172">
        <v>11099</v>
      </c>
      <c r="AT172">
        <v>11225</v>
      </c>
      <c r="AU172">
        <v>11370</v>
      </c>
      <c r="AV172" s="48">
        <v>11508</v>
      </c>
      <c r="AW172" s="36"/>
    </row>
    <row r="173" spans="1:73">
      <c r="A173" t="s">
        <v>92</v>
      </c>
      <c r="B173" t="s">
        <v>93</v>
      </c>
      <c r="C173" t="s">
        <v>94</v>
      </c>
      <c r="D173" t="s">
        <v>95</v>
      </c>
      <c r="E173" t="s">
        <v>96</v>
      </c>
      <c r="F173" t="s">
        <v>97</v>
      </c>
      <c r="G173" t="s">
        <v>98</v>
      </c>
      <c r="H173" t="s">
        <v>99</v>
      </c>
      <c r="I173" t="s">
        <v>100</v>
      </c>
      <c r="J173" t="s">
        <v>101</v>
      </c>
      <c r="K173" t="s">
        <v>102</v>
      </c>
      <c r="L173" t="s">
        <v>103</v>
      </c>
      <c r="M173" t="s">
        <v>104</v>
      </c>
      <c r="N173" t="s">
        <v>105</v>
      </c>
      <c r="O173" t="s">
        <v>106</v>
      </c>
      <c r="P173" t="s">
        <v>107</v>
      </c>
      <c r="Q173" t="s">
        <v>108</v>
      </c>
      <c r="R173" t="s">
        <v>109</v>
      </c>
      <c r="S173" t="s">
        <v>110</v>
      </c>
      <c r="T173" t="s">
        <v>111</v>
      </c>
      <c r="U173" t="s">
        <v>112</v>
      </c>
      <c r="V173" t="s">
        <v>113</v>
      </c>
      <c r="W173" t="s">
        <v>114</v>
      </c>
      <c r="X173"/>
      <c r="Z173" t="s">
        <v>124</v>
      </c>
      <c r="AA173" s="48" t="s">
        <v>125</v>
      </c>
      <c r="AB173">
        <v>2813214</v>
      </c>
      <c r="AC173" s="48">
        <v>2966034</v>
      </c>
      <c r="AD173">
        <v>3134062</v>
      </c>
      <c r="AE173">
        <v>3302719</v>
      </c>
      <c r="AF173">
        <v>3478777</v>
      </c>
      <c r="AG173">
        <v>3711932</v>
      </c>
      <c r="AH173" s="48">
        <v>4068570</v>
      </c>
      <c r="AI173">
        <v>4588225</v>
      </c>
      <c r="AJ173">
        <v>5300174</v>
      </c>
      <c r="AK173">
        <v>6168838</v>
      </c>
      <c r="AL173">
        <v>7089487</v>
      </c>
      <c r="AM173" s="48">
        <v>7917372</v>
      </c>
      <c r="AN173">
        <v>8549988</v>
      </c>
      <c r="AO173">
        <v>8946777</v>
      </c>
      <c r="AP173">
        <v>9141596</v>
      </c>
      <c r="AQ173">
        <v>9197910</v>
      </c>
      <c r="AR173" s="48">
        <v>9214175</v>
      </c>
      <c r="AS173">
        <v>9262900</v>
      </c>
      <c r="AT173">
        <v>9360980</v>
      </c>
      <c r="AU173">
        <v>9487203</v>
      </c>
      <c r="AV173" s="48">
        <v>9630959</v>
      </c>
      <c r="AW173" s="36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 s="33"/>
      <c r="BM173"/>
      <c r="BN173"/>
      <c r="BO173"/>
      <c r="BP173"/>
      <c r="BQ173"/>
      <c r="BR173"/>
      <c r="BS173"/>
      <c r="BT173"/>
      <c r="BU173"/>
    </row>
    <row r="174" spans="1:73">
      <c r="A174" t="s">
        <v>52</v>
      </c>
      <c r="B174" t="s">
        <v>117</v>
      </c>
      <c r="C174">
        <v>19737765</v>
      </c>
      <c r="D174">
        <v>20170844</v>
      </c>
      <c r="E174">
        <v>20779953</v>
      </c>
      <c r="F174">
        <v>21606988</v>
      </c>
      <c r="G174">
        <v>22600770</v>
      </c>
      <c r="H174">
        <v>23680871</v>
      </c>
      <c r="I174">
        <v>24726684</v>
      </c>
      <c r="J174">
        <v>25654277</v>
      </c>
      <c r="K174">
        <v>26433049</v>
      </c>
      <c r="L174">
        <v>27100536</v>
      </c>
      <c r="M174">
        <v>27722276</v>
      </c>
      <c r="N174">
        <v>28394813</v>
      </c>
      <c r="O174">
        <v>29185507</v>
      </c>
      <c r="P174">
        <v>30117413</v>
      </c>
      <c r="Q174">
        <v>31161376</v>
      </c>
      <c r="R174">
        <v>32269589</v>
      </c>
      <c r="S174">
        <v>33370794</v>
      </c>
      <c r="T174">
        <v>34413603</v>
      </c>
      <c r="U174">
        <v>35383128</v>
      </c>
      <c r="V174">
        <v>36296400</v>
      </c>
      <c r="W174">
        <v>37172386</v>
      </c>
      <c r="X174"/>
      <c r="Z174" t="s">
        <v>206</v>
      </c>
      <c r="AA174" s="48" t="s">
        <v>207</v>
      </c>
      <c r="AB174">
        <v>70185</v>
      </c>
      <c r="AC174" s="48">
        <v>69835</v>
      </c>
      <c r="AD174">
        <v>69650</v>
      </c>
      <c r="AE174">
        <v>69661</v>
      </c>
      <c r="AF174">
        <v>69837</v>
      </c>
      <c r="AG174">
        <v>70100</v>
      </c>
      <c r="AH174" s="48">
        <v>70382</v>
      </c>
      <c r="AI174">
        <v>70589</v>
      </c>
      <c r="AJ174">
        <v>70718</v>
      </c>
      <c r="AK174">
        <v>70795</v>
      </c>
      <c r="AL174">
        <v>70827</v>
      </c>
      <c r="AM174" s="48">
        <v>70851</v>
      </c>
      <c r="AN174">
        <v>70878</v>
      </c>
      <c r="AO174">
        <v>70916</v>
      </c>
      <c r="AP174">
        <v>70965</v>
      </c>
      <c r="AQ174">
        <v>71016</v>
      </c>
      <c r="AR174" s="48">
        <v>71085</v>
      </c>
      <c r="AS174">
        <v>71183</v>
      </c>
      <c r="AT174">
        <v>71307</v>
      </c>
      <c r="AU174">
        <v>71458</v>
      </c>
      <c r="AV174" s="48">
        <v>71625</v>
      </c>
      <c r="AW174" s="36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 s="33"/>
      <c r="BM174"/>
      <c r="BN174"/>
      <c r="BO174"/>
      <c r="BP174"/>
      <c r="BQ174"/>
      <c r="BR174"/>
      <c r="BS174"/>
      <c r="BT174"/>
      <c r="BU174"/>
    </row>
    <row r="175" spans="1:73">
      <c r="A175" t="s">
        <v>32</v>
      </c>
      <c r="B175" t="s">
        <v>554</v>
      </c>
      <c r="C175">
        <v>43682260</v>
      </c>
      <c r="D175">
        <v>44338543</v>
      </c>
      <c r="E175">
        <v>44967708</v>
      </c>
      <c r="F175">
        <v>45571274</v>
      </c>
      <c r="G175">
        <v>46150913</v>
      </c>
      <c r="H175">
        <v>46719196</v>
      </c>
      <c r="I175">
        <v>47291610</v>
      </c>
      <c r="J175">
        <v>47880601</v>
      </c>
      <c r="K175">
        <v>48489459</v>
      </c>
      <c r="L175">
        <v>49119759</v>
      </c>
      <c r="M175">
        <v>49779471</v>
      </c>
      <c r="N175">
        <v>50477011</v>
      </c>
      <c r="O175">
        <v>51216964</v>
      </c>
      <c r="P175">
        <v>52004172</v>
      </c>
      <c r="Q175">
        <v>52834005</v>
      </c>
      <c r="R175">
        <v>53689236</v>
      </c>
      <c r="S175">
        <v>54545991</v>
      </c>
      <c r="T175">
        <v>55386367</v>
      </c>
      <c r="U175">
        <v>56203654</v>
      </c>
      <c r="V175">
        <v>57000451</v>
      </c>
      <c r="W175">
        <v>57779622</v>
      </c>
      <c r="X175"/>
      <c r="Z175" t="s">
        <v>267</v>
      </c>
      <c r="AA175" s="48" t="s">
        <v>268</v>
      </c>
      <c r="AB175">
        <v>102021</v>
      </c>
      <c r="AC175" s="48">
        <v>102432</v>
      </c>
      <c r="AD175">
        <v>102833</v>
      </c>
      <c r="AE175">
        <v>103249</v>
      </c>
      <c r="AF175">
        <v>103634</v>
      </c>
      <c r="AG175">
        <v>104005</v>
      </c>
      <c r="AH175" s="48">
        <v>104347</v>
      </c>
      <c r="AI175">
        <v>104661</v>
      </c>
      <c r="AJ175">
        <v>104933</v>
      </c>
      <c r="AK175">
        <v>105190</v>
      </c>
      <c r="AL175">
        <v>105456</v>
      </c>
      <c r="AM175" s="48">
        <v>105789</v>
      </c>
      <c r="AN175">
        <v>106233</v>
      </c>
      <c r="AO175">
        <v>106796</v>
      </c>
      <c r="AP175">
        <v>107446</v>
      </c>
      <c r="AQ175">
        <v>108170</v>
      </c>
      <c r="AR175" s="48">
        <v>108902</v>
      </c>
      <c r="AS175">
        <v>109599</v>
      </c>
      <c r="AT175">
        <v>110261</v>
      </c>
      <c r="AU175">
        <v>110874</v>
      </c>
      <c r="AV175" s="48">
        <v>111454</v>
      </c>
      <c r="AW175" s="36"/>
      <c r="AX175" t="s">
        <v>115</v>
      </c>
      <c r="AY175"/>
      <c r="AZ175" s="1">
        <v>1.665</v>
      </c>
      <c r="BA175" s="1">
        <v>1.7230000000000001</v>
      </c>
      <c r="BB175" s="1">
        <v>1.873</v>
      </c>
      <c r="BC175" s="1">
        <v>1.92</v>
      </c>
      <c r="BD175" s="1">
        <v>1.9410000000000001</v>
      </c>
      <c r="BE175" s="1">
        <v>2.0209999999999999</v>
      </c>
      <c r="BF175" s="1">
        <v>2.2280000000000002</v>
      </c>
      <c r="BG175" s="1">
        <v>2.331</v>
      </c>
      <c r="BH175" s="1">
        <v>2.4239999999999999</v>
      </c>
      <c r="BI175" s="1">
        <v>2.6150000000000002</v>
      </c>
      <c r="BJ175" s="1">
        <v>2.7450000000000001</v>
      </c>
      <c r="BK175" s="1">
        <v>2.4990000000000001</v>
      </c>
      <c r="BL175" s="31">
        <v>2.391</v>
      </c>
      <c r="BM175" s="1">
        <v>2.5499999999999998</v>
      </c>
      <c r="BN175" s="1">
        <v>2.5350000000000001</v>
      </c>
      <c r="BO175" s="1">
        <v>2.58</v>
      </c>
      <c r="BP175" s="1">
        <v>2.649</v>
      </c>
      <c r="BQ175" s="1">
        <v>2.6909999999999998</v>
      </c>
      <c r="BR175" s="1">
        <v>2.6469999999999998</v>
      </c>
      <c r="BS175" s="1">
        <v>2.7</v>
      </c>
      <c r="BT175" s="1">
        <v>2.8330000000000002</v>
      </c>
      <c r="BU175" s="1">
        <v>2.875</v>
      </c>
    </row>
    <row r="176" spans="1:73">
      <c r="A176" t="s">
        <v>66</v>
      </c>
      <c r="B176" t="s">
        <v>119</v>
      </c>
      <c r="C176">
        <v>3128530</v>
      </c>
      <c r="D176">
        <v>3108778</v>
      </c>
      <c r="E176">
        <v>3089027</v>
      </c>
      <c r="F176">
        <v>3060173</v>
      </c>
      <c r="G176">
        <v>3051010</v>
      </c>
      <c r="H176">
        <v>3039616</v>
      </c>
      <c r="I176">
        <v>3026939</v>
      </c>
      <c r="J176">
        <v>3011487</v>
      </c>
      <c r="K176">
        <v>2992547</v>
      </c>
      <c r="L176">
        <v>2970017</v>
      </c>
      <c r="M176">
        <v>2947314</v>
      </c>
      <c r="N176">
        <v>2927519</v>
      </c>
      <c r="O176">
        <v>2913021</v>
      </c>
      <c r="P176">
        <v>2905195</v>
      </c>
      <c r="Q176">
        <v>2900401</v>
      </c>
      <c r="R176">
        <v>2895092</v>
      </c>
      <c r="S176">
        <v>2889104</v>
      </c>
      <c r="T176">
        <v>2880703</v>
      </c>
      <c r="U176">
        <v>2876101</v>
      </c>
      <c r="V176">
        <v>2873457</v>
      </c>
      <c r="W176">
        <v>2866376</v>
      </c>
      <c r="X176"/>
      <c r="Z176" t="s">
        <v>269</v>
      </c>
      <c r="AA176" s="48" t="s">
        <v>270</v>
      </c>
      <c r="AB176">
        <v>56100</v>
      </c>
      <c r="AC176" s="48">
        <v>56100</v>
      </c>
      <c r="AD176">
        <v>56200</v>
      </c>
      <c r="AE176">
        <v>56350</v>
      </c>
      <c r="AF176">
        <v>56609</v>
      </c>
      <c r="AG176">
        <v>56765</v>
      </c>
      <c r="AH176" s="48">
        <v>56911</v>
      </c>
      <c r="AI176">
        <v>56935</v>
      </c>
      <c r="AJ176">
        <v>56774</v>
      </c>
      <c r="AK176">
        <v>56555</v>
      </c>
      <c r="AL176">
        <v>56328</v>
      </c>
      <c r="AM176" s="48">
        <v>56323</v>
      </c>
      <c r="AN176">
        <v>56905</v>
      </c>
      <c r="AO176">
        <v>56890</v>
      </c>
      <c r="AP176">
        <v>56810</v>
      </c>
      <c r="AQ176">
        <v>56483</v>
      </c>
      <c r="AR176" s="48">
        <v>56295</v>
      </c>
      <c r="AS176">
        <v>56114</v>
      </c>
      <c r="AT176">
        <v>56186</v>
      </c>
      <c r="AU176">
        <v>56171</v>
      </c>
      <c r="AV176" s="48">
        <v>56025</v>
      </c>
      <c r="AW176" s="36"/>
      <c r="AX176" t="s">
        <v>1010</v>
      </c>
      <c r="AY176"/>
      <c r="AZ176" s="1">
        <v>2.8330000000000002</v>
      </c>
      <c r="BA176" s="1">
        <v>2.9689999999999999</v>
      </c>
      <c r="BB176" s="1">
        <v>3.0590000000000002</v>
      </c>
      <c r="BC176" s="1">
        <v>3.0550000000000002</v>
      </c>
      <c r="BD176" s="1">
        <v>3.1059999999999999</v>
      </c>
      <c r="BE176" s="1">
        <v>3.21</v>
      </c>
      <c r="BF176" s="1">
        <v>3.444</v>
      </c>
      <c r="BG176" s="1">
        <v>3.82</v>
      </c>
      <c r="BH176" s="1">
        <v>4.2169999999999996</v>
      </c>
      <c r="BI176" s="1">
        <v>4.6740000000000004</v>
      </c>
      <c r="BJ176" s="1">
        <v>4.7850000000000001</v>
      </c>
      <c r="BK176" s="1">
        <v>4.4660000000000002</v>
      </c>
      <c r="BL176" s="31">
        <v>4.53</v>
      </c>
      <c r="BM176" s="1">
        <v>4.6580000000000004</v>
      </c>
      <c r="BN176" s="1">
        <v>4.6100000000000003</v>
      </c>
      <c r="BO176" s="1">
        <v>4.6769999999999996</v>
      </c>
      <c r="BP176" s="1">
        <v>4.6959999999999997</v>
      </c>
      <c r="BQ176" s="1">
        <v>4.7249999999999996</v>
      </c>
      <c r="BR176" s="1">
        <v>4.8410000000000002</v>
      </c>
      <c r="BS176" s="1">
        <v>4.99</v>
      </c>
      <c r="BT176" s="1">
        <v>5.1449999999999996</v>
      </c>
      <c r="BU176" s="1">
        <v>5.2069999999999999</v>
      </c>
    </row>
    <row r="177" spans="1:73">
      <c r="A177" t="s">
        <v>212</v>
      </c>
      <c r="B177" t="s">
        <v>213</v>
      </c>
      <c r="C177">
        <v>30192754</v>
      </c>
      <c r="D177">
        <v>30623406</v>
      </c>
      <c r="E177">
        <v>31042235</v>
      </c>
      <c r="F177">
        <v>31451514</v>
      </c>
      <c r="G177">
        <v>31855109</v>
      </c>
      <c r="H177">
        <v>32264157</v>
      </c>
      <c r="I177">
        <v>32692163</v>
      </c>
      <c r="J177">
        <v>33149724</v>
      </c>
      <c r="K177">
        <v>33641002</v>
      </c>
      <c r="L177">
        <v>34166972</v>
      </c>
      <c r="M177">
        <v>34730608</v>
      </c>
      <c r="N177">
        <v>35333881</v>
      </c>
      <c r="O177">
        <v>35977455</v>
      </c>
      <c r="P177">
        <v>36661444</v>
      </c>
      <c r="Q177">
        <v>37383887</v>
      </c>
      <c r="R177">
        <v>38140132</v>
      </c>
      <c r="S177">
        <v>38923687</v>
      </c>
      <c r="T177">
        <v>39728025</v>
      </c>
      <c r="U177">
        <v>40551404</v>
      </c>
      <c r="V177">
        <v>41389198</v>
      </c>
      <c r="W177">
        <v>42228429</v>
      </c>
      <c r="X177"/>
      <c r="Y177"/>
      <c r="Z177" t="s">
        <v>272</v>
      </c>
      <c r="AA177" s="48" t="s">
        <v>273</v>
      </c>
      <c r="AB177">
        <v>152277</v>
      </c>
      <c r="AC177" s="48">
        <v>153953</v>
      </c>
      <c r="AD177">
        <v>155329</v>
      </c>
      <c r="AE177">
        <v>156401</v>
      </c>
      <c r="AF177">
        <v>157176</v>
      </c>
      <c r="AG177">
        <v>157717</v>
      </c>
      <c r="AH177" s="48">
        <v>158101</v>
      </c>
      <c r="AI177">
        <v>158402</v>
      </c>
      <c r="AJ177">
        <v>158648</v>
      </c>
      <c r="AK177">
        <v>158847</v>
      </c>
      <c r="AL177">
        <v>159036</v>
      </c>
      <c r="AM177" s="48">
        <v>159226</v>
      </c>
      <c r="AN177">
        <v>159444</v>
      </c>
      <c r="AO177">
        <v>159692</v>
      </c>
      <c r="AP177">
        <v>159996</v>
      </c>
      <c r="AQ177">
        <v>160407</v>
      </c>
      <c r="AR177" s="48">
        <v>161016</v>
      </c>
      <c r="AS177">
        <v>161853</v>
      </c>
      <c r="AT177">
        <v>162951</v>
      </c>
      <c r="AU177">
        <v>164281</v>
      </c>
      <c r="AV177" s="48">
        <v>165768</v>
      </c>
      <c r="AW177" s="36"/>
      <c r="AX177" t="s">
        <v>164</v>
      </c>
      <c r="AY177"/>
      <c r="AZ177" s="1">
        <v>0.38200000000000001</v>
      </c>
      <c r="BA177" s="1">
        <v>0.40100000000000002</v>
      </c>
      <c r="BB177" s="1">
        <v>0.436</v>
      </c>
      <c r="BC177" s="1">
        <v>0.45500000000000002</v>
      </c>
      <c r="BD177" s="1">
        <v>0.504</v>
      </c>
      <c r="BE177" s="1">
        <v>0.57499999999999996</v>
      </c>
      <c r="BF177" s="1">
        <v>0.67</v>
      </c>
      <c r="BG177" s="1">
        <v>0.76200000000000001</v>
      </c>
      <c r="BH177" s="1">
        <v>0.85799999999999998</v>
      </c>
      <c r="BI177" s="1">
        <v>1.02</v>
      </c>
      <c r="BJ177" s="1">
        <v>1.2909999999999999</v>
      </c>
      <c r="BK177" s="1">
        <v>1.214</v>
      </c>
      <c r="BL177" s="31">
        <v>1.4330000000000001</v>
      </c>
      <c r="BM177" s="1">
        <v>1.7370000000000001</v>
      </c>
      <c r="BN177" s="1">
        <v>1.8140000000000001</v>
      </c>
      <c r="BO177" s="1">
        <v>1.849</v>
      </c>
      <c r="BP177" s="1">
        <v>1.83</v>
      </c>
      <c r="BQ177" s="1">
        <v>2.028</v>
      </c>
      <c r="BR177" s="1">
        <v>2.117</v>
      </c>
      <c r="BS177" s="1">
        <v>2.4049999999999998</v>
      </c>
      <c r="BT177" s="1">
        <v>2.6269999999999998</v>
      </c>
      <c r="BU177" s="1">
        <v>2.84</v>
      </c>
    </row>
    <row r="178" spans="1:73">
      <c r="A178" t="s">
        <v>203</v>
      </c>
      <c r="B178" t="s">
        <v>204</v>
      </c>
      <c r="C178">
        <v>82047195</v>
      </c>
      <c r="D178">
        <v>82100243</v>
      </c>
      <c r="E178">
        <v>82211508</v>
      </c>
      <c r="F178">
        <v>82349925</v>
      </c>
      <c r="G178">
        <v>82488495</v>
      </c>
      <c r="H178">
        <v>82534176</v>
      </c>
      <c r="I178">
        <v>82516260</v>
      </c>
      <c r="J178">
        <v>82469422</v>
      </c>
      <c r="K178">
        <v>82376451</v>
      </c>
      <c r="L178">
        <v>82266372</v>
      </c>
      <c r="M178">
        <v>82110097</v>
      </c>
      <c r="N178">
        <v>81902307</v>
      </c>
      <c r="O178">
        <v>81776930</v>
      </c>
      <c r="P178">
        <v>80274983</v>
      </c>
      <c r="Q178">
        <v>80425823</v>
      </c>
      <c r="R178">
        <v>80645605</v>
      </c>
      <c r="S178">
        <v>80982500</v>
      </c>
      <c r="T178">
        <v>81686611</v>
      </c>
      <c r="U178">
        <v>82348669</v>
      </c>
      <c r="V178">
        <v>82657002</v>
      </c>
      <c r="W178">
        <v>82927922</v>
      </c>
      <c r="X178"/>
      <c r="Y178"/>
      <c r="Z178" t="s">
        <v>293</v>
      </c>
      <c r="AA178" s="48" t="s">
        <v>294</v>
      </c>
      <c r="AB178">
        <v>348989354</v>
      </c>
      <c r="AC178" s="48">
        <v>357543133</v>
      </c>
      <c r="AD178">
        <v>366210370</v>
      </c>
      <c r="AE178">
        <v>374871731</v>
      </c>
      <c r="AF178">
        <v>383578460</v>
      </c>
      <c r="AG178">
        <v>392391532</v>
      </c>
      <c r="AH178" s="48">
        <v>401420450</v>
      </c>
      <c r="AI178">
        <v>410737369</v>
      </c>
      <c r="AJ178">
        <v>420376591</v>
      </c>
      <c r="AK178">
        <v>430363365</v>
      </c>
      <c r="AL178">
        <v>440671619</v>
      </c>
      <c r="AM178" s="48">
        <v>451237921</v>
      </c>
      <c r="AN178">
        <v>462331503</v>
      </c>
      <c r="AO178">
        <v>473598444</v>
      </c>
      <c r="AP178">
        <v>484720757</v>
      </c>
      <c r="AQ178">
        <v>496066901</v>
      </c>
      <c r="AR178" s="48">
        <v>507644354</v>
      </c>
      <c r="AS178">
        <v>519429790</v>
      </c>
      <c r="AT178">
        <v>531399044</v>
      </c>
      <c r="AU178">
        <v>543525897</v>
      </c>
      <c r="AV178" s="48">
        <v>555830605</v>
      </c>
      <c r="AW178" s="36"/>
      <c r="AX178" t="s">
        <v>1027</v>
      </c>
      <c r="AY178"/>
      <c r="AZ178" s="1">
        <v>0.216</v>
      </c>
      <c r="BA178" s="1">
        <v>0.223</v>
      </c>
      <c r="BB178" s="1">
        <v>0.20200000000000001</v>
      </c>
      <c r="BC178" s="1">
        <v>0.22</v>
      </c>
      <c r="BD178" s="1">
        <v>0.252</v>
      </c>
      <c r="BE178" s="1">
        <v>0.32500000000000001</v>
      </c>
      <c r="BF178" s="1">
        <v>0.36299999999999999</v>
      </c>
      <c r="BG178" s="1">
        <v>0.38800000000000001</v>
      </c>
      <c r="BH178" s="1">
        <v>0.40400000000000003</v>
      </c>
      <c r="BI178" s="1">
        <v>0.46600000000000003</v>
      </c>
      <c r="BJ178" s="1">
        <v>0.53300000000000003</v>
      </c>
      <c r="BK178" s="1">
        <v>0.53700000000000003</v>
      </c>
      <c r="BL178" s="31">
        <v>0.54400000000000004</v>
      </c>
      <c r="BM178" s="1">
        <v>0.61099999999999999</v>
      </c>
      <c r="BN178" s="1">
        <v>0.59599999999999997</v>
      </c>
      <c r="BO178" s="1">
        <v>0.65800000000000003</v>
      </c>
      <c r="BP178" s="1">
        <v>0.68600000000000005</v>
      </c>
      <c r="BQ178" s="1">
        <v>0.58199999999999996</v>
      </c>
      <c r="BR178" s="1">
        <v>0.61199999999999999</v>
      </c>
      <c r="BS178" s="1">
        <v>0.64900000000000002</v>
      </c>
      <c r="BT178" s="1">
        <v>0.74199999999999999</v>
      </c>
      <c r="BU178" s="1">
        <v>0.72599999999999998</v>
      </c>
    </row>
    <row r="179" spans="1:73" customFormat="1">
      <c r="A179" t="s">
        <v>401</v>
      </c>
      <c r="B179" t="s">
        <v>402</v>
      </c>
      <c r="C179">
        <v>306070116</v>
      </c>
      <c r="D179">
        <v>309502571</v>
      </c>
      <c r="E179">
        <v>312909974</v>
      </c>
      <c r="F179">
        <v>316052361</v>
      </c>
      <c r="G179">
        <v>319048184</v>
      </c>
      <c r="H179">
        <v>321815286</v>
      </c>
      <c r="I179">
        <v>324809693</v>
      </c>
      <c r="J179">
        <v>327824506</v>
      </c>
      <c r="K179">
        <v>331015609</v>
      </c>
      <c r="L179">
        <v>334185120</v>
      </c>
      <c r="M179">
        <v>337406357</v>
      </c>
      <c r="N179">
        <v>340466060</v>
      </c>
      <c r="O179">
        <v>343396098</v>
      </c>
      <c r="P179">
        <v>345983901</v>
      </c>
      <c r="Q179">
        <v>348653238</v>
      </c>
      <c r="R179">
        <v>351205682</v>
      </c>
      <c r="S179">
        <v>353888995</v>
      </c>
      <c r="T179">
        <v>356510820</v>
      </c>
      <c r="U179">
        <v>359245384</v>
      </c>
      <c r="V179">
        <v>361751263</v>
      </c>
      <c r="W179">
        <v>364290258</v>
      </c>
      <c r="Z179" t="s">
        <v>297</v>
      </c>
      <c r="AA179" s="48" t="s">
        <v>298</v>
      </c>
      <c r="AB179">
        <v>684006237</v>
      </c>
      <c r="AC179" s="48">
        <v>700728462</v>
      </c>
      <c r="AD179">
        <v>717995644</v>
      </c>
      <c r="AE179">
        <v>735758691</v>
      </c>
      <c r="AF179">
        <v>753924112</v>
      </c>
      <c r="AG179">
        <v>772456490</v>
      </c>
      <c r="AH179" s="48">
        <v>791288291</v>
      </c>
      <c r="AI179">
        <v>810355271</v>
      </c>
      <c r="AJ179">
        <v>829685531</v>
      </c>
      <c r="AK179">
        <v>849281038</v>
      </c>
      <c r="AL179">
        <v>869106787</v>
      </c>
      <c r="AM179" s="48">
        <v>889124646</v>
      </c>
      <c r="AN179">
        <v>909297080</v>
      </c>
      <c r="AO179">
        <v>929608108</v>
      </c>
      <c r="AP179">
        <v>950131252</v>
      </c>
      <c r="AQ179">
        <v>971002495</v>
      </c>
      <c r="AR179" s="48">
        <v>992362842</v>
      </c>
      <c r="AS179">
        <v>1014355249</v>
      </c>
      <c r="AT179">
        <v>1037052642</v>
      </c>
      <c r="AU179">
        <v>1060393539</v>
      </c>
      <c r="AV179" s="48">
        <v>1084407516</v>
      </c>
      <c r="AW179" s="36"/>
      <c r="AX179" t="s">
        <v>1028</v>
      </c>
      <c r="AZ179" s="1">
        <v>21.088999999999999</v>
      </c>
      <c r="BA179" s="1">
        <v>19.146999999999998</v>
      </c>
      <c r="BB179" s="1">
        <v>19.077000000000002</v>
      </c>
      <c r="BC179" s="1">
        <v>8.173</v>
      </c>
      <c r="BD179" s="1">
        <v>8.7189999999999994</v>
      </c>
      <c r="BE179" s="1">
        <v>8.9540000000000006</v>
      </c>
      <c r="BF179" s="1">
        <v>10.340999999999999</v>
      </c>
      <c r="BG179" s="1">
        <v>11.951000000000001</v>
      </c>
      <c r="BH179" s="1">
        <v>14.295999999999999</v>
      </c>
      <c r="BI179" s="1">
        <v>16.364000000000001</v>
      </c>
      <c r="BJ179" s="1">
        <v>19.129000000000001</v>
      </c>
      <c r="BK179" s="1">
        <v>18.315000000000001</v>
      </c>
      <c r="BL179" s="31">
        <v>20.640999999999998</v>
      </c>
      <c r="BM179" s="1">
        <v>24.574999999999999</v>
      </c>
      <c r="BN179" s="1">
        <v>27.565999999999999</v>
      </c>
      <c r="BO179" s="1">
        <v>32.676000000000002</v>
      </c>
      <c r="BP179" s="1">
        <v>35.917999999999999</v>
      </c>
      <c r="BQ179" s="1">
        <v>38.402000000000001</v>
      </c>
      <c r="BR179" s="1">
        <v>39.323999999999998</v>
      </c>
      <c r="BS179" s="1">
        <v>41.447000000000003</v>
      </c>
      <c r="BT179" s="1">
        <v>42.643999999999998</v>
      </c>
      <c r="BU179" s="1">
        <v>48.457999999999998</v>
      </c>
    </row>
    <row r="180" spans="1:73" customFormat="1">
      <c r="A180" t="s">
        <v>345</v>
      </c>
      <c r="B180" t="s">
        <v>346</v>
      </c>
      <c r="C180">
        <v>505774348</v>
      </c>
      <c r="D180">
        <v>513442848</v>
      </c>
      <c r="E180">
        <v>520964431</v>
      </c>
      <c r="F180">
        <v>528336554</v>
      </c>
      <c r="G180">
        <v>535570691</v>
      </c>
      <c r="H180">
        <v>542684680</v>
      </c>
      <c r="I180">
        <v>549705414</v>
      </c>
      <c r="J180">
        <v>556652026</v>
      </c>
      <c r="K180">
        <v>563521369</v>
      </c>
      <c r="L180">
        <v>570314774</v>
      </c>
      <c r="M180">
        <v>577050884</v>
      </c>
      <c r="N180">
        <v>583746102</v>
      </c>
      <c r="O180">
        <v>590303295</v>
      </c>
      <c r="P180">
        <v>596966199</v>
      </c>
      <c r="Q180">
        <v>603586217</v>
      </c>
      <c r="R180">
        <v>610151927</v>
      </c>
      <c r="S180">
        <v>616619613</v>
      </c>
      <c r="T180">
        <v>622986033</v>
      </c>
      <c r="U180">
        <v>629240066</v>
      </c>
      <c r="V180">
        <v>635372515</v>
      </c>
      <c r="W180">
        <v>641357515</v>
      </c>
      <c r="Z180" t="s">
        <v>291</v>
      </c>
      <c r="AA180" s="48" t="s">
        <v>292</v>
      </c>
      <c r="AB180">
        <v>1032995591</v>
      </c>
      <c r="AC180" s="48">
        <v>1058271595</v>
      </c>
      <c r="AD180">
        <v>1084206014</v>
      </c>
      <c r="AE180">
        <v>1110630422</v>
      </c>
      <c r="AF180">
        <v>1137502572</v>
      </c>
      <c r="AG180">
        <v>1164848022</v>
      </c>
      <c r="AH180" s="48">
        <v>1192708741</v>
      </c>
      <c r="AI180">
        <v>1221092640</v>
      </c>
      <c r="AJ180">
        <v>1250062122</v>
      </c>
      <c r="AK180">
        <v>1279644403</v>
      </c>
      <c r="AL180">
        <v>1309778406</v>
      </c>
      <c r="AM180" s="48">
        <v>1340362567</v>
      </c>
      <c r="AN180">
        <v>1371628583</v>
      </c>
      <c r="AO180">
        <v>1403206552</v>
      </c>
      <c r="AP180">
        <v>1434852009</v>
      </c>
      <c r="AQ180">
        <v>1467069396</v>
      </c>
      <c r="AR180" s="48">
        <v>1500007196</v>
      </c>
      <c r="AS180">
        <v>1533785039</v>
      </c>
      <c r="AT180">
        <v>1568451686</v>
      </c>
      <c r="AU180">
        <v>1603919436</v>
      </c>
      <c r="AV180" s="48">
        <v>1640238121</v>
      </c>
      <c r="AW180" s="36"/>
      <c r="AX180" t="s">
        <v>1401</v>
      </c>
      <c r="AZ180" s="1">
        <v>21.672000000000001</v>
      </c>
      <c r="BA180" s="1">
        <v>22.137</v>
      </c>
      <c r="BB180" s="1">
        <v>24.306000000000001</v>
      </c>
      <c r="BC180" s="1">
        <v>25.602</v>
      </c>
      <c r="BD180" s="1">
        <v>27.248999999999999</v>
      </c>
      <c r="BE180" s="1">
        <v>21.518000000000001</v>
      </c>
      <c r="BF180" s="1">
        <v>22.506</v>
      </c>
      <c r="BG180" s="1">
        <v>35.948</v>
      </c>
      <c r="BH180" s="1">
        <v>37.997999999999998</v>
      </c>
      <c r="BI180" s="1">
        <v>44.067</v>
      </c>
      <c r="BJ180" s="1">
        <v>48.206000000000003</v>
      </c>
      <c r="BK180" s="1">
        <v>48.319000000000003</v>
      </c>
      <c r="BL180" s="31">
        <v>53.920999999999999</v>
      </c>
      <c r="BM180" s="1">
        <v>58.088000000000001</v>
      </c>
      <c r="BN180" s="1">
        <v>60.747</v>
      </c>
      <c r="BO180" s="1">
        <v>62.758000000000003</v>
      </c>
      <c r="BP180" s="1">
        <v>66.156999999999996</v>
      </c>
      <c r="BQ180" s="1">
        <v>68.897999999999996</v>
      </c>
      <c r="BR180" s="1">
        <v>72.433999999999997</v>
      </c>
      <c r="BS180" s="1">
        <v>76.090999999999994</v>
      </c>
      <c r="BT180" s="1">
        <v>80.94</v>
      </c>
      <c r="BU180" s="1">
        <v>84.837000000000003</v>
      </c>
    </row>
    <row r="181" spans="1:73" customFormat="1">
      <c r="A181" t="s">
        <v>513</v>
      </c>
      <c r="B181" t="s">
        <v>514</v>
      </c>
      <c r="C181">
        <v>489919322</v>
      </c>
      <c r="D181">
        <v>497517841</v>
      </c>
      <c r="E181">
        <v>504982243</v>
      </c>
      <c r="F181">
        <v>512300865</v>
      </c>
      <c r="G181">
        <v>519482148</v>
      </c>
      <c r="H181">
        <v>526547684</v>
      </c>
      <c r="I181">
        <v>533529987</v>
      </c>
      <c r="J181">
        <v>540453950</v>
      </c>
      <c r="K181">
        <v>547323121</v>
      </c>
      <c r="L181">
        <v>554133291</v>
      </c>
      <c r="M181">
        <v>560891799</v>
      </c>
      <c r="N181">
        <v>567605672</v>
      </c>
      <c r="O181">
        <v>574171371</v>
      </c>
      <c r="P181">
        <v>580856609</v>
      </c>
      <c r="Q181">
        <v>587491182</v>
      </c>
      <c r="R181">
        <v>594063071</v>
      </c>
      <c r="S181">
        <v>600555906</v>
      </c>
      <c r="T181">
        <v>606956985</v>
      </c>
      <c r="U181">
        <v>613258172</v>
      </c>
      <c r="V181">
        <v>619460244</v>
      </c>
      <c r="W181">
        <v>625569713</v>
      </c>
      <c r="Z181" t="s">
        <v>299</v>
      </c>
      <c r="AA181" s="48" t="s">
        <v>300</v>
      </c>
      <c r="AB181">
        <v>74943</v>
      </c>
      <c r="AC181" s="48">
        <v>76001</v>
      </c>
      <c r="AD181">
        <v>76941</v>
      </c>
      <c r="AE181">
        <v>77703</v>
      </c>
      <c r="AF181">
        <v>78318</v>
      </c>
      <c r="AG181">
        <v>78884</v>
      </c>
      <c r="AH181" s="48">
        <v>79520</v>
      </c>
      <c r="AI181">
        <v>80305</v>
      </c>
      <c r="AJ181">
        <v>81285</v>
      </c>
      <c r="AK181">
        <v>82408</v>
      </c>
      <c r="AL181">
        <v>83508</v>
      </c>
      <c r="AM181" s="48">
        <v>84376</v>
      </c>
      <c r="AN181">
        <v>84857</v>
      </c>
      <c r="AO181">
        <v>84886</v>
      </c>
      <c r="AP181">
        <v>84533</v>
      </c>
      <c r="AQ181">
        <v>83976</v>
      </c>
      <c r="AR181" s="48">
        <v>83488</v>
      </c>
      <c r="AS181">
        <v>83234</v>
      </c>
      <c r="AT181">
        <v>83287</v>
      </c>
      <c r="AU181">
        <v>83598</v>
      </c>
      <c r="AV181" s="48">
        <v>84077</v>
      </c>
      <c r="AW181" s="36"/>
      <c r="AX181" t="s">
        <v>1047</v>
      </c>
      <c r="AZ181" s="1">
        <v>0.44600000000000001</v>
      </c>
      <c r="BA181" s="1">
        <v>0.48199999999999998</v>
      </c>
      <c r="BB181" s="1">
        <v>0.52</v>
      </c>
      <c r="BC181" s="1">
        <v>0.52</v>
      </c>
      <c r="BD181" s="1">
        <v>0.54</v>
      </c>
      <c r="BE181" s="1">
        <v>0.59099999999999997</v>
      </c>
      <c r="BF181" s="1">
        <v>0.59899999999999998</v>
      </c>
      <c r="BG181" s="1">
        <v>0.69499999999999995</v>
      </c>
      <c r="BH181" s="1">
        <v>0.69899999999999995</v>
      </c>
      <c r="BI181" s="1">
        <v>0.75900000000000001</v>
      </c>
      <c r="BJ181" s="1">
        <v>0.82599999999999996</v>
      </c>
      <c r="BK181" s="1">
        <v>0.77100000000000002</v>
      </c>
      <c r="BL181" s="31">
        <v>0.77100000000000002</v>
      </c>
      <c r="BM181" s="1">
        <v>0.77900000000000003</v>
      </c>
      <c r="BN181" s="1">
        <v>0.8</v>
      </c>
      <c r="BO181" s="1">
        <v>0.84299999999999997</v>
      </c>
      <c r="BP181" s="1">
        <v>0.91100000000000003</v>
      </c>
      <c r="BQ181" s="1">
        <v>0.997</v>
      </c>
      <c r="BR181" s="1">
        <v>1.0620000000000001</v>
      </c>
      <c r="BS181" s="1">
        <v>1.127</v>
      </c>
      <c r="BT181" s="1">
        <v>1.196</v>
      </c>
      <c r="BU181" s="1">
        <v>1.272</v>
      </c>
    </row>
    <row r="182" spans="1:73" customFormat="1">
      <c r="A182" t="s">
        <v>333</v>
      </c>
      <c r="B182" t="s">
        <v>334</v>
      </c>
      <c r="C182">
        <v>478398772</v>
      </c>
      <c r="D182">
        <v>485778282</v>
      </c>
      <c r="E182">
        <v>493029013</v>
      </c>
      <c r="F182">
        <v>500140855</v>
      </c>
      <c r="G182">
        <v>507121489</v>
      </c>
      <c r="H182">
        <v>513985894</v>
      </c>
      <c r="I182">
        <v>520757766</v>
      </c>
      <c r="J182">
        <v>527455967</v>
      </c>
      <c r="K182">
        <v>534080194</v>
      </c>
      <c r="L182">
        <v>540628539</v>
      </c>
      <c r="M182">
        <v>547116062</v>
      </c>
      <c r="N182">
        <v>553561029</v>
      </c>
      <c r="O182">
        <v>559867514</v>
      </c>
      <c r="P182">
        <v>566309408</v>
      </c>
      <c r="Q182">
        <v>572713225</v>
      </c>
      <c r="R182">
        <v>579053861</v>
      </c>
      <c r="S182">
        <v>585296422</v>
      </c>
      <c r="T182">
        <v>591416820</v>
      </c>
      <c r="U182">
        <v>597399287</v>
      </c>
      <c r="V182">
        <v>603254104</v>
      </c>
      <c r="W182">
        <v>609013934</v>
      </c>
      <c r="Z182" t="s">
        <v>174</v>
      </c>
      <c r="AA182" s="48" t="s">
        <v>175</v>
      </c>
      <c r="AB182">
        <v>146498</v>
      </c>
      <c r="AC182" s="48">
        <v>147555</v>
      </c>
      <c r="AD182">
        <v>148443</v>
      </c>
      <c r="AE182">
        <v>149097</v>
      </c>
      <c r="AF182">
        <v>149596</v>
      </c>
      <c r="AG182">
        <v>150068</v>
      </c>
      <c r="AH182" s="48">
        <v>150716</v>
      </c>
      <c r="AI182">
        <v>151678</v>
      </c>
      <c r="AJ182">
        <v>153008</v>
      </c>
      <c r="AK182">
        <v>154636</v>
      </c>
      <c r="AL182">
        <v>156433</v>
      </c>
      <c r="AM182" s="48">
        <v>158178</v>
      </c>
      <c r="AN182">
        <v>159734</v>
      </c>
      <c r="AO182">
        <v>160998</v>
      </c>
      <c r="AP182">
        <v>162056</v>
      </c>
      <c r="AQ182">
        <v>163038</v>
      </c>
      <c r="AR182" s="48">
        <v>164100</v>
      </c>
      <c r="AS182">
        <v>165385</v>
      </c>
      <c r="AT182">
        <v>166923</v>
      </c>
      <c r="AU182">
        <v>168665</v>
      </c>
      <c r="AV182" s="48">
        <v>170499</v>
      </c>
      <c r="AW182" s="36"/>
      <c r="AX182" t="s">
        <v>1052</v>
      </c>
      <c r="AZ182" s="1">
        <v>168.858</v>
      </c>
      <c r="BA182" s="1">
        <v>165.73400000000001</v>
      </c>
      <c r="BB182" s="1">
        <v>171.643</v>
      </c>
      <c r="BC182" s="1">
        <v>169.381</v>
      </c>
      <c r="BD182" s="1">
        <v>166.33600000000001</v>
      </c>
      <c r="BE182" s="1">
        <v>161.37</v>
      </c>
      <c r="BF182" s="1">
        <v>169.08500000000001</v>
      </c>
      <c r="BG182" s="1">
        <v>181.55600000000001</v>
      </c>
      <c r="BH182" s="1">
        <v>193.51499999999999</v>
      </c>
      <c r="BI182" s="1">
        <v>211.583</v>
      </c>
      <c r="BJ182" s="1">
        <v>219.279</v>
      </c>
      <c r="BK182" s="1">
        <v>214.048</v>
      </c>
      <c r="BL182" s="31">
        <v>228.64400000000001</v>
      </c>
      <c r="BM182" s="1">
        <v>248.48400000000001</v>
      </c>
      <c r="BN182" s="1">
        <v>262.601</v>
      </c>
      <c r="BO182" s="1">
        <v>275.673</v>
      </c>
      <c r="BP182" s="1">
        <v>291.43799999999999</v>
      </c>
      <c r="BQ182" s="1">
        <v>309.35899999999998</v>
      </c>
      <c r="BR182" s="1">
        <v>320.87700000000001</v>
      </c>
      <c r="BS182" s="1">
        <v>341.67899999999997</v>
      </c>
      <c r="BT182" s="1">
        <v>363.03100000000001</v>
      </c>
      <c r="BU182" s="1">
        <v>381.72</v>
      </c>
    </row>
    <row r="183" spans="1:73" customFormat="1">
      <c r="A183" t="s">
        <v>120</v>
      </c>
      <c r="B183" t="s">
        <v>121</v>
      </c>
      <c r="C183">
        <v>64142</v>
      </c>
      <c r="D183">
        <v>64370</v>
      </c>
      <c r="E183">
        <v>65390</v>
      </c>
      <c r="F183">
        <v>67341</v>
      </c>
      <c r="G183">
        <v>70049</v>
      </c>
      <c r="H183">
        <v>73182</v>
      </c>
      <c r="I183">
        <v>76244</v>
      </c>
      <c r="J183">
        <v>78867</v>
      </c>
      <c r="K183">
        <v>80993</v>
      </c>
      <c r="L183">
        <v>82684</v>
      </c>
      <c r="M183">
        <v>83862</v>
      </c>
      <c r="N183">
        <v>84463</v>
      </c>
      <c r="O183">
        <v>84449</v>
      </c>
      <c r="P183">
        <v>83747</v>
      </c>
      <c r="Q183">
        <v>82427</v>
      </c>
      <c r="R183">
        <v>80774</v>
      </c>
      <c r="S183">
        <v>79213</v>
      </c>
      <c r="T183">
        <v>78011</v>
      </c>
      <c r="U183">
        <v>77297</v>
      </c>
      <c r="V183">
        <v>77001</v>
      </c>
      <c r="W183">
        <v>77006</v>
      </c>
      <c r="Z183" t="s">
        <v>198</v>
      </c>
      <c r="AA183" s="48" t="s">
        <v>199</v>
      </c>
      <c r="AB183">
        <v>38329</v>
      </c>
      <c r="AC183" s="48">
        <v>40420</v>
      </c>
      <c r="AD183">
        <v>42303</v>
      </c>
      <c r="AE183">
        <v>43935</v>
      </c>
      <c r="AF183">
        <v>45351</v>
      </c>
      <c r="AG183">
        <v>46632</v>
      </c>
      <c r="AH183" s="48">
        <v>47902</v>
      </c>
      <c r="AI183">
        <v>49261</v>
      </c>
      <c r="AJ183">
        <v>50740</v>
      </c>
      <c r="AK183">
        <v>52280</v>
      </c>
      <c r="AL183">
        <v>53836</v>
      </c>
      <c r="AM183" s="48">
        <v>55322</v>
      </c>
      <c r="AN183">
        <v>56672</v>
      </c>
      <c r="AO183">
        <v>57878</v>
      </c>
      <c r="AP183">
        <v>58958</v>
      </c>
      <c r="AQ183">
        <v>59932</v>
      </c>
      <c r="AR183" s="48">
        <v>60848</v>
      </c>
      <c r="AS183">
        <v>61724</v>
      </c>
      <c r="AT183">
        <v>62569</v>
      </c>
      <c r="AU183">
        <v>63382</v>
      </c>
      <c r="AV183" s="48">
        <v>64174</v>
      </c>
      <c r="AW183" s="36"/>
      <c r="AX183" t="s">
        <v>325</v>
      </c>
      <c r="AZ183" s="1">
        <v>6.6000000000000003E-2</v>
      </c>
      <c r="BA183" s="1">
        <v>6.9000000000000006E-2</v>
      </c>
      <c r="BB183" s="1">
        <v>6.8000000000000005E-2</v>
      </c>
      <c r="BC183" s="1">
        <v>6.3E-2</v>
      </c>
      <c r="BD183" s="1">
        <v>7.1999999999999995E-2</v>
      </c>
      <c r="BE183" s="1">
        <v>9.0999999999999998E-2</v>
      </c>
      <c r="BF183" s="1">
        <v>0.10299999999999999</v>
      </c>
      <c r="BG183" s="1">
        <v>0.112</v>
      </c>
      <c r="BH183" s="1">
        <v>0.11</v>
      </c>
      <c r="BI183" s="1">
        <v>0.13300000000000001</v>
      </c>
      <c r="BJ183" s="1">
        <v>0.14399999999999999</v>
      </c>
      <c r="BK183" s="1">
        <v>0.13400000000000001</v>
      </c>
      <c r="BL183" s="31">
        <v>0.157</v>
      </c>
      <c r="BM183" s="1">
        <v>0.182</v>
      </c>
      <c r="BN183" s="1">
        <v>0.19</v>
      </c>
      <c r="BO183" s="1">
        <v>0.186</v>
      </c>
      <c r="BP183" s="1">
        <v>0.18</v>
      </c>
      <c r="BQ183" s="1">
        <v>0.17100000000000001</v>
      </c>
      <c r="BR183" s="1">
        <v>0.17799999999999999</v>
      </c>
      <c r="BS183" s="1">
        <v>0.186</v>
      </c>
      <c r="BT183" s="1">
        <v>0.189</v>
      </c>
      <c r="BU183" s="1">
        <v>0.187</v>
      </c>
    </row>
    <row r="184" spans="1:73" customFormat="1">
      <c r="A184" t="s">
        <v>5</v>
      </c>
      <c r="B184" t="s">
        <v>118</v>
      </c>
      <c r="C184">
        <v>15359601</v>
      </c>
      <c r="D184">
        <v>15866869</v>
      </c>
      <c r="E184">
        <v>16395473</v>
      </c>
      <c r="F184">
        <v>16945753</v>
      </c>
      <c r="G184">
        <v>17519417</v>
      </c>
      <c r="H184">
        <v>18121479</v>
      </c>
      <c r="I184">
        <v>18758145</v>
      </c>
      <c r="J184">
        <v>19433602</v>
      </c>
      <c r="K184">
        <v>20149901</v>
      </c>
      <c r="L184">
        <v>20905363</v>
      </c>
      <c r="M184">
        <v>21695634</v>
      </c>
      <c r="N184">
        <v>22514281</v>
      </c>
      <c r="O184">
        <v>23356246</v>
      </c>
      <c r="P184">
        <v>24220661</v>
      </c>
      <c r="Q184">
        <v>25107931</v>
      </c>
      <c r="R184">
        <v>26015780</v>
      </c>
      <c r="S184">
        <v>26941779</v>
      </c>
      <c r="T184">
        <v>27884381</v>
      </c>
      <c r="U184">
        <v>28842484</v>
      </c>
      <c r="V184">
        <v>29816748</v>
      </c>
      <c r="W184">
        <v>30809762</v>
      </c>
      <c r="Z184" t="s">
        <v>246</v>
      </c>
      <c r="AA184" s="48" t="s">
        <v>247</v>
      </c>
      <c r="AB184">
        <v>46096</v>
      </c>
      <c r="AC184" s="48">
        <v>46436</v>
      </c>
      <c r="AD184">
        <v>46735</v>
      </c>
      <c r="AE184">
        <v>46997</v>
      </c>
      <c r="AF184">
        <v>47233</v>
      </c>
      <c r="AG184">
        <v>47432</v>
      </c>
      <c r="AH184" s="48">
        <v>47600</v>
      </c>
      <c r="AI184">
        <v>47722</v>
      </c>
      <c r="AJ184">
        <v>47792</v>
      </c>
      <c r="AK184">
        <v>47825</v>
      </c>
      <c r="AL184">
        <v>47820</v>
      </c>
      <c r="AM184" s="48">
        <v>47808</v>
      </c>
      <c r="AN184">
        <v>47814</v>
      </c>
      <c r="AO184">
        <v>47823</v>
      </c>
      <c r="AP184">
        <v>47843</v>
      </c>
      <c r="AQ184">
        <v>47892</v>
      </c>
      <c r="AR184" s="48">
        <v>47960</v>
      </c>
      <c r="AS184">
        <v>48051</v>
      </c>
      <c r="AT184">
        <v>48173</v>
      </c>
      <c r="AU184">
        <v>48331</v>
      </c>
      <c r="AV184" s="48">
        <v>48497</v>
      </c>
      <c r="AW184" s="36"/>
      <c r="AX184" t="s">
        <v>1072</v>
      </c>
      <c r="AZ184" s="1" t="s">
        <v>999</v>
      </c>
      <c r="BA184" s="1" t="s">
        <v>999</v>
      </c>
      <c r="BB184" s="1" t="s">
        <v>999</v>
      </c>
      <c r="BC184" s="1">
        <v>6.8109999999999999</v>
      </c>
      <c r="BD184" s="1">
        <v>7.3230000000000004</v>
      </c>
      <c r="BE184" s="1">
        <v>8.1950000000000003</v>
      </c>
      <c r="BF184" s="1">
        <v>10.586</v>
      </c>
      <c r="BG184" s="1">
        <v>12.092000000000001</v>
      </c>
      <c r="BH184" s="1">
        <v>14.79</v>
      </c>
      <c r="BI184" s="1">
        <v>18.341000000000001</v>
      </c>
      <c r="BJ184" s="1">
        <v>20.917000000000002</v>
      </c>
      <c r="BK184" s="1">
        <v>21.475000000000001</v>
      </c>
      <c r="BL184" s="31">
        <v>28.123999999999999</v>
      </c>
      <c r="BM184" s="1">
        <v>36.707999999999998</v>
      </c>
      <c r="BN184" s="1">
        <v>43.031999999999996</v>
      </c>
      <c r="BO184" s="1">
        <v>51.552</v>
      </c>
      <c r="BP184" s="1">
        <v>55.347999999999999</v>
      </c>
      <c r="BQ184" s="1">
        <v>45.362000000000002</v>
      </c>
      <c r="BR184" s="1">
        <v>45.322000000000003</v>
      </c>
      <c r="BS184" s="1">
        <v>50.558999999999997</v>
      </c>
      <c r="BT184" s="1">
        <v>54.545000000000002</v>
      </c>
      <c r="BU184" s="1">
        <v>58.055</v>
      </c>
    </row>
    <row r="185" spans="1:73" customFormat="1">
      <c r="A185" t="s">
        <v>132</v>
      </c>
      <c r="B185" t="s">
        <v>133</v>
      </c>
      <c r="C185">
        <v>73224</v>
      </c>
      <c r="D185">
        <v>74674</v>
      </c>
      <c r="E185">
        <v>76016</v>
      </c>
      <c r="F185">
        <v>77212</v>
      </c>
      <c r="G185">
        <v>78295</v>
      </c>
      <c r="H185">
        <v>79300</v>
      </c>
      <c r="I185">
        <v>80336</v>
      </c>
      <c r="J185">
        <v>81465</v>
      </c>
      <c r="K185">
        <v>82704</v>
      </c>
      <c r="L185">
        <v>84026</v>
      </c>
      <c r="M185">
        <v>85397</v>
      </c>
      <c r="N185">
        <v>86746</v>
      </c>
      <c r="O185">
        <v>88028</v>
      </c>
      <c r="P185">
        <v>89253</v>
      </c>
      <c r="Q185">
        <v>90409</v>
      </c>
      <c r="R185">
        <v>91516</v>
      </c>
      <c r="S185">
        <v>92562</v>
      </c>
      <c r="T185">
        <v>93566</v>
      </c>
      <c r="U185">
        <v>94527</v>
      </c>
      <c r="V185">
        <v>95426</v>
      </c>
      <c r="W185">
        <v>96286</v>
      </c>
      <c r="Z185" t="s">
        <v>379</v>
      </c>
      <c r="AA185" s="48" t="s">
        <v>380</v>
      </c>
      <c r="AB185">
        <v>50356</v>
      </c>
      <c r="AC185" s="48">
        <v>50423</v>
      </c>
      <c r="AD185">
        <v>50753</v>
      </c>
      <c r="AE185">
        <v>51422</v>
      </c>
      <c r="AF185">
        <v>52370</v>
      </c>
      <c r="AG185">
        <v>53456</v>
      </c>
      <c r="AH185" s="48">
        <v>54476</v>
      </c>
      <c r="AI185">
        <v>55258</v>
      </c>
      <c r="AJ185">
        <v>55767</v>
      </c>
      <c r="AK185">
        <v>56051</v>
      </c>
      <c r="AL185">
        <v>56174</v>
      </c>
      <c r="AM185" s="48">
        <v>56250</v>
      </c>
      <c r="AN185">
        <v>56366</v>
      </c>
      <c r="AO185">
        <v>56531</v>
      </c>
      <c r="AP185">
        <v>56717</v>
      </c>
      <c r="AQ185">
        <v>56938</v>
      </c>
      <c r="AR185" s="48">
        <v>57179</v>
      </c>
      <c r="AS185">
        <v>57439</v>
      </c>
      <c r="AT185">
        <v>57735</v>
      </c>
      <c r="AU185">
        <v>58058</v>
      </c>
      <c r="AV185" s="48">
        <v>58413</v>
      </c>
      <c r="AW185" s="36"/>
      <c r="AX185" t="s">
        <v>376</v>
      </c>
      <c r="AZ185" s="1">
        <v>0.69299999999999995</v>
      </c>
      <c r="BA185" s="1">
        <v>0.75600000000000001</v>
      </c>
      <c r="BB185" s="1">
        <v>0.80100000000000005</v>
      </c>
      <c r="BC185" s="1">
        <v>0.76700000000000002</v>
      </c>
      <c r="BD185" s="1">
        <v>0.82799999999999996</v>
      </c>
      <c r="BE185" s="1">
        <v>1.052</v>
      </c>
      <c r="BF185" s="1">
        <v>1.2270000000000001</v>
      </c>
      <c r="BG185" s="1">
        <v>1.163</v>
      </c>
      <c r="BH185" s="1">
        <v>1.575</v>
      </c>
      <c r="BI185" s="1">
        <v>1.8680000000000001</v>
      </c>
      <c r="BJ185" s="1">
        <v>2.2719999999999998</v>
      </c>
      <c r="BK185" s="1">
        <v>2.3450000000000002</v>
      </c>
      <c r="BL185" s="31">
        <v>2.5880000000000001</v>
      </c>
      <c r="BM185" s="1">
        <v>2.629</v>
      </c>
      <c r="BN185" s="1">
        <v>2.8849999999999998</v>
      </c>
      <c r="BO185" s="1">
        <v>3.286</v>
      </c>
      <c r="BP185" s="1">
        <v>3.69</v>
      </c>
      <c r="BQ185" s="1">
        <v>4.0979999999999999</v>
      </c>
      <c r="BR185" s="1">
        <v>4.4020000000000001</v>
      </c>
      <c r="BS185" s="1">
        <v>4.8579999999999997</v>
      </c>
      <c r="BT185" s="1">
        <v>5.3019999999999996</v>
      </c>
      <c r="BU185" s="1">
        <v>5.7489999999999997</v>
      </c>
    </row>
    <row r="186" spans="1:73" customFormat="1">
      <c r="A186" t="s">
        <v>460</v>
      </c>
      <c r="B186" t="s">
        <v>461</v>
      </c>
      <c r="C186">
        <v>19783304</v>
      </c>
      <c r="D186">
        <v>20194527</v>
      </c>
      <c r="E186">
        <v>20663843</v>
      </c>
      <c r="F186">
        <v>21202642</v>
      </c>
      <c r="G186">
        <v>21805313</v>
      </c>
      <c r="H186">
        <v>22456649</v>
      </c>
      <c r="I186">
        <v>23132682</v>
      </c>
      <c r="J186">
        <v>23816183</v>
      </c>
      <c r="K186">
        <v>24498310</v>
      </c>
      <c r="L186">
        <v>25184597</v>
      </c>
      <c r="M186">
        <v>25888541</v>
      </c>
      <c r="N186">
        <v>26630303</v>
      </c>
      <c r="O186">
        <v>27421461</v>
      </c>
      <c r="P186">
        <v>28267685</v>
      </c>
      <c r="Q186">
        <v>29155187</v>
      </c>
      <c r="R186">
        <v>30052518</v>
      </c>
      <c r="S186">
        <v>30916994</v>
      </c>
      <c r="T186">
        <v>31717667</v>
      </c>
      <c r="U186">
        <v>32442572</v>
      </c>
      <c r="V186">
        <v>33099147</v>
      </c>
      <c r="W186">
        <v>33699947</v>
      </c>
      <c r="Z186" t="s">
        <v>467</v>
      </c>
      <c r="AA186" s="48" t="s">
        <v>468</v>
      </c>
      <c r="AB186">
        <v>390693</v>
      </c>
      <c r="AC186" s="48">
        <v>401586</v>
      </c>
      <c r="AD186">
        <v>412660</v>
      </c>
      <c r="AE186">
        <v>423944</v>
      </c>
      <c r="AF186">
        <v>435432</v>
      </c>
      <c r="AG186">
        <v>447017</v>
      </c>
      <c r="AH186" s="48">
        <v>458539</v>
      </c>
      <c r="AI186">
        <v>469918</v>
      </c>
      <c r="AJ186">
        <v>481078</v>
      </c>
      <c r="AK186">
        <v>492132</v>
      </c>
      <c r="AL186">
        <v>503360</v>
      </c>
      <c r="AM186" s="48">
        <v>515181</v>
      </c>
      <c r="AN186">
        <v>527861</v>
      </c>
      <c r="AO186">
        <v>541521</v>
      </c>
      <c r="AP186">
        <v>556064</v>
      </c>
      <c r="AQ186">
        <v>571335</v>
      </c>
      <c r="AR186" s="48">
        <v>587079</v>
      </c>
      <c r="AS186">
        <v>603118</v>
      </c>
      <c r="AT186">
        <v>619437</v>
      </c>
      <c r="AU186">
        <v>636038</v>
      </c>
      <c r="AV186" s="48">
        <v>652858</v>
      </c>
      <c r="AW186" s="36"/>
      <c r="AX186" t="s">
        <v>1075</v>
      </c>
      <c r="AZ186" s="1">
        <v>0.11</v>
      </c>
      <c r="BA186" s="1">
        <v>0.109</v>
      </c>
      <c r="BB186" s="1">
        <v>0.112</v>
      </c>
      <c r="BC186" s="1">
        <v>0.11700000000000001</v>
      </c>
      <c r="BD186" s="1">
        <v>0.127</v>
      </c>
      <c r="BE186" s="1">
        <v>0.129</v>
      </c>
      <c r="BF186" s="1">
        <v>0.13300000000000001</v>
      </c>
      <c r="BG186" s="1">
        <v>0.14000000000000001</v>
      </c>
      <c r="BH186" s="1">
        <v>0.14699999999999999</v>
      </c>
      <c r="BI186" s="1">
        <v>0.154</v>
      </c>
      <c r="BJ186" s="1">
        <v>0.155</v>
      </c>
      <c r="BK186" s="1">
        <v>0.155</v>
      </c>
      <c r="BL186" s="31">
        <v>0.16800000000000001</v>
      </c>
      <c r="BM186" s="1">
        <v>0.17599999999999999</v>
      </c>
      <c r="BN186" s="1">
        <v>0.187</v>
      </c>
      <c r="BO186" s="1">
        <v>0.192</v>
      </c>
      <c r="BP186" s="1">
        <v>0.185</v>
      </c>
      <c r="BQ186" s="1">
        <v>0.18099999999999999</v>
      </c>
      <c r="BR186" s="1">
        <v>0.19800000000000001</v>
      </c>
      <c r="BS186" s="1">
        <v>0.20799999999999999</v>
      </c>
      <c r="BT186" s="1">
        <v>0.214</v>
      </c>
      <c r="BU186" s="1">
        <v>0.22</v>
      </c>
    </row>
    <row r="187" spans="1:73" customFormat="1">
      <c r="A187" t="s">
        <v>126</v>
      </c>
      <c r="B187" t="s">
        <v>127</v>
      </c>
      <c r="C187">
        <v>36063459</v>
      </c>
      <c r="D187">
        <v>36467218</v>
      </c>
      <c r="E187">
        <v>36870787</v>
      </c>
      <c r="F187">
        <v>37275652</v>
      </c>
      <c r="G187">
        <v>37681749</v>
      </c>
      <c r="H187">
        <v>38087868</v>
      </c>
      <c r="I187">
        <v>38491972</v>
      </c>
      <c r="J187">
        <v>38892931</v>
      </c>
      <c r="K187">
        <v>39289878</v>
      </c>
      <c r="L187">
        <v>39684295</v>
      </c>
      <c r="M187">
        <v>40080160</v>
      </c>
      <c r="N187">
        <v>40482788</v>
      </c>
      <c r="O187">
        <v>40788453</v>
      </c>
      <c r="P187">
        <v>41261490</v>
      </c>
      <c r="Q187">
        <v>41733271</v>
      </c>
      <c r="R187">
        <v>42202935</v>
      </c>
      <c r="S187">
        <v>42669500</v>
      </c>
      <c r="T187">
        <v>43131966</v>
      </c>
      <c r="U187">
        <v>43590368</v>
      </c>
      <c r="V187">
        <v>44044811</v>
      </c>
      <c r="W187">
        <v>44494502</v>
      </c>
      <c r="Z187" t="s">
        <v>499</v>
      </c>
      <c r="AA187" s="48" t="s">
        <v>500</v>
      </c>
      <c r="AB187">
        <v>18232</v>
      </c>
      <c r="AC187" s="48">
        <v>19065</v>
      </c>
      <c r="AD187">
        <v>20164</v>
      </c>
      <c r="AE187">
        <v>21573</v>
      </c>
      <c r="AF187">
        <v>23232</v>
      </c>
      <c r="AG187">
        <v>25011</v>
      </c>
      <c r="AH187" s="48">
        <v>26700</v>
      </c>
      <c r="AI187">
        <v>28180</v>
      </c>
      <c r="AJ187">
        <v>29391</v>
      </c>
      <c r="AK187">
        <v>30385</v>
      </c>
      <c r="AL187">
        <v>31202</v>
      </c>
      <c r="AM187" s="48">
        <v>31934</v>
      </c>
      <c r="AN187">
        <v>32660</v>
      </c>
      <c r="AO187">
        <v>33377</v>
      </c>
      <c r="AP187">
        <v>34066</v>
      </c>
      <c r="AQ187">
        <v>34731</v>
      </c>
      <c r="AR187" s="48">
        <v>35369</v>
      </c>
      <c r="AS187">
        <v>35981</v>
      </c>
      <c r="AT187">
        <v>36559</v>
      </c>
      <c r="AU187">
        <v>37115</v>
      </c>
      <c r="AV187" s="48">
        <v>37665</v>
      </c>
      <c r="AW187" s="36"/>
      <c r="AX187" t="s">
        <v>1400</v>
      </c>
      <c r="AZ187" s="1">
        <v>0.219</v>
      </c>
      <c r="BA187" s="1">
        <v>0.22</v>
      </c>
      <c r="BB187" s="1">
        <v>0.23300000000000001</v>
      </c>
      <c r="BC187" s="1">
        <v>0.24099999999999999</v>
      </c>
      <c r="BD187" s="1">
        <v>0.24199999999999999</v>
      </c>
      <c r="BE187" s="1">
        <v>0.245</v>
      </c>
      <c r="BF187" s="1">
        <v>0.24</v>
      </c>
      <c r="BG187" s="1">
        <v>0.25</v>
      </c>
      <c r="BH187" s="1">
        <v>0.253</v>
      </c>
      <c r="BI187" s="1">
        <v>0.25700000000000001</v>
      </c>
      <c r="BJ187" s="1">
        <v>0.26300000000000001</v>
      </c>
      <c r="BK187" s="1">
        <v>0.28000000000000003</v>
      </c>
      <c r="BL187" s="31">
        <v>0.29699999999999999</v>
      </c>
      <c r="BM187" s="1">
        <v>0.311</v>
      </c>
      <c r="BN187" s="1">
        <v>0.32600000000000001</v>
      </c>
      <c r="BO187" s="1">
        <v>0.316</v>
      </c>
      <c r="BP187" s="1">
        <v>0.318</v>
      </c>
      <c r="BQ187" s="1">
        <v>0.315</v>
      </c>
      <c r="BR187" s="1">
        <v>0.33100000000000002</v>
      </c>
      <c r="BS187" s="1">
        <v>0.36299999999999999</v>
      </c>
      <c r="BT187" s="1">
        <v>0.374</v>
      </c>
      <c r="BU187" s="1">
        <v>0.38300000000000001</v>
      </c>
    </row>
    <row r="188" spans="1:73" customFormat="1">
      <c r="A188" t="s">
        <v>128</v>
      </c>
      <c r="B188" t="s">
        <v>129</v>
      </c>
      <c r="C188">
        <v>3108687</v>
      </c>
      <c r="D188">
        <v>3089022</v>
      </c>
      <c r="E188">
        <v>3069591</v>
      </c>
      <c r="F188">
        <v>3050687</v>
      </c>
      <c r="G188">
        <v>3033978</v>
      </c>
      <c r="H188">
        <v>3017932</v>
      </c>
      <c r="I188">
        <v>3000720</v>
      </c>
      <c r="J188">
        <v>2981269</v>
      </c>
      <c r="K188">
        <v>2958307</v>
      </c>
      <c r="L188">
        <v>2932618</v>
      </c>
      <c r="M188">
        <v>2907618</v>
      </c>
      <c r="N188">
        <v>2888092</v>
      </c>
      <c r="O188">
        <v>2877319</v>
      </c>
      <c r="P188">
        <v>2876538</v>
      </c>
      <c r="Q188">
        <v>2884229</v>
      </c>
      <c r="R188">
        <v>2897584</v>
      </c>
      <c r="S188">
        <v>2912403</v>
      </c>
      <c r="T188">
        <v>2925553</v>
      </c>
      <c r="U188">
        <v>2936146</v>
      </c>
      <c r="V188">
        <v>2944809</v>
      </c>
      <c r="W188">
        <v>2951776</v>
      </c>
      <c r="Z188" t="s">
        <v>542</v>
      </c>
      <c r="AA188" s="48" t="s">
        <v>543</v>
      </c>
      <c r="AB188">
        <v>108537</v>
      </c>
      <c r="AC188" s="48">
        <v>108599</v>
      </c>
      <c r="AD188">
        <v>108642</v>
      </c>
      <c r="AE188">
        <v>108549</v>
      </c>
      <c r="AF188">
        <v>108510</v>
      </c>
      <c r="AG188">
        <v>108506</v>
      </c>
      <c r="AH188" s="48">
        <v>108467</v>
      </c>
      <c r="AI188">
        <v>108454</v>
      </c>
      <c r="AJ188">
        <v>108371</v>
      </c>
      <c r="AK188">
        <v>108339</v>
      </c>
      <c r="AL188">
        <v>108399</v>
      </c>
      <c r="AM188" s="48">
        <v>108405</v>
      </c>
      <c r="AN188">
        <v>108358</v>
      </c>
      <c r="AO188">
        <v>108292</v>
      </c>
      <c r="AP188">
        <v>108191</v>
      </c>
      <c r="AQ188">
        <v>108044</v>
      </c>
      <c r="AR188" s="48">
        <v>107884</v>
      </c>
      <c r="AS188">
        <v>107710</v>
      </c>
      <c r="AT188">
        <v>107510</v>
      </c>
      <c r="AU188">
        <v>107268</v>
      </c>
      <c r="AV188" s="48">
        <v>106977</v>
      </c>
      <c r="AW188" s="36"/>
      <c r="AX188" t="s">
        <v>416</v>
      </c>
      <c r="AZ188" s="1" t="s">
        <v>999</v>
      </c>
      <c r="BA188" s="1" t="s">
        <v>999</v>
      </c>
      <c r="BB188" s="1" t="s">
        <v>999</v>
      </c>
      <c r="BC188" s="1" t="s">
        <v>999</v>
      </c>
      <c r="BD188" s="1" t="s">
        <v>999</v>
      </c>
      <c r="BE188" s="1" t="s">
        <v>999</v>
      </c>
      <c r="BF188" s="1">
        <v>3.1E-2</v>
      </c>
      <c r="BG188" s="1">
        <v>3.1E-2</v>
      </c>
      <c r="BH188" s="1">
        <v>2.8000000000000001E-2</v>
      </c>
      <c r="BI188" s="1">
        <v>0.02</v>
      </c>
      <c r="BJ188" s="1">
        <v>3.9E-2</v>
      </c>
      <c r="BK188" s="1">
        <v>4.3999999999999997E-2</v>
      </c>
      <c r="BL188" s="31">
        <v>4.9000000000000002E-2</v>
      </c>
      <c r="BM188" s="1">
        <v>7.2999999999999995E-2</v>
      </c>
      <c r="BN188" s="1">
        <v>0.104</v>
      </c>
      <c r="BO188" s="1">
        <v>0.109</v>
      </c>
      <c r="BP188" s="1">
        <v>0.11700000000000001</v>
      </c>
      <c r="BQ188" s="1">
        <v>0.1</v>
      </c>
      <c r="BR188" s="1">
        <v>0.10199999999999999</v>
      </c>
      <c r="BS188" s="1">
        <v>0.114</v>
      </c>
      <c r="BT188" s="1">
        <v>0.11700000000000001</v>
      </c>
      <c r="BU188" s="1">
        <v>0.114</v>
      </c>
    </row>
    <row r="189" spans="1:73" customFormat="1">
      <c r="A189" t="s">
        <v>115</v>
      </c>
      <c r="B189" t="s">
        <v>116</v>
      </c>
      <c r="C189">
        <v>87277</v>
      </c>
      <c r="D189">
        <v>89005</v>
      </c>
      <c r="E189">
        <v>90853</v>
      </c>
      <c r="F189">
        <v>92898</v>
      </c>
      <c r="G189">
        <v>94992</v>
      </c>
      <c r="H189">
        <v>97017</v>
      </c>
      <c r="I189">
        <v>98737</v>
      </c>
      <c r="J189">
        <v>100031</v>
      </c>
      <c r="K189">
        <v>100834</v>
      </c>
      <c r="L189">
        <v>101222</v>
      </c>
      <c r="M189">
        <v>101358</v>
      </c>
      <c r="N189">
        <v>101455</v>
      </c>
      <c r="O189">
        <v>101669</v>
      </c>
      <c r="P189">
        <v>102046</v>
      </c>
      <c r="Q189">
        <v>102560</v>
      </c>
      <c r="R189">
        <v>103159</v>
      </c>
      <c r="S189">
        <v>103774</v>
      </c>
      <c r="T189">
        <v>104341</v>
      </c>
      <c r="U189">
        <v>104872</v>
      </c>
      <c r="V189">
        <v>105366</v>
      </c>
      <c r="W189">
        <v>105845</v>
      </c>
      <c r="Z189" t="s">
        <v>540</v>
      </c>
      <c r="AA189" s="48" t="s">
        <v>541</v>
      </c>
      <c r="AB189">
        <v>19821</v>
      </c>
      <c r="AC189" s="48">
        <v>20026</v>
      </c>
      <c r="AD189">
        <v>20311</v>
      </c>
      <c r="AE189">
        <v>20675</v>
      </c>
      <c r="AF189">
        <v>21129</v>
      </c>
      <c r="AG189">
        <v>21672</v>
      </c>
      <c r="AH189" s="48">
        <v>22334</v>
      </c>
      <c r="AI189">
        <v>23107</v>
      </c>
      <c r="AJ189">
        <v>24023</v>
      </c>
      <c r="AK189">
        <v>25047</v>
      </c>
      <c r="AL189">
        <v>26097</v>
      </c>
      <c r="AM189" s="48">
        <v>27039</v>
      </c>
      <c r="AN189">
        <v>27794</v>
      </c>
      <c r="AO189">
        <v>28319</v>
      </c>
      <c r="AP189">
        <v>28650</v>
      </c>
      <c r="AQ189">
        <v>28847</v>
      </c>
      <c r="AR189" s="48">
        <v>28989</v>
      </c>
      <c r="AS189">
        <v>29152</v>
      </c>
      <c r="AT189">
        <v>29355</v>
      </c>
      <c r="AU189">
        <v>29577</v>
      </c>
      <c r="AV189" s="48">
        <v>29802</v>
      </c>
      <c r="AW189" s="36"/>
      <c r="AX189" t="s">
        <v>1089</v>
      </c>
      <c r="AZ189" s="1" t="s">
        <v>999</v>
      </c>
      <c r="BA189" s="1" t="s">
        <v>999</v>
      </c>
      <c r="BB189" s="1">
        <v>0.14499999999999999</v>
      </c>
      <c r="BC189" s="1">
        <v>0.155</v>
      </c>
      <c r="BD189" s="1">
        <v>0.16200000000000001</v>
      </c>
      <c r="BE189" s="1">
        <v>0.153</v>
      </c>
      <c r="BF189" s="1">
        <v>0.16400000000000001</v>
      </c>
      <c r="BG189" s="1">
        <v>0.185</v>
      </c>
      <c r="BH189" s="1">
        <v>0.188</v>
      </c>
      <c r="BI189" s="1">
        <v>0.193</v>
      </c>
      <c r="BJ189" s="1">
        <v>0.19700000000000001</v>
      </c>
      <c r="BK189" s="1">
        <v>0.183</v>
      </c>
      <c r="BL189" s="31">
        <v>0.183</v>
      </c>
      <c r="BM189" s="1">
        <v>0.193</v>
      </c>
      <c r="BN189" s="1">
        <v>0.215</v>
      </c>
      <c r="BO189" s="1">
        <v>0.22500000000000001</v>
      </c>
      <c r="BP189" s="1">
        <v>0.246</v>
      </c>
      <c r="BQ189" s="1">
        <v>0.29299999999999998</v>
      </c>
      <c r="BR189" s="1">
        <v>0.30399999999999999</v>
      </c>
      <c r="BS189" s="1">
        <v>0.28999999999999998</v>
      </c>
      <c r="BT189" s="1">
        <v>0.29699999999999999</v>
      </c>
      <c r="BU189" s="1">
        <v>0.31</v>
      </c>
    </row>
    <row r="190" spans="1:73" customFormat="1">
      <c r="A190" t="s">
        <v>218</v>
      </c>
      <c r="B190" t="s">
        <v>219</v>
      </c>
      <c r="C190">
        <v>2008705489</v>
      </c>
      <c r="D190">
        <v>2028650274</v>
      </c>
      <c r="E190">
        <v>2047640119</v>
      </c>
      <c r="F190">
        <v>2065912076</v>
      </c>
      <c r="G190">
        <v>2083186112</v>
      </c>
      <c r="H190">
        <v>2099602439</v>
      </c>
      <c r="I190">
        <v>2115458616</v>
      </c>
      <c r="J190">
        <v>2131146832</v>
      </c>
      <c r="K190">
        <v>2146744075</v>
      </c>
      <c r="L190">
        <v>2161785573</v>
      </c>
      <c r="M190">
        <v>2177119142</v>
      </c>
      <c r="N190">
        <v>2192059415</v>
      </c>
      <c r="O190">
        <v>2206884624</v>
      </c>
      <c r="P190">
        <v>2221673110</v>
      </c>
      <c r="Q190">
        <v>2236819053</v>
      </c>
      <c r="R190">
        <v>2252046977</v>
      </c>
      <c r="S190">
        <v>2267482299</v>
      </c>
      <c r="T190">
        <v>2282855831</v>
      </c>
      <c r="U190">
        <v>2298514046</v>
      </c>
      <c r="V190">
        <v>2314202003</v>
      </c>
      <c r="W190">
        <v>2328220870</v>
      </c>
      <c r="Z190" t="s">
        <v>325</v>
      </c>
      <c r="AA190" s="48" t="s">
        <v>326</v>
      </c>
      <c r="AB190">
        <v>81556</v>
      </c>
      <c r="AC190" s="48">
        <v>82972</v>
      </c>
      <c r="AD190">
        <v>84396</v>
      </c>
      <c r="AE190">
        <v>85849</v>
      </c>
      <c r="AF190">
        <v>87305</v>
      </c>
      <c r="AG190">
        <v>88835</v>
      </c>
      <c r="AH190" s="48">
        <v>90499</v>
      </c>
      <c r="AI190">
        <v>92325</v>
      </c>
      <c r="AJ190">
        <v>94343</v>
      </c>
      <c r="AK190">
        <v>96527</v>
      </c>
      <c r="AL190">
        <v>98761</v>
      </c>
      <c r="AM190" s="48">
        <v>100930</v>
      </c>
      <c r="AN190">
        <v>102927</v>
      </c>
      <c r="AO190">
        <v>104728</v>
      </c>
      <c r="AP190">
        <v>106370</v>
      </c>
      <c r="AQ190">
        <v>107890</v>
      </c>
      <c r="AR190" s="48">
        <v>109391</v>
      </c>
      <c r="AS190">
        <v>110930</v>
      </c>
      <c r="AT190">
        <v>112524</v>
      </c>
      <c r="AU190">
        <v>114158</v>
      </c>
      <c r="AV190" s="48">
        <v>115847</v>
      </c>
      <c r="AW190" s="36"/>
      <c r="AX190" t="s">
        <v>1093</v>
      </c>
      <c r="AZ190" s="1">
        <v>54.085999999999999</v>
      </c>
      <c r="BA190" s="1">
        <v>57.841000000000001</v>
      </c>
      <c r="BB190" s="1">
        <v>61.701999999999998</v>
      </c>
      <c r="BC190" s="1">
        <v>69.668999999999997</v>
      </c>
      <c r="BD190" s="1">
        <v>72.546000000000006</v>
      </c>
      <c r="BE190" s="1">
        <v>75.834000000000003</v>
      </c>
      <c r="BF190" s="1">
        <v>80.322000000000003</v>
      </c>
      <c r="BG190" s="1">
        <v>83.915000000000006</v>
      </c>
      <c r="BH190" s="1">
        <v>87.275999999999996</v>
      </c>
      <c r="BI190" s="1">
        <v>89.524000000000001</v>
      </c>
      <c r="BJ190" s="1">
        <v>93.638999999999996</v>
      </c>
      <c r="BK190" s="1">
        <v>96.385999999999996</v>
      </c>
      <c r="BL190" s="31">
        <v>98.381</v>
      </c>
      <c r="BM190" s="1">
        <v>100.352</v>
      </c>
      <c r="BN190" s="1">
        <v>101.565</v>
      </c>
      <c r="BO190" s="1">
        <v>102.45</v>
      </c>
      <c r="BP190" s="1">
        <v>102.446</v>
      </c>
      <c r="BQ190" s="1">
        <v>103.376</v>
      </c>
      <c r="BR190" s="1">
        <v>103.961</v>
      </c>
      <c r="BS190" s="1">
        <v>104.21899999999999</v>
      </c>
      <c r="BT190" s="1">
        <v>104.34399999999999</v>
      </c>
      <c r="BU190" s="1">
        <v>103.506</v>
      </c>
    </row>
    <row r="191" spans="1:73" customFormat="1">
      <c r="A191" t="s">
        <v>502</v>
      </c>
      <c r="B191" t="s">
        <v>503</v>
      </c>
      <c r="C191">
        <v>1757224494</v>
      </c>
      <c r="D191">
        <v>1775880231</v>
      </c>
      <c r="E191">
        <v>1793498351</v>
      </c>
      <c r="F191">
        <v>1810261141</v>
      </c>
      <c r="G191">
        <v>1826238744</v>
      </c>
      <c r="H191">
        <v>1841560579</v>
      </c>
      <c r="I191">
        <v>1856486252</v>
      </c>
      <c r="J191">
        <v>1871341375</v>
      </c>
      <c r="K191">
        <v>1885806859</v>
      </c>
      <c r="L191">
        <v>1899800530</v>
      </c>
      <c r="M191">
        <v>1913718210</v>
      </c>
      <c r="N191">
        <v>1927560609</v>
      </c>
      <c r="O191">
        <v>1941377349</v>
      </c>
      <c r="P191">
        <v>1955334267</v>
      </c>
      <c r="Q191">
        <v>1969562739</v>
      </c>
      <c r="R191">
        <v>1983964453</v>
      </c>
      <c r="S191">
        <v>1998513398</v>
      </c>
      <c r="T191">
        <v>2012980531</v>
      </c>
      <c r="U191">
        <v>2027771091</v>
      </c>
      <c r="V191">
        <v>2042687863</v>
      </c>
      <c r="W191">
        <v>2056064424</v>
      </c>
      <c r="Z191" t="s">
        <v>351</v>
      </c>
      <c r="AA191" s="48" t="s">
        <v>352</v>
      </c>
      <c r="AB191">
        <v>32311</v>
      </c>
      <c r="AC191" s="48">
        <v>32769</v>
      </c>
      <c r="AD191">
        <v>33184</v>
      </c>
      <c r="AE191">
        <v>33552</v>
      </c>
      <c r="AF191">
        <v>33879</v>
      </c>
      <c r="AG191">
        <v>34175</v>
      </c>
      <c r="AH191" s="48">
        <v>34452</v>
      </c>
      <c r="AI191">
        <v>34713</v>
      </c>
      <c r="AJ191">
        <v>34970</v>
      </c>
      <c r="AK191">
        <v>35217</v>
      </c>
      <c r="AL191">
        <v>35471</v>
      </c>
      <c r="AM191" s="48">
        <v>35727</v>
      </c>
      <c r="AN191">
        <v>35994</v>
      </c>
      <c r="AO191">
        <v>36293</v>
      </c>
      <c r="AP191">
        <v>36615</v>
      </c>
      <c r="AQ191">
        <v>36934</v>
      </c>
      <c r="AR191" s="48">
        <v>37223</v>
      </c>
      <c r="AS191">
        <v>37470</v>
      </c>
      <c r="AT191">
        <v>37658</v>
      </c>
      <c r="AU191">
        <v>37800</v>
      </c>
      <c r="AV191" s="48">
        <v>37910</v>
      </c>
      <c r="AW191" s="36"/>
      <c r="AX191" t="s">
        <v>1402</v>
      </c>
      <c r="AZ191" s="1" t="s">
        <v>1375</v>
      </c>
      <c r="BA191" s="1" t="s">
        <v>1376</v>
      </c>
      <c r="BB191" s="1" t="s">
        <v>1377</v>
      </c>
      <c r="BC191" s="1" t="s">
        <v>1378</v>
      </c>
      <c r="BD191" s="1" t="s">
        <v>1379</v>
      </c>
      <c r="BE191" s="1" t="s">
        <v>1380</v>
      </c>
      <c r="BF191" s="1" t="s">
        <v>1381</v>
      </c>
      <c r="BG191" s="1" t="s">
        <v>1382</v>
      </c>
      <c r="BH191" s="1" t="s">
        <v>1383</v>
      </c>
      <c r="BI191" s="1" t="s">
        <v>1384</v>
      </c>
      <c r="BJ191" s="1" t="s">
        <v>1385</v>
      </c>
      <c r="BK191" s="1" t="s">
        <v>1386</v>
      </c>
      <c r="BL191" s="31" t="s">
        <v>1387</v>
      </c>
      <c r="BM191" s="1" t="s">
        <v>1388</v>
      </c>
      <c r="BN191" s="1" t="s">
        <v>1389</v>
      </c>
      <c r="BO191" s="1" t="s">
        <v>1390</v>
      </c>
      <c r="BP191" s="1" t="s">
        <v>1391</v>
      </c>
      <c r="BQ191" s="1" t="s">
        <v>1392</v>
      </c>
      <c r="BR191" s="1" t="s">
        <v>1393</v>
      </c>
      <c r="BS191" s="1" t="s">
        <v>1394</v>
      </c>
      <c r="BT191" s="1" t="s">
        <v>1395</v>
      </c>
      <c r="BU191" s="1" t="s">
        <v>1396</v>
      </c>
    </row>
    <row r="192" spans="1:73" customFormat="1">
      <c r="A192" t="s">
        <v>214</v>
      </c>
      <c r="B192" t="s">
        <v>215</v>
      </c>
      <c r="C192">
        <v>1779799008</v>
      </c>
      <c r="D192">
        <v>1798649990</v>
      </c>
      <c r="E192">
        <v>1816466142</v>
      </c>
      <c r="F192">
        <v>1833433229</v>
      </c>
      <c r="G192">
        <v>1849617640</v>
      </c>
      <c r="H192">
        <v>1865142700</v>
      </c>
      <c r="I192">
        <v>1880258797</v>
      </c>
      <c r="J192">
        <v>1895285323</v>
      </c>
      <c r="K192">
        <v>1909901290</v>
      </c>
      <c r="L192">
        <v>1924028068</v>
      </c>
      <c r="M192">
        <v>1938067140</v>
      </c>
      <c r="N192">
        <v>1952027348</v>
      </c>
      <c r="O192">
        <v>1965964309</v>
      </c>
      <c r="P192">
        <v>1980045666</v>
      </c>
      <c r="Q192">
        <v>1994401378</v>
      </c>
      <c r="R192">
        <v>2008932012</v>
      </c>
      <c r="S192">
        <v>2023609315</v>
      </c>
      <c r="T192">
        <v>2038202511</v>
      </c>
      <c r="U192">
        <v>2053116851</v>
      </c>
      <c r="V192">
        <v>2068155660</v>
      </c>
      <c r="W192">
        <v>2081651801</v>
      </c>
      <c r="Z192" t="s">
        <v>376</v>
      </c>
      <c r="AA192" s="48" t="s">
        <v>377</v>
      </c>
      <c r="AB192">
        <v>268455</v>
      </c>
      <c r="AC192" s="48">
        <v>273527</v>
      </c>
      <c r="AD192">
        <v>279398</v>
      </c>
      <c r="AE192">
        <v>286306</v>
      </c>
      <c r="AF192">
        <v>294186</v>
      </c>
      <c r="AG192">
        <v>302683</v>
      </c>
      <c r="AH192" s="48">
        <v>311265</v>
      </c>
      <c r="AI192">
        <v>319608</v>
      </c>
      <c r="AJ192">
        <v>327487</v>
      </c>
      <c r="AK192">
        <v>335169</v>
      </c>
      <c r="AL192">
        <v>343452</v>
      </c>
      <c r="AM192" s="48">
        <v>353398</v>
      </c>
      <c r="AN192">
        <v>365734</v>
      </c>
      <c r="AO192">
        <v>380495</v>
      </c>
      <c r="AP192">
        <v>397237</v>
      </c>
      <c r="AQ192">
        <v>415593</v>
      </c>
      <c r="AR192" s="48">
        <v>435015</v>
      </c>
      <c r="AS192">
        <v>454915</v>
      </c>
      <c r="AT192">
        <v>475513</v>
      </c>
      <c r="AU192">
        <v>496402</v>
      </c>
      <c r="AV192" s="48">
        <v>515696</v>
      </c>
      <c r="AW192" s="36"/>
      <c r="AX192" t="s">
        <v>1002</v>
      </c>
      <c r="AZ192" s="1">
        <v>0.72799999999999998</v>
      </c>
      <c r="BA192" s="1">
        <v>0.76600000000000001</v>
      </c>
      <c r="BB192" s="1">
        <v>0.83</v>
      </c>
      <c r="BC192" s="1">
        <v>0.80100000000000005</v>
      </c>
      <c r="BD192" s="1">
        <v>0.81499999999999995</v>
      </c>
      <c r="BE192" s="1">
        <v>0.85599999999999998</v>
      </c>
      <c r="BF192" s="1">
        <v>0.92</v>
      </c>
      <c r="BG192" s="1">
        <v>1.022</v>
      </c>
      <c r="BH192" s="1">
        <v>1.157</v>
      </c>
      <c r="BI192" s="1">
        <v>1.3109999999999999</v>
      </c>
      <c r="BJ192" s="1">
        <v>1.3680000000000001</v>
      </c>
      <c r="BK192" s="1">
        <v>1.224</v>
      </c>
      <c r="BL192" s="31">
        <v>1.1519999999999999</v>
      </c>
      <c r="BM192" s="1">
        <v>1.1419999999999999</v>
      </c>
      <c r="BN192" s="1">
        <v>1.2110000000000001</v>
      </c>
      <c r="BO192" s="1">
        <v>1.1930000000000001</v>
      </c>
      <c r="BP192" s="1">
        <v>1.276</v>
      </c>
      <c r="BQ192" s="1">
        <v>1.359</v>
      </c>
      <c r="BR192" s="1">
        <v>1.4650000000000001</v>
      </c>
      <c r="BS192" s="1">
        <v>1.516</v>
      </c>
      <c r="BT192" s="1">
        <v>1.6259999999999999</v>
      </c>
      <c r="BU192" s="1">
        <v>1.7170000000000001</v>
      </c>
    </row>
    <row r="193" spans="1:73" customFormat="1">
      <c r="A193" t="s">
        <v>458</v>
      </c>
      <c r="B193" t="s">
        <v>459</v>
      </c>
      <c r="C193">
        <v>1339202708</v>
      </c>
      <c r="D193">
        <v>1365067928</v>
      </c>
      <c r="E193">
        <v>1390946064</v>
      </c>
      <c r="F193">
        <v>1416822959</v>
      </c>
      <c r="G193">
        <v>1442644058</v>
      </c>
      <c r="H193">
        <v>1468324422</v>
      </c>
      <c r="I193">
        <v>1493757846</v>
      </c>
      <c r="J193">
        <v>1518861552</v>
      </c>
      <c r="K193">
        <v>1543610696</v>
      </c>
      <c r="L193">
        <v>1568003159</v>
      </c>
      <c r="M193">
        <v>1592010819</v>
      </c>
      <c r="N193">
        <v>1615610198</v>
      </c>
      <c r="O193">
        <v>1638792934</v>
      </c>
      <c r="P193">
        <v>1661534412</v>
      </c>
      <c r="Q193">
        <v>1683747130</v>
      </c>
      <c r="R193">
        <v>1705772050</v>
      </c>
      <c r="S193">
        <v>1727640967</v>
      </c>
      <c r="T193">
        <v>1749417068</v>
      </c>
      <c r="U193">
        <v>1771167194</v>
      </c>
      <c r="V193">
        <v>1792835608</v>
      </c>
      <c r="W193">
        <v>1814388744</v>
      </c>
      <c r="Z193" t="s">
        <v>371</v>
      </c>
      <c r="AA193" s="48" t="s">
        <v>372</v>
      </c>
      <c r="AB193">
        <v>31556</v>
      </c>
      <c r="AC193" s="48">
        <v>31844</v>
      </c>
      <c r="AD193">
        <v>32147</v>
      </c>
      <c r="AE193">
        <v>32470</v>
      </c>
      <c r="AF193">
        <v>32806</v>
      </c>
      <c r="AG193">
        <v>33153</v>
      </c>
      <c r="AH193" s="48">
        <v>33500</v>
      </c>
      <c r="AI193">
        <v>33843</v>
      </c>
      <c r="AJ193">
        <v>34190</v>
      </c>
      <c r="AK193">
        <v>34525</v>
      </c>
      <c r="AL193">
        <v>34872</v>
      </c>
      <c r="AM193" s="48">
        <v>35226</v>
      </c>
      <c r="AN193">
        <v>35612</v>
      </c>
      <c r="AO193">
        <v>36024</v>
      </c>
      <c r="AP193">
        <v>36460</v>
      </c>
      <c r="AQ193">
        <v>36901</v>
      </c>
      <c r="AR193" s="48">
        <v>37322</v>
      </c>
      <c r="AS193">
        <v>37718</v>
      </c>
      <c r="AT193">
        <v>38070</v>
      </c>
      <c r="AU193">
        <v>38392</v>
      </c>
      <c r="AV193" s="48">
        <v>38682</v>
      </c>
      <c r="AW193" s="36"/>
      <c r="AX193" t="s">
        <v>470</v>
      </c>
      <c r="AZ193" s="1">
        <v>10.936999999999999</v>
      </c>
      <c r="BA193" s="1">
        <v>11.284000000000001</v>
      </c>
      <c r="BB193" s="1">
        <v>11.785</v>
      </c>
      <c r="BC193" s="1">
        <v>12.282999999999999</v>
      </c>
      <c r="BD193" s="1">
        <v>12.664</v>
      </c>
      <c r="BE193" s="1">
        <v>13.244</v>
      </c>
      <c r="BF193" s="1">
        <v>13.725</v>
      </c>
      <c r="BG193" s="1">
        <v>14.698</v>
      </c>
      <c r="BH193" s="1">
        <v>16</v>
      </c>
      <c r="BI193" s="1">
        <v>17.012</v>
      </c>
      <c r="BJ193" s="1">
        <v>17.986999999999998</v>
      </c>
      <c r="BK193" s="1">
        <v>17.602</v>
      </c>
      <c r="BL193" s="31">
        <v>18.448</v>
      </c>
      <c r="BM193" s="1">
        <v>20.283999999999999</v>
      </c>
      <c r="BN193" s="1">
        <v>21.385999999999999</v>
      </c>
      <c r="BO193" s="1">
        <v>21.991</v>
      </c>
      <c r="BP193" s="1">
        <v>22.593</v>
      </c>
      <c r="BQ193" s="1">
        <v>23.437999999999999</v>
      </c>
      <c r="BR193" s="1">
        <v>24.154</v>
      </c>
      <c r="BS193" s="1">
        <v>24.928000000000001</v>
      </c>
      <c r="BT193" s="1">
        <v>26.056999999999999</v>
      </c>
      <c r="BU193" s="1">
        <v>26.989000000000001</v>
      </c>
    </row>
    <row r="194" spans="1:73" customFormat="1">
      <c r="A194" t="s">
        <v>518</v>
      </c>
      <c r="B194" t="s">
        <v>519</v>
      </c>
      <c r="C194">
        <v>1339202708</v>
      </c>
      <c r="D194">
        <v>1365067928</v>
      </c>
      <c r="E194">
        <v>1390946064</v>
      </c>
      <c r="F194">
        <v>1416822959</v>
      </c>
      <c r="G194">
        <v>1442644058</v>
      </c>
      <c r="H194">
        <v>1468324422</v>
      </c>
      <c r="I194">
        <v>1493757846</v>
      </c>
      <c r="J194">
        <v>1518861552</v>
      </c>
      <c r="K194">
        <v>1543610696</v>
      </c>
      <c r="L194">
        <v>1568003159</v>
      </c>
      <c r="M194">
        <v>1592010819</v>
      </c>
      <c r="N194">
        <v>1615610198</v>
      </c>
      <c r="O194">
        <v>1638792934</v>
      </c>
      <c r="P194">
        <v>1661534412</v>
      </c>
      <c r="Q194">
        <v>1683747130</v>
      </c>
      <c r="R194">
        <v>1705772050</v>
      </c>
      <c r="S194">
        <v>1727640967</v>
      </c>
      <c r="T194">
        <v>1749417068</v>
      </c>
      <c r="U194">
        <v>1771167194</v>
      </c>
      <c r="V194">
        <v>1792835608</v>
      </c>
      <c r="W194">
        <v>1814388744</v>
      </c>
      <c r="Z194" t="s">
        <v>391</v>
      </c>
      <c r="AA194" s="48" t="s">
        <v>392</v>
      </c>
      <c r="AB194">
        <v>52997</v>
      </c>
      <c r="AC194" s="48">
        <v>55636</v>
      </c>
      <c r="AD194">
        <v>57453</v>
      </c>
      <c r="AE194">
        <v>58321</v>
      </c>
      <c r="AF194">
        <v>58420</v>
      </c>
      <c r="AG194">
        <v>57947</v>
      </c>
      <c r="AH194" s="48">
        <v>57246</v>
      </c>
      <c r="AI194">
        <v>56542</v>
      </c>
      <c r="AJ194">
        <v>55882</v>
      </c>
      <c r="AK194">
        <v>55219</v>
      </c>
      <c r="AL194">
        <v>54625</v>
      </c>
      <c r="AM194" s="48">
        <v>54193</v>
      </c>
      <c r="AN194">
        <v>53971</v>
      </c>
      <c r="AO194">
        <v>54012</v>
      </c>
      <c r="AP194">
        <v>54311</v>
      </c>
      <c r="AQ194">
        <v>54784</v>
      </c>
      <c r="AR194" s="48">
        <v>55305</v>
      </c>
      <c r="AS194">
        <v>55780</v>
      </c>
      <c r="AT194">
        <v>56188</v>
      </c>
      <c r="AU194">
        <v>56562</v>
      </c>
      <c r="AV194" s="48">
        <v>56882</v>
      </c>
      <c r="AW194" s="36"/>
      <c r="AX194" t="s">
        <v>549</v>
      </c>
      <c r="AZ194" s="1">
        <v>0.27900000000000003</v>
      </c>
      <c r="BA194" s="1">
        <v>0.255</v>
      </c>
      <c r="BB194" s="1">
        <v>0.26400000000000001</v>
      </c>
      <c r="BC194" s="1">
        <v>0.26600000000000001</v>
      </c>
      <c r="BD194" s="1">
        <v>0.28199999999999997</v>
      </c>
      <c r="BE194" s="1">
        <v>0.33300000000000002</v>
      </c>
      <c r="BF194" s="1">
        <v>0.40799999999999997</v>
      </c>
      <c r="BG194" s="1">
        <v>0.47399999999999998</v>
      </c>
      <c r="BH194" s="1">
        <v>0.503</v>
      </c>
      <c r="BI194" s="1">
        <v>0.55400000000000005</v>
      </c>
      <c r="BJ194" s="1">
        <v>0.66700000000000004</v>
      </c>
      <c r="BK194" s="1">
        <v>0.58599999999999997</v>
      </c>
      <c r="BL194" s="31">
        <v>0.63900000000000001</v>
      </c>
      <c r="BM194" s="1">
        <v>0.73899999999999999</v>
      </c>
      <c r="BN194" s="1">
        <v>0.80100000000000005</v>
      </c>
      <c r="BO194" s="1">
        <v>0.80500000000000005</v>
      </c>
      <c r="BP194" s="1">
        <v>0.80400000000000005</v>
      </c>
      <c r="BQ194" s="1">
        <v>0.80400000000000005</v>
      </c>
      <c r="BR194" s="1">
        <v>0.78600000000000003</v>
      </c>
      <c r="BS194" s="1">
        <v>0.84099999999999997</v>
      </c>
      <c r="BT194" s="1">
        <v>0.86099999999999999</v>
      </c>
      <c r="BU194" s="1">
        <v>0.90200000000000002</v>
      </c>
    </row>
    <row r="195" spans="1:73" customFormat="1">
      <c r="A195" t="s">
        <v>134</v>
      </c>
      <c r="B195" t="s">
        <v>135</v>
      </c>
      <c r="C195">
        <v>18711000</v>
      </c>
      <c r="D195">
        <v>18926000</v>
      </c>
      <c r="E195">
        <v>19153000</v>
      </c>
      <c r="F195">
        <v>19413000</v>
      </c>
      <c r="G195">
        <v>19651400</v>
      </c>
      <c r="H195">
        <v>19895400</v>
      </c>
      <c r="I195">
        <v>20127400</v>
      </c>
      <c r="J195">
        <v>20394800</v>
      </c>
      <c r="K195">
        <v>20697900</v>
      </c>
      <c r="L195">
        <v>20827600</v>
      </c>
      <c r="M195">
        <v>21249200</v>
      </c>
      <c r="N195">
        <v>21691700</v>
      </c>
      <c r="O195">
        <v>22031750</v>
      </c>
      <c r="P195">
        <v>22340024</v>
      </c>
      <c r="Q195">
        <v>22733465</v>
      </c>
      <c r="R195">
        <v>23128129</v>
      </c>
      <c r="S195">
        <v>23475686</v>
      </c>
      <c r="T195">
        <v>23815995</v>
      </c>
      <c r="U195">
        <v>24190907</v>
      </c>
      <c r="V195">
        <v>24601860</v>
      </c>
      <c r="W195">
        <v>24992369</v>
      </c>
      <c r="Z195" t="s">
        <v>416</v>
      </c>
      <c r="AA195" s="48" t="s">
        <v>417</v>
      </c>
      <c r="AB195">
        <v>10565</v>
      </c>
      <c r="AC195" s="48">
        <v>10449</v>
      </c>
      <c r="AD195">
        <v>10337</v>
      </c>
      <c r="AE195">
        <v>10215</v>
      </c>
      <c r="AF195">
        <v>10102</v>
      </c>
      <c r="AG195">
        <v>9994</v>
      </c>
      <c r="AH195" s="48">
        <v>9902</v>
      </c>
      <c r="AI195">
        <v>9849</v>
      </c>
      <c r="AJ195">
        <v>9828</v>
      </c>
      <c r="AK195">
        <v>9842</v>
      </c>
      <c r="AL195">
        <v>9891</v>
      </c>
      <c r="AM195" s="48">
        <v>9939</v>
      </c>
      <c r="AN195">
        <v>10005</v>
      </c>
      <c r="AO195">
        <v>10057</v>
      </c>
      <c r="AP195">
        <v>10279</v>
      </c>
      <c r="AQ195">
        <v>10821</v>
      </c>
      <c r="AR195" s="48">
        <v>11853</v>
      </c>
      <c r="AS195">
        <v>12475</v>
      </c>
      <c r="AT195">
        <v>13049</v>
      </c>
      <c r="AU195">
        <v>12876</v>
      </c>
      <c r="AV195" s="48">
        <v>12704</v>
      </c>
      <c r="AW195" s="36"/>
      <c r="AX195" t="s">
        <v>1398</v>
      </c>
      <c r="AZ195" s="1" t="s">
        <v>999</v>
      </c>
      <c r="BA195" s="1" t="s">
        <v>999</v>
      </c>
      <c r="BB195" s="1" t="s">
        <v>999</v>
      </c>
      <c r="BC195" s="1" t="s">
        <v>999</v>
      </c>
      <c r="BD195" s="1" t="s">
        <v>999</v>
      </c>
      <c r="BE195" s="1" t="s">
        <v>999</v>
      </c>
      <c r="BF195" s="1">
        <v>1.714</v>
      </c>
      <c r="BG195" s="1">
        <v>1.7889999999999999</v>
      </c>
      <c r="BH195" s="1">
        <v>1.91</v>
      </c>
      <c r="BI195" s="1">
        <v>2.1890000000000001</v>
      </c>
      <c r="BJ195" s="1">
        <v>2.4049999999999998</v>
      </c>
      <c r="BK195" s="1">
        <v>2.0609999999999999</v>
      </c>
      <c r="BL195" s="31">
        <v>1.883</v>
      </c>
      <c r="BM195" s="1">
        <v>1.8129999999999999</v>
      </c>
      <c r="BN195" s="1">
        <v>1.6060000000000001</v>
      </c>
      <c r="BO195" s="1">
        <v>1.6779999999999999</v>
      </c>
      <c r="BP195" s="1">
        <v>1.6739999999999999</v>
      </c>
      <c r="BQ195" s="1">
        <v>1.42</v>
      </c>
      <c r="BR195" s="1">
        <v>1.468</v>
      </c>
      <c r="BS195" s="1">
        <v>1.528</v>
      </c>
      <c r="BT195" s="1">
        <v>1.6379999999999999</v>
      </c>
      <c r="BU195" s="1">
        <v>1.62</v>
      </c>
    </row>
    <row r="196" spans="1:73" customFormat="1">
      <c r="A196" t="s">
        <v>423</v>
      </c>
      <c r="B196" t="s">
        <v>424</v>
      </c>
      <c r="C196">
        <v>20163885</v>
      </c>
      <c r="D196">
        <v>20540138</v>
      </c>
      <c r="E196">
        <v>20917092</v>
      </c>
      <c r="F196">
        <v>21276743</v>
      </c>
      <c r="G196">
        <v>21639132</v>
      </c>
      <c r="H196">
        <v>22018494</v>
      </c>
      <c r="I196">
        <v>22442101</v>
      </c>
      <c r="J196">
        <v>22929109</v>
      </c>
      <c r="K196">
        <v>23486218</v>
      </c>
      <c r="L196">
        <v>24104670</v>
      </c>
      <c r="M196">
        <v>24762406</v>
      </c>
      <c r="N196">
        <v>25417830</v>
      </c>
      <c r="O196">
        <v>26050942</v>
      </c>
      <c r="P196">
        <v>26647962</v>
      </c>
      <c r="Q196">
        <v>27227319</v>
      </c>
      <c r="R196">
        <v>27794595</v>
      </c>
      <c r="S196">
        <v>28364410</v>
      </c>
      <c r="T196">
        <v>28948869</v>
      </c>
      <c r="U196">
        <v>29542879</v>
      </c>
      <c r="V196">
        <v>30148800</v>
      </c>
      <c r="W196">
        <v>30758989</v>
      </c>
      <c r="Z196" t="s">
        <v>405</v>
      </c>
      <c r="AA196" s="48" t="s">
        <v>406</v>
      </c>
      <c r="AB196">
        <v>205279</v>
      </c>
      <c r="AC196" s="48">
        <v>209214</v>
      </c>
      <c r="AD196">
        <v>213230</v>
      </c>
      <c r="AE196">
        <v>217324</v>
      </c>
      <c r="AF196">
        <v>221490</v>
      </c>
      <c r="AG196">
        <v>225296</v>
      </c>
      <c r="AH196" s="48">
        <v>228750</v>
      </c>
      <c r="AI196">
        <v>232250</v>
      </c>
      <c r="AJ196">
        <v>235750</v>
      </c>
      <c r="AK196">
        <v>239250</v>
      </c>
      <c r="AL196">
        <v>242750</v>
      </c>
      <c r="AM196" s="48">
        <v>245950</v>
      </c>
      <c r="AN196">
        <v>249750</v>
      </c>
      <c r="AO196">
        <v>254350</v>
      </c>
      <c r="AP196">
        <v>259000</v>
      </c>
      <c r="AQ196">
        <v>263650</v>
      </c>
      <c r="AR196" s="48">
        <v>268050</v>
      </c>
      <c r="AS196">
        <v>272400</v>
      </c>
      <c r="AT196">
        <v>276550</v>
      </c>
      <c r="AU196">
        <v>280350</v>
      </c>
      <c r="AV196" s="48">
        <v>284060</v>
      </c>
      <c r="AW196" s="36"/>
      <c r="AX196" t="s">
        <v>1097</v>
      </c>
      <c r="AZ196" s="1">
        <v>5.3999999999999999E-2</v>
      </c>
      <c r="BA196" s="1">
        <v>5.6000000000000001E-2</v>
      </c>
      <c r="BB196" s="1">
        <v>5.8000000000000003E-2</v>
      </c>
      <c r="BC196" s="1">
        <v>7.1999999999999995E-2</v>
      </c>
      <c r="BD196" s="1">
        <v>0.08</v>
      </c>
      <c r="BE196" s="1">
        <v>9.6000000000000002E-2</v>
      </c>
      <c r="BF196" s="1">
        <v>0.104</v>
      </c>
      <c r="BG196" s="1">
        <v>0.125</v>
      </c>
      <c r="BH196" s="1">
        <v>0.13300000000000001</v>
      </c>
      <c r="BI196" s="1">
        <v>0.14499999999999999</v>
      </c>
      <c r="BJ196" s="1">
        <v>0.188</v>
      </c>
      <c r="BK196" s="1">
        <v>0.188</v>
      </c>
      <c r="BL196" s="31">
        <v>0.19700000000000001</v>
      </c>
      <c r="BM196" s="1">
        <v>0.23300000000000001</v>
      </c>
      <c r="BN196" s="1">
        <v>0.253</v>
      </c>
      <c r="BO196" s="1">
        <v>0.30299999999999999</v>
      </c>
      <c r="BP196" s="1">
        <v>0.34899999999999998</v>
      </c>
      <c r="BQ196" s="1">
        <v>0.316</v>
      </c>
      <c r="BR196" s="1">
        <v>0.35399999999999998</v>
      </c>
      <c r="BS196" s="1">
        <v>0.39300000000000002</v>
      </c>
      <c r="BT196" s="1">
        <v>0.44900000000000001</v>
      </c>
      <c r="BU196" s="1">
        <v>0.47699999999999998</v>
      </c>
    </row>
    <row r="197" spans="1:73" customFormat="1">
      <c r="A197" t="s">
        <v>78</v>
      </c>
      <c r="B197" t="s">
        <v>136</v>
      </c>
      <c r="C197">
        <v>7976789</v>
      </c>
      <c r="D197">
        <v>7992324</v>
      </c>
      <c r="E197">
        <v>8011566</v>
      </c>
      <c r="F197">
        <v>8042293</v>
      </c>
      <c r="G197">
        <v>8081957</v>
      </c>
      <c r="H197">
        <v>8121423</v>
      </c>
      <c r="I197">
        <v>8171966</v>
      </c>
      <c r="J197">
        <v>8227829</v>
      </c>
      <c r="K197">
        <v>8268641</v>
      </c>
      <c r="L197">
        <v>8295487</v>
      </c>
      <c r="M197">
        <v>8321496</v>
      </c>
      <c r="N197">
        <v>8343323</v>
      </c>
      <c r="O197">
        <v>8363404</v>
      </c>
      <c r="P197">
        <v>8391643</v>
      </c>
      <c r="Q197">
        <v>8429991</v>
      </c>
      <c r="R197">
        <v>8479823</v>
      </c>
      <c r="S197">
        <v>8546356</v>
      </c>
      <c r="T197">
        <v>8642699</v>
      </c>
      <c r="U197">
        <v>8736668</v>
      </c>
      <c r="V197">
        <v>8797566</v>
      </c>
      <c r="W197">
        <v>8847037</v>
      </c>
      <c r="Z197" t="s">
        <v>430</v>
      </c>
      <c r="AA197" s="48" t="s">
        <v>431</v>
      </c>
      <c r="AB197">
        <v>18410</v>
      </c>
      <c r="AC197" s="48">
        <v>18776</v>
      </c>
      <c r="AD197">
        <v>19105</v>
      </c>
      <c r="AE197">
        <v>19386</v>
      </c>
      <c r="AF197">
        <v>19637</v>
      </c>
      <c r="AG197">
        <v>19809</v>
      </c>
      <c r="AH197" s="48">
        <v>19867</v>
      </c>
      <c r="AI197">
        <v>19781</v>
      </c>
      <c r="AJ197">
        <v>19540</v>
      </c>
      <c r="AK197">
        <v>19158</v>
      </c>
      <c r="AL197">
        <v>18704</v>
      </c>
      <c r="AM197" s="48">
        <v>18285</v>
      </c>
      <c r="AN197">
        <v>17955</v>
      </c>
      <c r="AO197">
        <v>17745</v>
      </c>
      <c r="AP197">
        <v>17640</v>
      </c>
      <c r="AQ197">
        <v>17606</v>
      </c>
      <c r="AR197" s="48">
        <v>17626</v>
      </c>
      <c r="AS197">
        <v>17665</v>
      </c>
      <c r="AT197">
        <v>17725</v>
      </c>
      <c r="AU197">
        <v>17808</v>
      </c>
      <c r="AV197" s="48">
        <v>17907</v>
      </c>
      <c r="AW197" s="36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3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customFormat="1">
      <c r="A198" t="s">
        <v>137</v>
      </c>
      <c r="B198" t="s">
        <v>138</v>
      </c>
      <c r="C198">
        <v>7913000</v>
      </c>
      <c r="D198">
        <v>7982750</v>
      </c>
      <c r="E198">
        <v>8048600</v>
      </c>
      <c r="F198">
        <v>8111200</v>
      </c>
      <c r="G198">
        <v>8171950</v>
      </c>
      <c r="H198">
        <v>8234100</v>
      </c>
      <c r="I198">
        <v>8306500</v>
      </c>
      <c r="J198">
        <v>8391850</v>
      </c>
      <c r="K198">
        <v>8484550</v>
      </c>
      <c r="L198">
        <v>8581300</v>
      </c>
      <c r="M198">
        <v>8763400</v>
      </c>
      <c r="N198">
        <v>8947243</v>
      </c>
      <c r="O198">
        <v>9054332</v>
      </c>
      <c r="P198">
        <v>9173082</v>
      </c>
      <c r="Q198">
        <v>9295784</v>
      </c>
      <c r="R198">
        <v>9416801</v>
      </c>
      <c r="S198">
        <v>9535079</v>
      </c>
      <c r="T198">
        <v>9649341</v>
      </c>
      <c r="U198">
        <v>9757812</v>
      </c>
      <c r="V198">
        <v>9854033</v>
      </c>
      <c r="W198">
        <v>9942334</v>
      </c>
      <c r="Z198" t="s">
        <v>450</v>
      </c>
      <c r="AA198" s="48" t="s">
        <v>451</v>
      </c>
      <c r="AB198">
        <v>231570</v>
      </c>
      <c r="AC198" s="48">
        <v>236221</v>
      </c>
      <c r="AD198">
        <v>240686</v>
      </c>
      <c r="AE198">
        <v>244931</v>
      </c>
      <c r="AF198">
        <v>248972</v>
      </c>
      <c r="AG198">
        <v>252703</v>
      </c>
      <c r="AH198" s="48">
        <v>255992</v>
      </c>
      <c r="AI198">
        <v>258780</v>
      </c>
      <c r="AJ198">
        <v>261010</v>
      </c>
      <c r="AK198">
        <v>262721</v>
      </c>
      <c r="AL198">
        <v>264061</v>
      </c>
      <c r="AM198" s="48">
        <v>265254</v>
      </c>
      <c r="AN198">
        <v>266455</v>
      </c>
      <c r="AO198">
        <v>267698</v>
      </c>
      <c r="AP198">
        <v>268998</v>
      </c>
      <c r="AQ198">
        <v>270328</v>
      </c>
      <c r="AR198" s="48">
        <v>271705</v>
      </c>
      <c r="AS198">
        <v>273124</v>
      </c>
      <c r="AT198">
        <v>274575</v>
      </c>
      <c r="AU198">
        <v>276103</v>
      </c>
      <c r="AV198" s="48">
        <v>277679</v>
      </c>
      <c r="AW198" s="36"/>
      <c r="AX198" t="s">
        <v>1104</v>
      </c>
      <c r="AZ198" s="1">
        <v>0.42299999999999999</v>
      </c>
      <c r="BA198" s="1">
        <v>0.44800000000000001</v>
      </c>
      <c r="BB198" s="1">
        <v>0.38100000000000001</v>
      </c>
      <c r="BC198" s="1">
        <v>0.38</v>
      </c>
      <c r="BD198" s="1">
        <v>0.32400000000000001</v>
      </c>
      <c r="BE198" s="1">
        <v>0.314</v>
      </c>
      <c r="BF198" s="1">
        <v>0.36299999999999999</v>
      </c>
      <c r="BG198" s="1">
        <v>0.42899999999999999</v>
      </c>
      <c r="BH198" s="1">
        <v>0.47099999999999997</v>
      </c>
      <c r="BI198" s="1">
        <v>0.51600000000000001</v>
      </c>
      <c r="BJ198" s="1">
        <v>0.60799999999999998</v>
      </c>
      <c r="BK198" s="1">
        <v>0.59799999999999998</v>
      </c>
      <c r="BL198" s="31">
        <v>0.68100000000000005</v>
      </c>
      <c r="BM198" s="1">
        <v>0.93300000000000005</v>
      </c>
      <c r="BN198" s="1">
        <v>1.0640000000000001</v>
      </c>
      <c r="BO198" s="1">
        <v>1.1299999999999999</v>
      </c>
      <c r="BP198" s="1">
        <v>1.1739999999999999</v>
      </c>
      <c r="BQ198" s="1">
        <v>1.1579999999999999</v>
      </c>
      <c r="BR198" s="1">
        <v>1.2350000000000001</v>
      </c>
      <c r="BS198" s="1">
        <v>1.298</v>
      </c>
      <c r="BT198" s="1">
        <v>1.4239999999999999</v>
      </c>
      <c r="BU198" s="1">
        <v>1.5109999999999999</v>
      </c>
    </row>
    <row r="199" spans="1:73" customFormat="1">
      <c r="A199" t="s">
        <v>147</v>
      </c>
      <c r="B199" t="s">
        <v>148</v>
      </c>
      <c r="C199">
        <v>290597</v>
      </c>
      <c r="D199">
        <v>294062</v>
      </c>
      <c r="E199">
        <v>298051</v>
      </c>
      <c r="F199">
        <v>302618</v>
      </c>
      <c r="G199">
        <v>307660</v>
      </c>
      <c r="H199">
        <v>313129</v>
      </c>
      <c r="I199">
        <v>318894</v>
      </c>
      <c r="J199">
        <v>324859</v>
      </c>
      <c r="K199">
        <v>331033</v>
      </c>
      <c r="L199">
        <v>337389</v>
      </c>
      <c r="M199">
        <v>343681</v>
      </c>
      <c r="N199">
        <v>349604</v>
      </c>
      <c r="O199">
        <v>354942</v>
      </c>
      <c r="P199">
        <v>359577</v>
      </c>
      <c r="Q199">
        <v>363584</v>
      </c>
      <c r="R199">
        <v>367168</v>
      </c>
      <c r="S199">
        <v>370633</v>
      </c>
      <c r="T199">
        <v>374206</v>
      </c>
      <c r="U199">
        <v>377931</v>
      </c>
      <c r="V199">
        <v>381761</v>
      </c>
      <c r="W199">
        <v>385640</v>
      </c>
      <c r="Z199" t="s">
        <v>438</v>
      </c>
      <c r="AA199" s="48" t="s">
        <v>439</v>
      </c>
      <c r="AB199">
        <v>3781101</v>
      </c>
      <c r="AC199" s="48">
        <v>3800081</v>
      </c>
      <c r="AD199">
        <v>3810605</v>
      </c>
      <c r="AE199">
        <v>3818774</v>
      </c>
      <c r="AF199">
        <v>3823701</v>
      </c>
      <c r="AG199">
        <v>3826095</v>
      </c>
      <c r="AH199" s="48">
        <v>3826878</v>
      </c>
      <c r="AI199">
        <v>3821362</v>
      </c>
      <c r="AJ199">
        <v>3805214</v>
      </c>
      <c r="AK199">
        <v>3782995</v>
      </c>
      <c r="AL199">
        <v>3760866</v>
      </c>
      <c r="AM199" s="48">
        <v>3740410</v>
      </c>
      <c r="AN199">
        <v>3721525</v>
      </c>
      <c r="AO199">
        <v>3678732</v>
      </c>
      <c r="AP199">
        <v>3634488</v>
      </c>
      <c r="AQ199">
        <v>3593077</v>
      </c>
      <c r="AR199" s="48">
        <v>3534874</v>
      </c>
      <c r="AS199">
        <v>3473166</v>
      </c>
      <c r="AT199">
        <v>3406495</v>
      </c>
      <c r="AU199">
        <v>3325001</v>
      </c>
      <c r="AV199" s="48">
        <v>3195153</v>
      </c>
      <c r="AW199" s="36"/>
      <c r="AX199" t="s">
        <v>1109</v>
      </c>
      <c r="AZ199" s="1">
        <v>0.36599999999999999</v>
      </c>
      <c r="BA199" s="1">
        <v>0.38900000000000001</v>
      </c>
      <c r="BB199" s="1">
        <v>0.433</v>
      </c>
      <c r="BC199" s="1">
        <v>0.47499999999999998</v>
      </c>
      <c r="BD199" s="1">
        <v>0.497</v>
      </c>
      <c r="BE199" s="1">
        <v>0.48599999999999999</v>
      </c>
      <c r="BF199" s="1">
        <v>0.52900000000000003</v>
      </c>
      <c r="BG199" s="1">
        <v>0.57799999999999996</v>
      </c>
      <c r="BH199" s="1">
        <v>0.65700000000000003</v>
      </c>
      <c r="BI199" s="1">
        <v>0.72399999999999998</v>
      </c>
      <c r="BJ199" s="1">
        <v>0.79300000000000004</v>
      </c>
      <c r="BK199" s="1">
        <v>0.76700000000000002</v>
      </c>
      <c r="BL199" s="31">
        <v>0.76700000000000002</v>
      </c>
      <c r="BM199" s="1">
        <v>0.81899999999999995</v>
      </c>
      <c r="BN199" s="1">
        <v>0.8</v>
      </c>
      <c r="BO199" s="1">
        <v>0.84899999999999998</v>
      </c>
      <c r="BP199" s="1">
        <v>0.91700000000000004</v>
      </c>
      <c r="BQ199" s="1">
        <v>0.93600000000000005</v>
      </c>
      <c r="BR199" s="1">
        <v>0.95899999999999996</v>
      </c>
      <c r="BS199" s="1">
        <v>0.99199999999999999</v>
      </c>
      <c r="BT199" s="1">
        <v>1.0189999999999999</v>
      </c>
      <c r="BU199" s="1">
        <v>1.0580000000000001</v>
      </c>
    </row>
    <row r="200" spans="1:73" customFormat="1">
      <c r="A200" t="s">
        <v>145</v>
      </c>
      <c r="B200" t="s">
        <v>146</v>
      </c>
      <c r="C200">
        <v>613700</v>
      </c>
      <c r="D200">
        <v>636541</v>
      </c>
      <c r="E200">
        <v>664611</v>
      </c>
      <c r="F200">
        <v>697545</v>
      </c>
      <c r="G200">
        <v>735146</v>
      </c>
      <c r="H200">
        <v>778708</v>
      </c>
      <c r="I200">
        <v>829844</v>
      </c>
      <c r="J200">
        <v>889164</v>
      </c>
      <c r="K200">
        <v>958418</v>
      </c>
      <c r="L200">
        <v>1035919</v>
      </c>
      <c r="M200">
        <v>1114641</v>
      </c>
      <c r="N200">
        <v>1185076</v>
      </c>
      <c r="O200">
        <v>1240860</v>
      </c>
      <c r="P200">
        <v>1278151</v>
      </c>
      <c r="Q200">
        <v>1299943</v>
      </c>
      <c r="R200">
        <v>1315029</v>
      </c>
      <c r="S200">
        <v>1336075</v>
      </c>
      <c r="T200">
        <v>1371851</v>
      </c>
      <c r="U200">
        <v>1425791</v>
      </c>
      <c r="V200">
        <v>1494074</v>
      </c>
      <c r="W200">
        <v>1569439</v>
      </c>
      <c r="Z200" t="s">
        <v>343</v>
      </c>
      <c r="AA200" s="48" t="s">
        <v>344</v>
      </c>
      <c r="AB200">
        <v>153021</v>
      </c>
      <c r="AC200" s="48">
        <v>154995</v>
      </c>
      <c r="AD200">
        <v>156729</v>
      </c>
      <c r="AE200">
        <v>158179</v>
      </c>
      <c r="AF200">
        <v>159392</v>
      </c>
      <c r="AG200">
        <v>160530</v>
      </c>
      <c r="AH200" s="48">
        <v>161816</v>
      </c>
      <c r="AI200">
        <v>163417</v>
      </c>
      <c r="AJ200">
        <v>165381</v>
      </c>
      <c r="AK200">
        <v>167639</v>
      </c>
      <c r="AL200">
        <v>170011</v>
      </c>
      <c r="AM200" s="48">
        <v>172221</v>
      </c>
      <c r="AN200">
        <v>174085</v>
      </c>
      <c r="AO200">
        <v>175544</v>
      </c>
      <c r="AP200">
        <v>176646</v>
      </c>
      <c r="AQ200">
        <v>177513</v>
      </c>
      <c r="AR200" s="48">
        <v>178296</v>
      </c>
      <c r="AS200">
        <v>179126</v>
      </c>
      <c r="AT200">
        <v>180024</v>
      </c>
      <c r="AU200">
        <v>180955</v>
      </c>
      <c r="AV200" s="48">
        <v>181889</v>
      </c>
      <c r="AW200" s="36"/>
      <c r="AX200" t="s">
        <v>1399</v>
      </c>
      <c r="AZ200" s="1">
        <v>0.78500000000000003</v>
      </c>
      <c r="BA200" s="1">
        <v>0.82499999999999996</v>
      </c>
      <c r="BB200" s="1">
        <v>0.83399999999999996</v>
      </c>
      <c r="BC200" s="1">
        <v>0.79800000000000004</v>
      </c>
      <c r="BD200" s="1">
        <v>0.80500000000000005</v>
      </c>
      <c r="BE200" s="1">
        <v>0.88300000000000001</v>
      </c>
      <c r="BF200" s="1">
        <v>0.95399999999999996</v>
      </c>
      <c r="BG200" s="1">
        <v>1.016</v>
      </c>
      <c r="BH200" s="1">
        <v>1.135</v>
      </c>
      <c r="BI200" s="1">
        <v>1.2789999999999999</v>
      </c>
      <c r="BJ200" s="1">
        <v>1.2869999999999999</v>
      </c>
      <c r="BK200" s="1">
        <v>1.2789999999999999</v>
      </c>
      <c r="BL200" s="31">
        <v>1.399</v>
      </c>
      <c r="BM200" s="1">
        <v>1.444</v>
      </c>
      <c r="BN200" s="1">
        <v>1.4379999999999999</v>
      </c>
      <c r="BO200" s="1">
        <v>1.4810000000000001</v>
      </c>
      <c r="BP200" s="1">
        <v>1.542</v>
      </c>
      <c r="BQ200" s="1">
        <v>1.641</v>
      </c>
      <c r="BR200" s="1">
        <v>1.6879999999999999</v>
      </c>
      <c r="BS200" s="1">
        <v>1.81</v>
      </c>
      <c r="BT200" s="1">
        <v>1.8740000000000001</v>
      </c>
      <c r="BU200" s="1">
        <v>1.9710000000000001</v>
      </c>
    </row>
    <row r="201" spans="1:73" customFormat="1">
      <c r="A201" t="s">
        <v>53</v>
      </c>
      <c r="B201" t="s">
        <v>143</v>
      </c>
      <c r="C201">
        <v>122682815</v>
      </c>
      <c r="D201">
        <v>125189651</v>
      </c>
      <c r="E201">
        <v>127657854</v>
      </c>
      <c r="F201">
        <v>130088702</v>
      </c>
      <c r="G201">
        <v>132478086</v>
      </c>
      <c r="H201">
        <v>134791603</v>
      </c>
      <c r="I201">
        <v>136986432</v>
      </c>
      <c r="J201">
        <v>139035505</v>
      </c>
      <c r="K201">
        <v>140921167</v>
      </c>
      <c r="L201">
        <v>142660376</v>
      </c>
      <c r="M201">
        <v>144304167</v>
      </c>
      <c r="N201">
        <v>145924797</v>
      </c>
      <c r="O201">
        <v>147575430</v>
      </c>
      <c r="P201">
        <v>149273778</v>
      </c>
      <c r="Q201">
        <v>151007807</v>
      </c>
      <c r="R201">
        <v>152764676</v>
      </c>
      <c r="S201">
        <v>154520167</v>
      </c>
      <c r="T201">
        <v>156256276</v>
      </c>
      <c r="U201">
        <v>157970840</v>
      </c>
      <c r="V201">
        <v>159670593</v>
      </c>
      <c r="W201">
        <v>161356039</v>
      </c>
      <c r="Z201" t="s">
        <v>327</v>
      </c>
      <c r="AA201" s="48" t="s">
        <v>328</v>
      </c>
      <c r="AB201">
        <v>43221</v>
      </c>
      <c r="AC201" s="48">
        <v>43614</v>
      </c>
      <c r="AD201">
        <v>44074</v>
      </c>
      <c r="AE201">
        <v>44599</v>
      </c>
      <c r="AF201">
        <v>45165</v>
      </c>
      <c r="AG201">
        <v>45746</v>
      </c>
      <c r="AH201" s="48">
        <v>46324</v>
      </c>
      <c r="AI201">
        <v>46857</v>
      </c>
      <c r="AJ201">
        <v>47339</v>
      </c>
      <c r="AK201">
        <v>47778</v>
      </c>
      <c r="AL201">
        <v>48185</v>
      </c>
      <c r="AM201" s="48">
        <v>48599</v>
      </c>
      <c r="AN201">
        <v>49016</v>
      </c>
      <c r="AO201">
        <v>49447</v>
      </c>
      <c r="AP201">
        <v>49887</v>
      </c>
      <c r="AQ201">
        <v>50331</v>
      </c>
      <c r="AR201" s="48">
        <v>50774</v>
      </c>
      <c r="AS201">
        <v>51203</v>
      </c>
      <c r="AT201">
        <v>51625</v>
      </c>
      <c r="AU201">
        <v>52045</v>
      </c>
      <c r="AV201" s="48">
        <v>52441</v>
      </c>
      <c r="AW201" s="34"/>
      <c r="AX201" t="s">
        <v>1111</v>
      </c>
      <c r="AZ201" s="1">
        <v>0.374</v>
      </c>
      <c r="BA201" s="1">
        <v>0.39100000000000001</v>
      </c>
      <c r="BB201" s="1">
        <v>0.39600000000000002</v>
      </c>
      <c r="BC201" s="1">
        <v>0.43</v>
      </c>
      <c r="BD201" s="1">
        <v>0.46200000000000002</v>
      </c>
      <c r="BE201" s="1">
        <v>0.48199999999999998</v>
      </c>
      <c r="BF201" s="1">
        <v>0.52200000000000002</v>
      </c>
      <c r="BG201" s="1">
        <v>0.55100000000000005</v>
      </c>
      <c r="BH201" s="1">
        <v>0.61099999999999999</v>
      </c>
      <c r="BI201" s="1">
        <v>0.65200000000000002</v>
      </c>
      <c r="BJ201" s="1">
        <v>0.69499999999999995</v>
      </c>
      <c r="BK201" s="1">
        <v>0.67500000000000004</v>
      </c>
      <c r="BL201" s="31">
        <v>0.68100000000000005</v>
      </c>
      <c r="BM201" s="1">
        <v>0.67600000000000005</v>
      </c>
      <c r="BN201" s="1">
        <v>0.69299999999999995</v>
      </c>
      <c r="BO201" s="1">
        <v>0.72099999999999997</v>
      </c>
      <c r="BP201" s="1">
        <v>0.72799999999999998</v>
      </c>
      <c r="BQ201" s="1">
        <v>0.755</v>
      </c>
      <c r="BR201" s="1">
        <v>0.77100000000000002</v>
      </c>
      <c r="BS201" s="1">
        <v>0.78500000000000003</v>
      </c>
      <c r="BT201" s="1">
        <v>0.82599999999999996</v>
      </c>
      <c r="BU201" s="1">
        <v>0.86399999999999999</v>
      </c>
    </row>
    <row r="202" spans="1:73" customFormat="1">
      <c r="A202" t="s">
        <v>160</v>
      </c>
      <c r="B202" t="s">
        <v>161</v>
      </c>
      <c r="C202">
        <v>269336</v>
      </c>
      <c r="D202">
        <v>270451</v>
      </c>
      <c r="E202">
        <v>271515</v>
      </c>
      <c r="F202">
        <v>272500</v>
      </c>
      <c r="G202">
        <v>273425</v>
      </c>
      <c r="H202">
        <v>274329</v>
      </c>
      <c r="I202">
        <v>275284</v>
      </c>
      <c r="J202">
        <v>276323</v>
      </c>
      <c r="K202">
        <v>277477</v>
      </c>
      <c r="L202">
        <v>278700</v>
      </c>
      <c r="M202">
        <v>279946</v>
      </c>
      <c r="N202">
        <v>281104</v>
      </c>
      <c r="O202">
        <v>282131</v>
      </c>
      <c r="P202">
        <v>282987</v>
      </c>
      <c r="Q202">
        <v>283700</v>
      </c>
      <c r="R202">
        <v>284296</v>
      </c>
      <c r="S202">
        <v>284825</v>
      </c>
      <c r="T202">
        <v>285324</v>
      </c>
      <c r="U202">
        <v>285796</v>
      </c>
      <c r="V202">
        <v>286233</v>
      </c>
      <c r="W202">
        <v>286641</v>
      </c>
      <c r="Z202" t="s">
        <v>472</v>
      </c>
      <c r="AA202" s="48" t="s">
        <v>473</v>
      </c>
      <c r="AB202">
        <v>26840</v>
      </c>
      <c r="AC202" s="48">
        <v>27145</v>
      </c>
      <c r="AD202">
        <v>27462</v>
      </c>
      <c r="AE202">
        <v>27812</v>
      </c>
      <c r="AF202">
        <v>28175</v>
      </c>
      <c r="AG202">
        <v>28562</v>
      </c>
      <c r="AH202" s="48">
        <v>28940</v>
      </c>
      <c r="AI202">
        <v>29324</v>
      </c>
      <c r="AJ202">
        <v>29700</v>
      </c>
      <c r="AK202">
        <v>30063</v>
      </c>
      <c r="AL202">
        <v>30434</v>
      </c>
      <c r="AM202" s="48">
        <v>30816</v>
      </c>
      <c r="AN202">
        <v>31229</v>
      </c>
      <c r="AO202">
        <v>31661</v>
      </c>
      <c r="AP202">
        <v>32105</v>
      </c>
      <c r="AQ202">
        <v>32553</v>
      </c>
      <c r="AR202" s="48">
        <v>32948</v>
      </c>
      <c r="AS202">
        <v>33272</v>
      </c>
      <c r="AT202">
        <v>33504</v>
      </c>
      <c r="AU202">
        <v>33671</v>
      </c>
      <c r="AV202" s="48">
        <v>33785</v>
      </c>
      <c r="AW202" s="34"/>
      <c r="AX202" t="s">
        <v>545</v>
      </c>
      <c r="AZ202" s="1">
        <v>0.26200000000000001</v>
      </c>
      <c r="BA202" s="1">
        <v>0.26800000000000002</v>
      </c>
      <c r="BB202" s="1">
        <v>0.27200000000000002</v>
      </c>
      <c r="BC202" s="1">
        <v>0.25700000000000001</v>
      </c>
      <c r="BD202" s="1">
        <v>0.26200000000000001</v>
      </c>
      <c r="BE202" s="1">
        <v>0.315</v>
      </c>
      <c r="BF202" s="1">
        <v>0.36499999999999999</v>
      </c>
      <c r="BG202" s="1">
        <v>0.39</v>
      </c>
      <c r="BH202" s="1">
        <v>0.435</v>
      </c>
      <c r="BI202" s="1">
        <v>0.52700000000000002</v>
      </c>
      <c r="BJ202" s="1">
        <v>0.59899999999999998</v>
      </c>
      <c r="BK202" s="1">
        <v>0.60699999999999998</v>
      </c>
      <c r="BL202" s="31">
        <v>0.68100000000000005</v>
      </c>
      <c r="BM202" s="1">
        <v>0.75900000000000001</v>
      </c>
      <c r="BN202" s="1">
        <v>0.77</v>
      </c>
      <c r="BO202" s="1">
        <v>0.79800000000000004</v>
      </c>
      <c r="BP202" s="1">
        <v>0.81699999999999995</v>
      </c>
      <c r="BQ202" s="1">
        <v>0.77400000000000002</v>
      </c>
      <c r="BR202" s="1">
        <v>0.79800000000000004</v>
      </c>
      <c r="BS202" s="1">
        <v>0.88</v>
      </c>
      <c r="BT202" s="1">
        <v>0.92800000000000005</v>
      </c>
      <c r="BU202" s="1">
        <v>0.94199999999999995</v>
      </c>
    </row>
    <row r="203" spans="1:73" customFormat="1">
      <c r="A203" t="s">
        <v>151</v>
      </c>
      <c r="B203" t="s">
        <v>152</v>
      </c>
      <c r="C203">
        <v>10069000</v>
      </c>
      <c r="D203">
        <v>10026738</v>
      </c>
      <c r="E203">
        <v>9979610</v>
      </c>
      <c r="F203">
        <v>9928549</v>
      </c>
      <c r="G203">
        <v>9865548</v>
      </c>
      <c r="H203">
        <v>9796749</v>
      </c>
      <c r="I203">
        <v>9730146</v>
      </c>
      <c r="J203">
        <v>9663915</v>
      </c>
      <c r="K203">
        <v>9604924</v>
      </c>
      <c r="L203">
        <v>9560953</v>
      </c>
      <c r="M203">
        <v>9527985</v>
      </c>
      <c r="N203">
        <v>9506765</v>
      </c>
      <c r="O203">
        <v>9490583</v>
      </c>
      <c r="P203">
        <v>9473172</v>
      </c>
      <c r="Q203">
        <v>9464495</v>
      </c>
      <c r="R203">
        <v>9465997</v>
      </c>
      <c r="S203">
        <v>9474511</v>
      </c>
      <c r="T203">
        <v>9489616</v>
      </c>
      <c r="U203">
        <v>9501534</v>
      </c>
      <c r="V203">
        <v>9498264</v>
      </c>
      <c r="W203">
        <v>9485386</v>
      </c>
      <c r="Z203" t="s">
        <v>368</v>
      </c>
      <c r="AA203" s="48" t="s">
        <v>369</v>
      </c>
      <c r="AB203">
        <v>27392</v>
      </c>
      <c r="AC203" s="48">
        <v>28116</v>
      </c>
      <c r="AD203">
        <v>28935</v>
      </c>
      <c r="AE203">
        <v>29853</v>
      </c>
      <c r="AF203">
        <v>30910</v>
      </c>
      <c r="AG203">
        <v>32053</v>
      </c>
      <c r="AH203" s="48">
        <v>33186</v>
      </c>
      <c r="AI203">
        <v>34248</v>
      </c>
      <c r="AJ203">
        <v>35237</v>
      </c>
      <c r="AK203">
        <v>36137</v>
      </c>
      <c r="AL203">
        <v>36885</v>
      </c>
      <c r="AM203" s="48">
        <v>37377</v>
      </c>
      <c r="AN203">
        <v>37582</v>
      </c>
      <c r="AO203">
        <v>37446</v>
      </c>
      <c r="AP203">
        <v>37009</v>
      </c>
      <c r="AQ203">
        <v>36453</v>
      </c>
      <c r="AR203" s="48">
        <v>36015</v>
      </c>
      <c r="AS203">
        <v>35858</v>
      </c>
      <c r="AT203">
        <v>36065</v>
      </c>
      <c r="AU203">
        <v>36560</v>
      </c>
      <c r="AV203" s="48">
        <v>37264</v>
      </c>
      <c r="AW203" s="34"/>
      <c r="AX203" t="s">
        <v>525</v>
      </c>
      <c r="AZ203" s="1" t="s">
        <v>999</v>
      </c>
      <c r="BA203" s="1" t="s">
        <v>999</v>
      </c>
      <c r="BB203" s="1">
        <v>1.4E-2</v>
      </c>
      <c r="BC203" s="1">
        <v>1.2999999999999999E-2</v>
      </c>
      <c r="BD203" s="1">
        <v>1.6E-2</v>
      </c>
      <c r="BE203" s="1">
        <v>1.7999999999999999E-2</v>
      </c>
      <c r="BF203" s="1">
        <v>2.1999999999999999E-2</v>
      </c>
      <c r="BG203" s="1">
        <v>2.1999999999999999E-2</v>
      </c>
      <c r="BH203" s="1">
        <v>2.3E-2</v>
      </c>
      <c r="BI203" s="1">
        <v>2.7E-2</v>
      </c>
      <c r="BJ203" s="1">
        <v>3.1E-2</v>
      </c>
      <c r="BK203" s="1">
        <v>2.7E-2</v>
      </c>
      <c r="BL203" s="31">
        <v>3.2000000000000001E-2</v>
      </c>
      <c r="BM203" s="1">
        <v>3.9E-2</v>
      </c>
      <c r="BN203" s="1">
        <v>3.7999999999999999E-2</v>
      </c>
      <c r="BO203" s="1">
        <v>3.7999999999999999E-2</v>
      </c>
      <c r="BP203" s="1">
        <v>3.6999999999999998E-2</v>
      </c>
      <c r="BQ203" s="1">
        <v>3.5999999999999997E-2</v>
      </c>
      <c r="BR203" s="1">
        <v>3.6999999999999998E-2</v>
      </c>
      <c r="BS203" s="1">
        <v>0.04</v>
      </c>
      <c r="BT203" s="1">
        <v>4.4999999999999998E-2</v>
      </c>
      <c r="BU203" s="1">
        <v>4.9000000000000002E-2</v>
      </c>
    </row>
    <row r="204" spans="1:73" customFormat="1">
      <c r="A204" t="s">
        <v>77</v>
      </c>
      <c r="B204" t="s">
        <v>140</v>
      </c>
      <c r="C204">
        <v>10203008</v>
      </c>
      <c r="D204">
        <v>10226419</v>
      </c>
      <c r="E204">
        <v>10251250</v>
      </c>
      <c r="F204">
        <v>10286570</v>
      </c>
      <c r="G204">
        <v>10332785</v>
      </c>
      <c r="H204">
        <v>10376133</v>
      </c>
      <c r="I204">
        <v>10421137</v>
      </c>
      <c r="J204">
        <v>10478617</v>
      </c>
      <c r="K204">
        <v>10547958</v>
      </c>
      <c r="L204">
        <v>10625700</v>
      </c>
      <c r="M204">
        <v>10709973</v>
      </c>
      <c r="N204">
        <v>10796493</v>
      </c>
      <c r="O204">
        <v>10895586</v>
      </c>
      <c r="P204">
        <v>11038264</v>
      </c>
      <c r="Q204">
        <v>11106932</v>
      </c>
      <c r="R204">
        <v>11159407</v>
      </c>
      <c r="S204">
        <v>11209057</v>
      </c>
      <c r="T204">
        <v>11274196</v>
      </c>
      <c r="U204">
        <v>11331422</v>
      </c>
      <c r="V204">
        <v>11375158</v>
      </c>
      <c r="W204">
        <v>11422068</v>
      </c>
      <c r="Z204" t="s">
        <v>537</v>
      </c>
      <c r="AA204" s="48" t="s">
        <v>538</v>
      </c>
      <c r="AB204">
        <v>107801</v>
      </c>
      <c r="AC204" s="48">
        <v>107758</v>
      </c>
      <c r="AD204">
        <v>107784</v>
      </c>
      <c r="AE204">
        <v>107896</v>
      </c>
      <c r="AF204">
        <v>108097</v>
      </c>
      <c r="AG204">
        <v>108326</v>
      </c>
      <c r="AH204" s="48">
        <v>108512</v>
      </c>
      <c r="AI204">
        <v>108614</v>
      </c>
      <c r="AJ204">
        <v>108603</v>
      </c>
      <c r="AK204">
        <v>108518</v>
      </c>
      <c r="AL204">
        <v>108393</v>
      </c>
      <c r="AM204" s="48">
        <v>108287</v>
      </c>
      <c r="AN204">
        <v>108255</v>
      </c>
      <c r="AO204">
        <v>108316</v>
      </c>
      <c r="AP204">
        <v>108435</v>
      </c>
      <c r="AQ204">
        <v>108622</v>
      </c>
      <c r="AR204" s="48">
        <v>108861</v>
      </c>
      <c r="AS204">
        <v>109148</v>
      </c>
      <c r="AT204">
        <v>109459</v>
      </c>
      <c r="AU204">
        <v>109827</v>
      </c>
      <c r="AV204" s="48">
        <v>110210</v>
      </c>
      <c r="AW204" s="34"/>
      <c r="AX204" t="s">
        <v>516</v>
      </c>
      <c r="AZ204" s="1">
        <v>0.19800000000000001</v>
      </c>
      <c r="BA204" s="1">
        <v>0.20100000000000001</v>
      </c>
      <c r="BB204" s="1">
        <v>0.19500000000000001</v>
      </c>
      <c r="BC204" s="1">
        <v>0.17699999999999999</v>
      </c>
      <c r="BD204" s="1">
        <v>0.191</v>
      </c>
      <c r="BE204" s="1">
        <v>0.21199999999999999</v>
      </c>
      <c r="BF204" s="1">
        <v>0.248</v>
      </c>
      <c r="BG204" s="1">
        <v>0.28299999999999997</v>
      </c>
      <c r="BH204" s="1">
        <v>0.29399999999999998</v>
      </c>
      <c r="BI204" s="1">
        <v>0.32100000000000001</v>
      </c>
      <c r="BJ204" s="1">
        <v>0.34200000000000003</v>
      </c>
      <c r="BK204" s="1">
        <v>0.33800000000000002</v>
      </c>
      <c r="BL204" s="31">
        <v>0.39</v>
      </c>
      <c r="BM204" s="1">
        <v>0.45600000000000002</v>
      </c>
      <c r="BN204" s="1">
        <v>0.45900000000000002</v>
      </c>
      <c r="BO204" s="1">
        <v>0.44600000000000001</v>
      </c>
      <c r="BP204" s="1">
        <v>0.44700000000000001</v>
      </c>
      <c r="BQ204" s="1">
        <v>0.41299999999999998</v>
      </c>
      <c r="BR204" s="1">
        <v>0.42799999999999999</v>
      </c>
      <c r="BS204" s="1">
        <v>0.45500000000000002</v>
      </c>
      <c r="BT204" s="1">
        <v>0.47</v>
      </c>
      <c r="BU204" s="1">
        <v>0.49299999999999999</v>
      </c>
    </row>
    <row r="205" spans="1:73" customFormat="1">
      <c r="A205" t="s">
        <v>36</v>
      </c>
      <c r="B205" t="s">
        <v>153</v>
      </c>
      <c r="C205">
        <v>230244</v>
      </c>
      <c r="D205">
        <v>238988</v>
      </c>
      <c r="E205">
        <v>247315</v>
      </c>
      <c r="F205">
        <v>255063</v>
      </c>
      <c r="G205">
        <v>262378</v>
      </c>
      <c r="H205">
        <v>269425</v>
      </c>
      <c r="I205">
        <v>276504</v>
      </c>
      <c r="J205">
        <v>283800</v>
      </c>
      <c r="K205">
        <v>291329</v>
      </c>
      <c r="L205">
        <v>299025</v>
      </c>
      <c r="M205">
        <v>306823</v>
      </c>
      <c r="N205">
        <v>314655</v>
      </c>
      <c r="O205">
        <v>322464</v>
      </c>
      <c r="P205">
        <v>330237</v>
      </c>
      <c r="Q205">
        <v>338000</v>
      </c>
      <c r="R205">
        <v>345715</v>
      </c>
      <c r="S205">
        <v>353366</v>
      </c>
      <c r="T205">
        <v>360933</v>
      </c>
      <c r="U205">
        <v>368400</v>
      </c>
      <c r="V205">
        <v>375769</v>
      </c>
      <c r="W205">
        <v>383071</v>
      </c>
      <c r="Z205" t="s">
        <v>549</v>
      </c>
      <c r="AA205" s="48" t="s">
        <v>550</v>
      </c>
      <c r="AB205">
        <v>172839</v>
      </c>
      <c r="AC205" s="48">
        <v>173609</v>
      </c>
      <c r="AD205">
        <v>174454</v>
      </c>
      <c r="AE205">
        <v>175392</v>
      </c>
      <c r="AF205">
        <v>176407</v>
      </c>
      <c r="AG205">
        <v>177484</v>
      </c>
      <c r="AH205" s="48">
        <v>178590</v>
      </c>
      <c r="AI205">
        <v>179727</v>
      </c>
      <c r="AJ205">
        <v>180876</v>
      </c>
      <c r="AK205">
        <v>182046</v>
      </c>
      <c r="AL205">
        <v>183263</v>
      </c>
      <c r="AM205" s="48">
        <v>184556</v>
      </c>
      <c r="AN205">
        <v>185949</v>
      </c>
      <c r="AO205">
        <v>187469</v>
      </c>
      <c r="AP205">
        <v>189088</v>
      </c>
      <c r="AQ205">
        <v>190717</v>
      </c>
      <c r="AR205" s="48">
        <v>192221</v>
      </c>
      <c r="AS205">
        <v>193513</v>
      </c>
      <c r="AT205">
        <v>194535</v>
      </c>
      <c r="AU205">
        <v>195352</v>
      </c>
      <c r="AV205" s="48">
        <v>196130</v>
      </c>
      <c r="AW205" s="34"/>
      <c r="AX205" t="s">
        <v>484</v>
      </c>
      <c r="AZ205" s="1">
        <v>1.4830000000000001</v>
      </c>
      <c r="BA205" s="1">
        <v>1.222</v>
      </c>
      <c r="BB205" s="1">
        <v>1.266</v>
      </c>
      <c r="BC205" s="1">
        <v>1.0900000000000001</v>
      </c>
      <c r="BD205" s="1">
        <v>1.3759999999999999</v>
      </c>
      <c r="BE205" s="1">
        <v>1.615</v>
      </c>
      <c r="BF205" s="1">
        <v>1.8680000000000001</v>
      </c>
      <c r="BG205" s="1">
        <v>2.2349999999999999</v>
      </c>
      <c r="BH205" s="1">
        <v>2.6259999999999999</v>
      </c>
      <c r="BI205" s="1">
        <v>2.9359999999999999</v>
      </c>
      <c r="BJ205" s="1">
        <v>3.5329999999999999</v>
      </c>
      <c r="BK205" s="1">
        <v>3.8759999999999999</v>
      </c>
      <c r="BL205" s="31">
        <v>4.3680000000000003</v>
      </c>
      <c r="BM205" s="1">
        <v>4.4219999999999997</v>
      </c>
      <c r="BN205" s="1">
        <v>4.9800000000000004</v>
      </c>
      <c r="BO205" s="1">
        <v>5.1459999999999999</v>
      </c>
      <c r="BP205" s="1">
        <v>5.2409999999999997</v>
      </c>
      <c r="BQ205" s="1">
        <v>4.7869999999999999</v>
      </c>
      <c r="BR205" s="1">
        <v>3.1659999999999999</v>
      </c>
      <c r="BS205" s="1">
        <v>3.069</v>
      </c>
      <c r="BT205" s="1">
        <v>3.427</v>
      </c>
      <c r="BU205" s="1">
        <v>3.6829999999999998</v>
      </c>
    </row>
    <row r="206" spans="1:73" customFormat="1">
      <c r="A206" t="s">
        <v>6</v>
      </c>
      <c r="B206" t="s">
        <v>141</v>
      </c>
      <c r="C206">
        <v>6470265</v>
      </c>
      <c r="D206">
        <v>6664098</v>
      </c>
      <c r="E206">
        <v>6865951</v>
      </c>
      <c r="F206">
        <v>7076733</v>
      </c>
      <c r="G206">
        <v>7295394</v>
      </c>
      <c r="H206">
        <v>7520555</v>
      </c>
      <c r="I206">
        <v>7750004</v>
      </c>
      <c r="J206">
        <v>7982225</v>
      </c>
      <c r="K206">
        <v>8216897</v>
      </c>
      <c r="L206">
        <v>8454793</v>
      </c>
      <c r="M206">
        <v>8696921</v>
      </c>
      <c r="N206">
        <v>8944708</v>
      </c>
      <c r="O206">
        <v>9199259</v>
      </c>
      <c r="P206">
        <v>9460830</v>
      </c>
      <c r="Q206">
        <v>9729248</v>
      </c>
      <c r="R206">
        <v>10004588</v>
      </c>
      <c r="S206">
        <v>10286842</v>
      </c>
      <c r="T206">
        <v>10575952</v>
      </c>
      <c r="U206">
        <v>10872067</v>
      </c>
      <c r="V206">
        <v>11175204</v>
      </c>
      <c r="W206">
        <v>11485048</v>
      </c>
      <c r="Z206" t="s">
        <v>130</v>
      </c>
      <c r="AA206" s="48" t="s">
        <v>131</v>
      </c>
      <c r="AB206">
        <v>56171</v>
      </c>
      <c r="AC206" s="48">
        <v>57053</v>
      </c>
      <c r="AD206">
        <v>57821</v>
      </c>
      <c r="AE206">
        <v>58494</v>
      </c>
      <c r="AF206">
        <v>59080</v>
      </c>
      <c r="AG206">
        <v>59504</v>
      </c>
      <c r="AH206" s="48">
        <v>59681</v>
      </c>
      <c r="AI206">
        <v>59562</v>
      </c>
      <c r="AJ206">
        <v>59107</v>
      </c>
      <c r="AK206">
        <v>58365</v>
      </c>
      <c r="AL206">
        <v>57492</v>
      </c>
      <c r="AM206" s="48">
        <v>56683</v>
      </c>
      <c r="AN206">
        <v>56079</v>
      </c>
      <c r="AO206">
        <v>55759</v>
      </c>
      <c r="AP206">
        <v>55667</v>
      </c>
      <c r="AQ206">
        <v>55713</v>
      </c>
      <c r="AR206" s="48">
        <v>55791</v>
      </c>
      <c r="AS206">
        <v>55812</v>
      </c>
      <c r="AT206">
        <v>55741</v>
      </c>
      <c r="AU206">
        <v>55620</v>
      </c>
      <c r="AV206" s="48">
        <v>55465</v>
      </c>
      <c r="AW206" s="34"/>
      <c r="AX206" t="s">
        <v>1008</v>
      </c>
      <c r="AZ206" s="1">
        <v>6.8330000000000002</v>
      </c>
      <c r="BA206" s="1">
        <v>7.6840000000000002</v>
      </c>
      <c r="BB206" s="1">
        <v>8.0760000000000005</v>
      </c>
      <c r="BC206" s="1">
        <v>8.3179999999999996</v>
      </c>
      <c r="BD206" s="1">
        <v>8.8810000000000002</v>
      </c>
      <c r="BE206" s="1">
        <v>8.8699999999999992</v>
      </c>
      <c r="BF206" s="1">
        <v>9.0549999999999997</v>
      </c>
      <c r="BG206" s="1">
        <v>9.8360000000000003</v>
      </c>
      <c r="BH206" s="1">
        <v>10.167</v>
      </c>
      <c r="BI206" s="1">
        <v>10.618</v>
      </c>
      <c r="BJ206" s="1">
        <v>10.526</v>
      </c>
      <c r="BK206" s="1">
        <v>9.9819999999999993</v>
      </c>
      <c r="BL206" s="31">
        <v>10.096</v>
      </c>
      <c r="BM206" s="1">
        <v>10.07</v>
      </c>
      <c r="BN206" s="1">
        <v>10.721</v>
      </c>
      <c r="BO206" s="1">
        <v>10.628</v>
      </c>
      <c r="BP206" s="1">
        <v>10.957000000000001</v>
      </c>
      <c r="BQ206" s="1">
        <v>11.792</v>
      </c>
      <c r="BR206" s="1">
        <v>11.839</v>
      </c>
      <c r="BS206" s="1">
        <v>12.162000000000001</v>
      </c>
      <c r="BT206" s="1">
        <v>12.803000000000001</v>
      </c>
      <c r="BU206" s="1">
        <v>13.262</v>
      </c>
    </row>
    <row r="207" spans="1:73" customFormat="1">
      <c r="A207" t="s">
        <v>154</v>
      </c>
      <c r="B207" t="s">
        <v>155</v>
      </c>
      <c r="C207">
        <v>60943</v>
      </c>
      <c r="D207">
        <v>61285</v>
      </c>
      <c r="E207">
        <v>61833</v>
      </c>
      <c r="F207">
        <v>62504</v>
      </c>
      <c r="G207">
        <v>62912</v>
      </c>
      <c r="H207">
        <v>63325</v>
      </c>
      <c r="I207">
        <v>63740</v>
      </c>
      <c r="J207">
        <v>64154</v>
      </c>
      <c r="K207">
        <v>64523</v>
      </c>
      <c r="L207">
        <v>64888</v>
      </c>
      <c r="M207">
        <v>65273</v>
      </c>
      <c r="N207">
        <v>65636</v>
      </c>
      <c r="O207">
        <v>65124</v>
      </c>
      <c r="P207">
        <v>64564</v>
      </c>
      <c r="Q207">
        <v>64798</v>
      </c>
      <c r="R207">
        <v>65001</v>
      </c>
      <c r="S207">
        <v>65139</v>
      </c>
      <c r="T207">
        <v>65239</v>
      </c>
      <c r="U207">
        <v>64555</v>
      </c>
      <c r="V207">
        <v>63874</v>
      </c>
      <c r="W207">
        <v>63968</v>
      </c>
      <c r="Z207" t="s">
        <v>482</v>
      </c>
      <c r="AA207" s="48" t="s">
        <v>483</v>
      </c>
      <c r="AB207">
        <v>137848</v>
      </c>
      <c r="AC207" s="48">
        <v>139959</v>
      </c>
      <c r="AD207">
        <v>142262</v>
      </c>
      <c r="AE207">
        <v>144755</v>
      </c>
      <c r="AF207">
        <v>147447</v>
      </c>
      <c r="AG207">
        <v>150415</v>
      </c>
      <c r="AH207" s="48">
        <v>153737</v>
      </c>
      <c r="AI207">
        <v>157472</v>
      </c>
      <c r="AJ207">
        <v>161681</v>
      </c>
      <c r="AK207">
        <v>166300</v>
      </c>
      <c r="AL207">
        <v>171120</v>
      </c>
      <c r="AM207" s="48">
        <v>175876</v>
      </c>
      <c r="AN207">
        <v>180371</v>
      </c>
      <c r="AO207">
        <v>184524</v>
      </c>
      <c r="AP207">
        <v>188404</v>
      </c>
      <c r="AQ207">
        <v>192087</v>
      </c>
      <c r="AR207" s="48">
        <v>195727</v>
      </c>
      <c r="AS207">
        <v>199432</v>
      </c>
      <c r="AT207">
        <v>203227</v>
      </c>
      <c r="AU207">
        <v>207089</v>
      </c>
      <c r="AV207" s="48">
        <v>211028</v>
      </c>
      <c r="AW207" s="34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3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customFormat="1">
      <c r="A208" t="s">
        <v>164</v>
      </c>
      <c r="B208" t="s">
        <v>165</v>
      </c>
      <c r="C208">
        <v>564377</v>
      </c>
      <c r="D208">
        <v>577881</v>
      </c>
      <c r="E208">
        <v>591021</v>
      </c>
      <c r="F208">
        <v>603640</v>
      </c>
      <c r="G208">
        <v>616018</v>
      </c>
      <c r="H208">
        <v>627839</v>
      </c>
      <c r="I208">
        <v>638815</v>
      </c>
      <c r="J208">
        <v>648739</v>
      </c>
      <c r="K208">
        <v>657410</v>
      </c>
      <c r="L208">
        <v>664876</v>
      </c>
      <c r="M208">
        <v>671613</v>
      </c>
      <c r="N208">
        <v>678323</v>
      </c>
      <c r="O208">
        <v>685503</v>
      </c>
      <c r="P208">
        <v>693298</v>
      </c>
      <c r="Q208">
        <v>701583</v>
      </c>
      <c r="R208">
        <v>710238</v>
      </c>
      <c r="S208">
        <v>719056</v>
      </c>
      <c r="T208">
        <v>727876</v>
      </c>
      <c r="U208">
        <v>736709</v>
      </c>
      <c r="V208">
        <v>745568</v>
      </c>
      <c r="W208">
        <v>754394</v>
      </c>
      <c r="Z208" t="s">
        <v>484</v>
      </c>
      <c r="AA208" s="48" t="s">
        <v>485</v>
      </c>
      <c r="AB208">
        <v>459831</v>
      </c>
      <c r="AC208" s="48">
        <v>465385</v>
      </c>
      <c r="AD208">
        <v>470949</v>
      </c>
      <c r="AE208">
        <v>476579</v>
      </c>
      <c r="AF208">
        <v>482235</v>
      </c>
      <c r="AG208">
        <v>487942</v>
      </c>
      <c r="AH208" s="48">
        <v>493679</v>
      </c>
      <c r="AI208">
        <v>499464</v>
      </c>
      <c r="AJ208">
        <v>505295</v>
      </c>
      <c r="AK208">
        <v>511181</v>
      </c>
      <c r="AL208">
        <v>517123</v>
      </c>
      <c r="AM208" s="48">
        <v>523111</v>
      </c>
      <c r="AN208">
        <v>529131</v>
      </c>
      <c r="AO208">
        <v>535179</v>
      </c>
      <c r="AP208">
        <v>541245</v>
      </c>
      <c r="AQ208">
        <v>547291</v>
      </c>
      <c r="AR208" s="48">
        <v>553273</v>
      </c>
      <c r="AS208">
        <v>559143</v>
      </c>
      <c r="AT208">
        <v>564888</v>
      </c>
      <c r="AU208">
        <v>570496</v>
      </c>
      <c r="AV208" s="48">
        <v>575991</v>
      </c>
      <c r="AW208" s="34"/>
      <c r="BL208" s="33"/>
    </row>
    <row r="209" spans="1:73" customFormat="1">
      <c r="A209" t="s">
        <v>289</v>
      </c>
      <c r="B209" t="s">
        <v>290</v>
      </c>
      <c r="C209">
        <v>4919850879</v>
      </c>
      <c r="D209">
        <v>4993500491</v>
      </c>
      <c r="E209">
        <v>5066140135</v>
      </c>
      <c r="F209">
        <v>5138190545</v>
      </c>
      <c r="G209">
        <v>5209873584</v>
      </c>
      <c r="H209">
        <v>5281727972</v>
      </c>
      <c r="I209">
        <v>5353754291</v>
      </c>
      <c r="J209">
        <v>5426151241</v>
      </c>
      <c r="K209">
        <v>5498679869</v>
      </c>
      <c r="L209">
        <v>5571274179</v>
      </c>
      <c r="M209">
        <v>5644570358</v>
      </c>
      <c r="N209">
        <v>5718843756</v>
      </c>
      <c r="O209">
        <v>5793479782</v>
      </c>
      <c r="P209">
        <v>5869059895</v>
      </c>
      <c r="Q209">
        <v>5945148626</v>
      </c>
      <c r="R209">
        <v>6022137210</v>
      </c>
      <c r="S209">
        <v>6099662180</v>
      </c>
      <c r="T209">
        <v>6177552865</v>
      </c>
      <c r="U209">
        <v>6256138021</v>
      </c>
      <c r="V209">
        <v>6335039629</v>
      </c>
      <c r="W209">
        <v>6412522234</v>
      </c>
      <c r="Z209" t="s">
        <v>545</v>
      </c>
      <c r="AA209" s="48" t="s">
        <v>546</v>
      </c>
      <c r="AB209">
        <v>177987</v>
      </c>
      <c r="AC209" s="48">
        <v>181265</v>
      </c>
      <c r="AD209">
        <v>184972</v>
      </c>
      <c r="AE209">
        <v>189219</v>
      </c>
      <c r="AF209">
        <v>193920</v>
      </c>
      <c r="AG209">
        <v>198959</v>
      </c>
      <c r="AH209" s="48">
        <v>204127</v>
      </c>
      <c r="AI209">
        <v>209282</v>
      </c>
      <c r="AJ209">
        <v>214370</v>
      </c>
      <c r="AK209">
        <v>219472</v>
      </c>
      <c r="AL209">
        <v>224704</v>
      </c>
      <c r="AM209" s="48">
        <v>230247</v>
      </c>
      <c r="AN209">
        <v>236211</v>
      </c>
      <c r="AO209">
        <v>242653</v>
      </c>
      <c r="AP209">
        <v>249499</v>
      </c>
      <c r="AQ209">
        <v>256635</v>
      </c>
      <c r="AR209" s="48">
        <v>263888</v>
      </c>
      <c r="AS209">
        <v>271130</v>
      </c>
      <c r="AT209">
        <v>278330</v>
      </c>
      <c r="AU209">
        <v>285510</v>
      </c>
      <c r="AV209" s="48">
        <v>292680</v>
      </c>
      <c r="AW209" s="36"/>
      <c r="BL209" s="33"/>
    </row>
    <row r="210" spans="1:73" customFormat="1">
      <c r="A210" t="s">
        <v>287</v>
      </c>
      <c r="B210" t="s">
        <v>288</v>
      </c>
      <c r="C210">
        <v>3886855288</v>
      </c>
      <c r="D210">
        <v>3935228896</v>
      </c>
      <c r="E210">
        <v>3981934121</v>
      </c>
      <c r="F210">
        <v>4027560123</v>
      </c>
      <c r="G210">
        <v>4072371012</v>
      </c>
      <c r="H210">
        <v>4116879950</v>
      </c>
      <c r="I210">
        <v>4161045550</v>
      </c>
      <c r="J210">
        <v>4205058601</v>
      </c>
      <c r="K210">
        <v>4248617747</v>
      </c>
      <c r="L210">
        <v>4291629776</v>
      </c>
      <c r="M210">
        <v>4334791952</v>
      </c>
      <c r="N210">
        <v>4378481189</v>
      </c>
      <c r="O210">
        <v>4421851199</v>
      </c>
      <c r="P210">
        <v>4465853343</v>
      </c>
      <c r="Q210">
        <v>4510296617</v>
      </c>
      <c r="R210">
        <v>4555067814</v>
      </c>
      <c r="S210">
        <v>4599654984</v>
      </c>
      <c r="T210">
        <v>4643767826</v>
      </c>
      <c r="U210">
        <v>4687686335</v>
      </c>
      <c r="V210">
        <v>4731120193</v>
      </c>
      <c r="W210">
        <v>4772284113</v>
      </c>
      <c r="Z210" t="s">
        <v>206</v>
      </c>
      <c r="AA210" s="48" t="s">
        <v>211</v>
      </c>
      <c r="AB210">
        <v>8214426</v>
      </c>
      <c r="AC210" s="48">
        <v>8343283</v>
      </c>
      <c r="AD210">
        <v>8471321</v>
      </c>
      <c r="AE210">
        <v>8598601</v>
      </c>
      <c r="AF210">
        <v>8724975</v>
      </c>
      <c r="AG210">
        <v>8850317</v>
      </c>
      <c r="AH210" s="48">
        <v>8974444</v>
      </c>
      <c r="AI210">
        <v>9097257</v>
      </c>
      <c r="AJ210">
        <v>9218686</v>
      </c>
      <c r="AK210">
        <v>9338861</v>
      </c>
      <c r="AL210">
        <v>9458075</v>
      </c>
      <c r="AM210" s="48">
        <v>9576737</v>
      </c>
      <c r="AN210">
        <v>9695121</v>
      </c>
      <c r="AO210">
        <v>9813210</v>
      </c>
      <c r="AP210">
        <v>9930911</v>
      </c>
      <c r="AQ210">
        <v>10048224</v>
      </c>
      <c r="AR210" s="48">
        <v>10165178</v>
      </c>
      <c r="AS210">
        <v>10281680</v>
      </c>
      <c r="AT210">
        <v>10397743</v>
      </c>
      <c r="AU210">
        <v>10513131</v>
      </c>
      <c r="AV210" s="48">
        <v>10627165</v>
      </c>
      <c r="AW210" s="34" t="s">
        <v>1413</v>
      </c>
      <c r="AX210" t="s">
        <v>206</v>
      </c>
      <c r="AZ210">
        <v>0.32200000000000001</v>
      </c>
      <c r="BA210">
        <v>0.33200000000000002</v>
      </c>
      <c r="BB210">
        <v>0.33300000000000002</v>
      </c>
      <c r="BC210">
        <v>0.34</v>
      </c>
      <c r="BD210">
        <v>0.33300000000000002</v>
      </c>
      <c r="BE210">
        <v>0.34300000000000003</v>
      </c>
      <c r="BF210">
        <v>0.36699999999999999</v>
      </c>
      <c r="BG210">
        <v>0.36399999999999999</v>
      </c>
      <c r="BH210">
        <v>0.39</v>
      </c>
      <c r="BI210">
        <v>0.42099999999999999</v>
      </c>
      <c r="BJ210">
        <v>0.45800000000000002</v>
      </c>
      <c r="BK210">
        <v>0.48899999999999999</v>
      </c>
      <c r="BL210" s="33">
        <v>0.49399999999999999</v>
      </c>
      <c r="BM210">
        <v>0.501</v>
      </c>
      <c r="BN210">
        <v>0.48599999999999999</v>
      </c>
      <c r="BO210">
        <v>0.50800000000000001</v>
      </c>
      <c r="BP210">
        <v>0.52800000000000002</v>
      </c>
      <c r="BQ210">
        <v>0.53500000000000003</v>
      </c>
      <c r="BR210">
        <v>0.58099999999999996</v>
      </c>
      <c r="BS210">
        <v>0.55300000000000005</v>
      </c>
      <c r="BT210">
        <v>0.49399999999999999</v>
      </c>
      <c r="BU210">
        <v>0.54200000000000004</v>
      </c>
    </row>
    <row r="211" spans="1:73" customFormat="1">
      <c r="A211" t="s">
        <v>156</v>
      </c>
      <c r="B211" t="s">
        <v>157</v>
      </c>
      <c r="C211">
        <v>8096761</v>
      </c>
      <c r="D211">
        <v>8257066</v>
      </c>
      <c r="E211">
        <v>8418264</v>
      </c>
      <c r="F211">
        <v>8580235</v>
      </c>
      <c r="G211">
        <v>8742814</v>
      </c>
      <c r="H211">
        <v>8905823</v>
      </c>
      <c r="I211">
        <v>9069039</v>
      </c>
      <c r="J211">
        <v>9232306</v>
      </c>
      <c r="K211">
        <v>9395446</v>
      </c>
      <c r="L211">
        <v>9558439</v>
      </c>
      <c r="M211">
        <v>9721454</v>
      </c>
      <c r="N211">
        <v>9884781</v>
      </c>
      <c r="O211">
        <v>10048590</v>
      </c>
      <c r="P211">
        <v>10212954</v>
      </c>
      <c r="Q211">
        <v>10377676</v>
      </c>
      <c r="R211">
        <v>10542376</v>
      </c>
      <c r="S211">
        <v>10706517</v>
      </c>
      <c r="T211">
        <v>10869730</v>
      </c>
      <c r="U211">
        <v>11031813</v>
      </c>
      <c r="V211">
        <v>11192854</v>
      </c>
      <c r="W211">
        <v>11353142</v>
      </c>
      <c r="AA211" s="48"/>
      <c r="AC211" s="48"/>
      <c r="AH211" s="48"/>
      <c r="AM211" s="48"/>
      <c r="AR211" s="48"/>
      <c r="AV211" s="48"/>
      <c r="AW211" s="34"/>
      <c r="BL211" s="33"/>
    </row>
    <row r="212" spans="1:73" customFormat="1">
      <c r="A212" t="s">
        <v>149</v>
      </c>
      <c r="B212" t="s">
        <v>150</v>
      </c>
      <c r="C212">
        <v>3734337</v>
      </c>
      <c r="D212">
        <v>3743354</v>
      </c>
      <c r="E212">
        <v>3751176</v>
      </c>
      <c r="F212">
        <v>3755512</v>
      </c>
      <c r="G212">
        <v>3759387</v>
      </c>
      <c r="H212">
        <v>3762173</v>
      </c>
      <c r="I212">
        <v>3764194</v>
      </c>
      <c r="J212">
        <v>3765331</v>
      </c>
      <c r="K212">
        <v>3765424</v>
      </c>
      <c r="L212">
        <v>3762786</v>
      </c>
      <c r="M212">
        <v>3754271</v>
      </c>
      <c r="N212">
        <v>3735938</v>
      </c>
      <c r="O212">
        <v>3705472</v>
      </c>
      <c r="P212">
        <v>3661175</v>
      </c>
      <c r="Q212">
        <v>3604972</v>
      </c>
      <c r="R212">
        <v>3542605</v>
      </c>
      <c r="S212">
        <v>3482104</v>
      </c>
      <c r="T212">
        <v>3429361</v>
      </c>
      <c r="U212">
        <v>3386267</v>
      </c>
      <c r="V212">
        <v>3351527</v>
      </c>
      <c r="W212">
        <v>3323929</v>
      </c>
      <c r="AA212" s="48"/>
      <c r="AC212" s="48"/>
      <c r="AH212" s="48"/>
      <c r="AM212" s="48"/>
      <c r="AR212" s="48"/>
      <c r="AV212" s="48"/>
      <c r="AW212" s="34"/>
      <c r="BL212" s="33"/>
    </row>
    <row r="213" spans="1:73" customFormat="1">
      <c r="A213" t="s">
        <v>7</v>
      </c>
      <c r="B213" t="s">
        <v>166</v>
      </c>
      <c r="C213">
        <v>1575824</v>
      </c>
      <c r="D213">
        <v>1610264</v>
      </c>
      <c r="E213">
        <v>1643334</v>
      </c>
      <c r="F213">
        <v>1674678</v>
      </c>
      <c r="G213">
        <v>1704642</v>
      </c>
      <c r="H213">
        <v>1734398</v>
      </c>
      <c r="I213">
        <v>1765527</v>
      </c>
      <c r="J213">
        <v>1799078</v>
      </c>
      <c r="K213">
        <v>1835908</v>
      </c>
      <c r="L213">
        <v>1875459</v>
      </c>
      <c r="M213">
        <v>1915639</v>
      </c>
      <c r="N213">
        <v>1953498</v>
      </c>
      <c r="O213">
        <v>1987105</v>
      </c>
      <c r="P213">
        <v>2015402</v>
      </c>
      <c r="Q213">
        <v>2039551</v>
      </c>
      <c r="R213">
        <v>2062536</v>
      </c>
      <c r="S213">
        <v>2088614</v>
      </c>
      <c r="T213">
        <v>2120716</v>
      </c>
      <c r="U213">
        <v>2159944</v>
      </c>
      <c r="V213">
        <v>2205128</v>
      </c>
      <c r="W213">
        <v>2254126</v>
      </c>
      <c r="AA213" s="48"/>
      <c r="AC213" s="48"/>
      <c r="AH213" s="48"/>
      <c r="AM213" s="48"/>
      <c r="AR213" s="48"/>
      <c r="AV213" s="48"/>
      <c r="AW213" s="36"/>
      <c r="BL213" s="33"/>
    </row>
    <row r="214" spans="1:73" customFormat="1">
      <c r="A214" t="s">
        <v>158</v>
      </c>
      <c r="B214" t="s">
        <v>159</v>
      </c>
      <c r="C214">
        <v>169785250</v>
      </c>
      <c r="D214">
        <v>172318675</v>
      </c>
      <c r="E214">
        <v>174790340</v>
      </c>
      <c r="F214">
        <v>177196054</v>
      </c>
      <c r="G214">
        <v>179537520</v>
      </c>
      <c r="H214">
        <v>181809246</v>
      </c>
      <c r="I214">
        <v>184006481</v>
      </c>
      <c r="J214">
        <v>186127103</v>
      </c>
      <c r="K214">
        <v>188167356</v>
      </c>
      <c r="L214">
        <v>190130443</v>
      </c>
      <c r="M214">
        <v>192030362</v>
      </c>
      <c r="N214">
        <v>193886508</v>
      </c>
      <c r="O214">
        <v>195713635</v>
      </c>
      <c r="P214">
        <v>197514534</v>
      </c>
      <c r="Q214">
        <v>199287296</v>
      </c>
      <c r="R214">
        <v>201035903</v>
      </c>
      <c r="S214">
        <v>202763735</v>
      </c>
      <c r="T214">
        <v>204471769</v>
      </c>
      <c r="U214">
        <v>206163058</v>
      </c>
      <c r="V214">
        <v>207833831</v>
      </c>
      <c r="W214">
        <v>209469333</v>
      </c>
      <c r="AA214" s="48"/>
      <c r="AC214" s="48"/>
      <c r="AH214" s="48"/>
      <c r="AM214" s="48"/>
      <c r="AR214" s="48"/>
      <c r="AV214" s="48"/>
      <c r="AW214" s="36"/>
      <c r="BL214" s="33"/>
    </row>
    <row r="215" spans="1:73" customFormat="1">
      <c r="A215" t="s">
        <v>162</v>
      </c>
      <c r="B215" t="s">
        <v>163</v>
      </c>
      <c r="C215">
        <v>319144</v>
      </c>
      <c r="D215">
        <v>326210</v>
      </c>
      <c r="E215">
        <v>333165</v>
      </c>
      <c r="F215">
        <v>340034</v>
      </c>
      <c r="G215">
        <v>346782</v>
      </c>
      <c r="H215">
        <v>353293</v>
      </c>
      <c r="I215">
        <v>359433</v>
      </c>
      <c r="J215">
        <v>365114</v>
      </c>
      <c r="K215">
        <v>370263</v>
      </c>
      <c r="L215">
        <v>374965</v>
      </c>
      <c r="M215">
        <v>379421</v>
      </c>
      <c r="N215">
        <v>383906</v>
      </c>
      <c r="O215">
        <v>388646</v>
      </c>
      <c r="P215">
        <v>393688</v>
      </c>
      <c r="Q215">
        <v>398989</v>
      </c>
      <c r="R215">
        <v>404421</v>
      </c>
      <c r="S215">
        <v>409769</v>
      </c>
      <c r="T215">
        <v>414907</v>
      </c>
      <c r="U215">
        <v>419800</v>
      </c>
      <c r="V215">
        <v>424473</v>
      </c>
      <c r="W215">
        <v>428962</v>
      </c>
      <c r="AA215" s="48"/>
      <c r="AC215" s="48"/>
      <c r="AH215" s="48"/>
      <c r="AM215" s="48"/>
      <c r="AR215" s="48"/>
      <c r="AV215" s="48"/>
      <c r="AW215" s="36"/>
      <c r="BL215" s="33"/>
    </row>
    <row r="216" spans="1:73" customFormat="1">
      <c r="A216" t="s">
        <v>67</v>
      </c>
      <c r="B216" t="s">
        <v>144</v>
      </c>
      <c r="C216">
        <v>8256786</v>
      </c>
      <c r="D216">
        <v>8210624</v>
      </c>
      <c r="E216">
        <v>8170172</v>
      </c>
      <c r="F216">
        <v>8009142</v>
      </c>
      <c r="G216">
        <v>7837161</v>
      </c>
      <c r="H216">
        <v>7775327</v>
      </c>
      <c r="I216">
        <v>7716860</v>
      </c>
      <c r="J216">
        <v>7658972</v>
      </c>
      <c r="K216">
        <v>7601022</v>
      </c>
      <c r="L216">
        <v>7545338</v>
      </c>
      <c r="M216">
        <v>7492561</v>
      </c>
      <c r="N216">
        <v>7444443</v>
      </c>
      <c r="O216">
        <v>7395599</v>
      </c>
      <c r="P216">
        <v>7348328</v>
      </c>
      <c r="Q216">
        <v>7305888</v>
      </c>
      <c r="R216">
        <v>7265115</v>
      </c>
      <c r="S216">
        <v>7223938</v>
      </c>
      <c r="T216">
        <v>7177991</v>
      </c>
      <c r="U216">
        <v>7127822</v>
      </c>
      <c r="V216">
        <v>7075947</v>
      </c>
      <c r="W216">
        <v>7024216</v>
      </c>
      <c r="AA216" s="48"/>
      <c r="AC216" s="48"/>
      <c r="AH216" s="48"/>
      <c r="AM216" s="48"/>
      <c r="AR216" s="48"/>
      <c r="AV216" s="48"/>
      <c r="AW216" s="36"/>
      <c r="BL216" s="33"/>
    </row>
    <row r="217" spans="1:73" customFormat="1">
      <c r="A217" t="s">
        <v>8</v>
      </c>
      <c r="B217" t="s">
        <v>142</v>
      </c>
      <c r="C217">
        <v>10968724</v>
      </c>
      <c r="D217">
        <v>11282701</v>
      </c>
      <c r="E217">
        <v>11607942</v>
      </c>
      <c r="F217">
        <v>11944587</v>
      </c>
      <c r="G217">
        <v>12293100</v>
      </c>
      <c r="H217">
        <v>12654621</v>
      </c>
      <c r="I217">
        <v>13030569</v>
      </c>
      <c r="J217">
        <v>13421930</v>
      </c>
      <c r="K217">
        <v>13829176</v>
      </c>
      <c r="L217">
        <v>14252021</v>
      </c>
      <c r="M217">
        <v>14689725</v>
      </c>
      <c r="N217">
        <v>15141098</v>
      </c>
      <c r="O217">
        <v>15605217</v>
      </c>
      <c r="P217">
        <v>16081911</v>
      </c>
      <c r="Q217">
        <v>16571246</v>
      </c>
      <c r="R217">
        <v>17072775</v>
      </c>
      <c r="S217">
        <v>17586017</v>
      </c>
      <c r="T217">
        <v>18110624</v>
      </c>
      <c r="U217">
        <v>18646378</v>
      </c>
      <c r="V217">
        <v>19193284</v>
      </c>
      <c r="W217">
        <v>19751535</v>
      </c>
      <c r="AA217" s="48"/>
      <c r="AC217" s="48"/>
      <c r="AH217" s="48"/>
      <c r="AM217" s="48"/>
      <c r="AR217" s="48"/>
      <c r="AV217" s="48"/>
      <c r="AW217" s="36"/>
      <c r="BL217" s="33"/>
    </row>
    <row r="218" spans="1:73" customFormat="1">
      <c r="A218" t="s">
        <v>9</v>
      </c>
      <c r="B218" t="s">
        <v>139</v>
      </c>
      <c r="C218">
        <v>6185562</v>
      </c>
      <c r="D218">
        <v>6267124</v>
      </c>
      <c r="E218">
        <v>6378871</v>
      </c>
      <c r="F218">
        <v>6525545</v>
      </c>
      <c r="G218">
        <v>6704113</v>
      </c>
      <c r="H218">
        <v>6909154</v>
      </c>
      <c r="I218">
        <v>7131693</v>
      </c>
      <c r="J218">
        <v>7364862</v>
      </c>
      <c r="K218">
        <v>7607849</v>
      </c>
      <c r="L218">
        <v>7862214</v>
      </c>
      <c r="M218">
        <v>8126102</v>
      </c>
      <c r="N218">
        <v>8397668</v>
      </c>
      <c r="O218">
        <v>8675602</v>
      </c>
      <c r="P218">
        <v>8958406</v>
      </c>
      <c r="Q218">
        <v>9245988</v>
      </c>
      <c r="R218">
        <v>9540289</v>
      </c>
      <c r="S218">
        <v>9844297</v>
      </c>
      <c r="T218">
        <v>10160030</v>
      </c>
      <c r="U218">
        <v>10487998</v>
      </c>
      <c r="V218">
        <v>10827024</v>
      </c>
      <c r="W218">
        <v>11175378</v>
      </c>
      <c r="AA218" s="48"/>
      <c r="AC218" s="48"/>
      <c r="AH218" s="48"/>
      <c r="AM218" s="48"/>
      <c r="AR218" s="48"/>
      <c r="AV218" s="48"/>
      <c r="AW218" s="36"/>
      <c r="BL218" s="33"/>
    </row>
    <row r="219" spans="1:73" customFormat="1">
      <c r="A219" t="s">
        <v>190</v>
      </c>
      <c r="B219" t="s">
        <v>191</v>
      </c>
      <c r="C219">
        <v>412514</v>
      </c>
      <c r="D219">
        <v>420452</v>
      </c>
      <c r="E219">
        <v>428188</v>
      </c>
      <c r="F219">
        <v>435709</v>
      </c>
      <c r="G219">
        <v>442951</v>
      </c>
      <c r="H219">
        <v>449930</v>
      </c>
      <c r="I219">
        <v>456617</v>
      </c>
      <c r="J219">
        <v>463032</v>
      </c>
      <c r="K219">
        <v>469170</v>
      </c>
      <c r="L219">
        <v>475060</v>
      </c>
      <c r="M219">
        <v>480842</v>
      </c>
      <c r="N219">
        <v>486671</v>
      </c>
      <c r="O219">
        <v>492654</v>
      </c>
      <c r="P219">
        <v>498856</v>
      </c>
      <c r="Q219">
        <v>505235</v>
      </c>
      <c r="R219">
        <v>511748</v>
      </c>
      <c r="S219">
        <v>518269</v>
      </c>
      <c r="T219">
        <v>524743</v>
      </c>
      <c r="U219">
        <v>531146</v>
      </c>
      <c r="V219">
        <v>537497</v>
      </c>
      <c r="W219">
        <v>543767</v>
      </c>
      <c r="AA219" s="48"/>
      <c r="AC219" s="48"/>
      <c r="AH219" s="48"/>
      <c r="AM219" s="48"/>
      <c r="AR219" s="48"/>
      <c r="AV219" s="48"/>
      <c r="AW219" s="36"/>
      <c r="BL219" s="33"/>
    </row>
    <row r="220" spans="1:73" customFormat="1">
      <c r="A220" t="s">
        <v>323</v>
      </c>
      <c r="B220" t="s">
        <v>324</v>
      </c>
      <c r="C220">
        <v>11600508</v>
      </c>
      <c r="D220">
        <v>11886458</v>
      </c>
      <c r="E220">
        <v>12155239</v>
      </c>
      <c r="F220">
        <v>12405408</v>
      </c>
      <c r="G220">
        <v>12637727</v>
      </c>
      <c r="H220">
        <v>12856163</v>
      </c>
      <c r="I220">
        <v>13066469</v>
      </c>
      <c r="J220">
        <v>13273354</v>
      </c>
      <c r="K220">
        <v>13477709</v>
      </c>
      <c r="L220">
        <v>13679962</v>
      </c>
      <c r="M220">
        <v>13883834</v>
      </c>
      <c r="N220">
        <v>14093604</v>
      </c>
      <c r="O220">
        <v>14312212</v>
      </c>
      <c r="P220">
        <v>14541423</v>
      </c>
      <c r="Q220">
        <v>14780454</v>
      </c>
      <c r="R220">
        <v>15026332</v>
      </c>
      <c r="S220">
        <v>15274503</v>
      </c>
      <c r="T220">
        <v>15521436</v>
      </c>
      <c r="U220">
        <v>15766293</v>
      </c>
      <c r="V220">
        <v>16009414</v>
      </c>
      <c r="W220">
        <v>16249798</v>
      </c>
      <c r="AA220" s="48"/>
      <c r="AC220" s="48"/>
      <c r="AH220" s="48"/>
      <c r="AM220" s="48"/>
      <c r="AR220" s="48"/>
      <c r="AV220" s="48"/>
      <c r="AW220" s="36"/>
      <c r="BL220" s="33"/>
    </row>
    <row r="221" spans="1:73" customFormat="1">
      <c r="A221" t="s">
        <v>10</v>
      </c>
      <c r="B221" t="s">
        <v>181</v>
      </c>
      <c r="C221">
        <v>14723768</v>
      </c>
      <c r="D221">
        <v>15112592</v>
      </c>
      <c r="E221">
        <v>15513945</v>
      </c>
      <c r="F221">
        <v>15928910</v>
      </c>
      <c r="G221">
        <v>16357602</v>
      </c>
      <c r="H221">
        <v>16800865</v>
      </c>
      <c r="I221">
        <v>17259322</v>
      </c>
      <c r="J221">
        <v>17733410</v>
      </c>
      <c r="K221">
        <v>18223674</v>
      </c>
      <c r="L221">
        <v>18730282</v>
      </c>
      <c r="M221">
        <v>19252666</v>
      </c>
      <c r="N221">
        <v>19789919</v>
      </c>
      <c r="O221">
        <v>20341241</v>
      </c>
      <c r="P221">
        <v>20906388</v>
      </c>
      <c r="Q221">
        <v>21485266</v>
      </c>
      <c r="R221">
        <v>22077298</v>
      </c>
      <c r="S221">
        <v>22681858</v>
      </c>
      <c r="T221">
        <v>23298368</v>
      </c>
      <c r="U221">
        <v>23926539</v>
      </c>
      <c r="V221">
        <v>24566045</v>
      </c>
      <c r="W221">
        <v>25216237</v>
      </c>
      <c r="AA221" s="48"/>
      <c r="AC221" s="48"/>
      <c r="AH221" s="48"/>
      <c r="AM221" s="48"/>
      <c r="AR221" s="48"/>
      <c r="AV221" s="48"/>
      <c r="AW221" s="36"/>
      <c r="BL221" s="33"/>
    </row>
    <row r="222" spans="1:73" customFormat="1">
      <c r="A222" t="s">
        <v>42</v>
      </c>
      <c r="B222" t="s">
        <v>169</v>
      </c>
      <c r="C222">
        <v>30155173</v>
      </c>
      <c r="D222">
        <v>30401286</v>
      </c>
      <c r="E222">
        <v>30685730</v>
      </c>
      <c r="F222">
        <v>31020902</v>
      </c>
      <c r="G222">
        <v>31360079</v>
      </c>
      <c r="H222">
        <v>31644028</v>
      </c>
      <c r="I222">
        <v>31940655</v>
      </c>
      <c r="J222">
        <v>32243753</v>
      </c>
      <c r="K222">
        <v>32571174</v>
      </c>
      <c r="L222">
        <v>32889025</v>
      </c>
      <c r="M222">
        <v>33247118</v>
      </c>
      <c r="N222">
        <v>33628895</v>
      </c>
      <c r="O222">
        <v>34004889</v>
      </c>
      <c r="P222">
        <v>34339328</v>
      </c>
      <c r="Q222">
        <v>34714222</v>
      </c>
      <c r="R222">
        <v>35082954</v>
      </c>
      <c r="S222">
        <v>35437435</v>
      </c>
      <c r="T222">
        <v>35702908</v>
      </c>
      <c r="U222">
        <v>36109487</v>
      </c>
      <c r="V222">
        <v>36540268</v>
      </c>
      <c r="W222">
        <v>37058856</v>
      </c>
      <c r="AA222" s="48"/>
      <c r="AC222" s="48"/>
      <c r="AH222" s="48"/>
      <c r="AM222" s="48"/>
      <c r="AR222" s="48"/>
      <c r="AV222" s="48"/>
      <c r="AW222" s="36"/>
      <c r="BL222" s="33"/>
    </row>
    <row r="223" spans="1:73" customFormat="1">
      <c r="A223" t="s">
        <v>176</v>
      </c>
      <c r="B223" t="s">
        <v>177</v>
      </c>
      <c r="C223">
        <v>14977733</v>
      </c>
      <c r="D223">
        <v>15162800</v>
      </c>
      <c r="E223">
        <v>15342353</v>
      </c>
      <c r="F223">
        <v>15516113</v>
      </c>
      <c r="G223">
        <v>15684409</v>
      </c>
      <c r="H223">
        <v>15849652</v>
      </c>
      <c r="I223">
        <v>16014971</v>
      </c>
      <c r="J223">
        <v>16182721</v>
      </c>
      <c r="K223">
        <v>16354504</v>
      </c>
      <c r="L223">
        <v>16530195</v>
      </c>
      <c r="M223">
        <v>16708258</v>
      </c>
      <c r="N223">
        <v>16886186</v>
      </c>
      <c r="O223">
        <v>17062536</v>
      </c>
      <c r="P223">
        <v>17233576</v>
      </c>
      <c r="Q223">
        <v>17400347</v>
      </c>
      <c r="R223">
        <v>17571507</v>
      </c>
      <c r="S223">
        <v>17758959</v>
      </c>
      <c r="T223">
        <v>17969353</v>
      </c>
      <c r="U223">
        <v>18209068</v>
      </c>
      <c r="V223">
        <v>18470439</v>
      </c>
      <c r="W223">
        <v>18729160</v>
      </c>
      <c r="AA223" s="48"/>
      <c r="AC223" s="48"/>
      <c r="AH223" s="48"/>
      <c r="AM223" s="48"/>
      <c r="AR223" s="48"/>
      <c r="AV223" s="48"/>
      <c r="AW223" s="36"/>
      <c r="BL223" s="33"/>
    </row>
    <row r="224" spans="1:73" customFormat="1">
      <c r="A224" t="s">
        <v>178</v>
      </c>
      <c r="B224" t="s">
        <v>179</v>
      </c>
      <c r="C224">
        <v>1241935000</v>
      </c>
      <c r="D224">
        <v>1252735000</v>
      </c>
      <c r="E224">
        <v>1262645000</v>
      </c>
      <c r="F224">
        <v>1271850000</v>
      </c>
      <c r="G224">
        <v>1280400000</v>
      </c>
      <c r="H224">
        <v>1288400000</v>
      </c>
      <c r="I224">
        <v>1296075000</v>
      </c>
      <c r="J224">
        <v>1303720000</v>
      </c>
      <c r="K224">
        <v>1311020000</v>
      </c>
      <c r="L224">
        <v>1317885000</v>
      </c>
      <c r="M224">
        <v>1324655000</v>
      </c>
      <c r="N224">
        <v>1331260000</v>
      </c>
      <c r="O224">
        <v>1337705000</v>
      </c>
      <c r="P224">
        <v>1344130000</v>
      </c>
      <c r="Q224">
        <v>1350695000</v>
      </c>
      <c r="R224">
        <v>1357380000</v>
      </c>
      <c r="S224">
        <v>1364270000</v>
      </c>
      <c r="T224">
        <v>1371220000</v>
      </c>
      <c r="U224">
        <v>1378665000</v>
      </c>
      <c r="V224">
        <v>1386395000</v>
      </c>
      <c r="W224">
        <v>1392730000</v>
      </c>
      <c r="AA224" s="48"/>
      <c r="AC224" s="48"/>
      <c r="AH224" s="48"/>
      <c r="AM224" s="48"/>
      <c r="AR224" s="48"/>
      <c r="AV224" s="48"/>
      <c r="AW224" s="36"/>
      <c r="BL224" s="33"/>
    </row>
    <row r="225" spans="1:64" customFormat="1">
      <c r="A225" t="s">
        <v>278</v>
      </c>
      <c r="B225" t="s">
        <v>279</v>
      </c>
      <c r="C225">
        <v>6543700</v>
      </c>
      <c r="D225">
        <v>6606500</v>
      </c>
      <c r="E225">
        <v>6665000</v>
      </c>
      <c r="F225">
        <v>6714300</v>
      </c>
      <c r="G225">
        <v>6744100</v>
      </c>
      <c r="H225">
        <v>6730800</v>
      </c>
      <c r="I225">
        <v>6783500</v>
      </c>
      <c r="J225">
        <v>6813200</v>
      </c>
      <c r="K225">
        <v>6857100</v>
      </c>
      <c r="L225">
        <v>6916300</v>
      </c>
      <c r="M225">
        <v>6957800</v>
      </c>
      <c r="N225">
        <v>6972800</v>
      </c>
      <c r="O225">
        <v>7024200</v>
      </c>
      <c r="P225">
        <v>7071600</v>
      </c>
      <c r="Q225">
        <v>7150100</v>
      </c>
      <c r="R225">
        <v>7178900</v>
      </c>
      <c r="S225">
        <v>7229500</v>
      </c>
      <c r="T225">
        <v>7291300</v>
      </c>
      <c r="U225">
        <v>7336600</v>
      </c>
      <c r="V225">
        <v>7391700</v>
      </c>
      <c r="W225">
        <v>7451000</v>
      </c>
      <c r="AA225" s="48"/>
      <c r="AC225" s="48"/>
      <c r="AH225" s="48"/>
      <c r="AM225" s="48"/>
      <c r="AR225" s="48"/>
      <c r="AV225" s="48"/>
      <c r="AW225" s="36"/>
      <c r="BL225" s="33"/>
    </row>
    <row r="226" spans="1:64" customFormat="1">
      <c r="A226" t="s">
        <v>76</v>
      </c>
      <c r="B226" t="s">
        <v>200</v>
      </c>
      <c r="C226">
        <v>908702</v>
      </c>
      <c r="D226">
        <v>926046</v>
      </c>
      <c r="E226">
        <v>943290</v>
      </c>
      <c r="F226">
        <v>960276</v>
      </c>
      <c r="G226">
        <v>976964</v>
      </c>
      <c r="H226">
        <v>993563</v>
      </c>
      <c r="I226">
        <v>1010408</v>
      </c>
      <c r="J226">
        <v>1027662</v>
      </c>
      <c r="K226">
        <v>1045507</v>
      </c>
      <c r="L226">
        <v>1063713</v>
      </c>
      <c r="M226">
        <v>1081563</v>
      </c>
      <c r="N226">
        <v>1098083</v>
      </c>
      <c r="O226">
        <v>1112612</v>
      </c>
      <c r="P226">
        <v>1124833</v>
      </c>
      <c r="Q226">
        <v>1135046</v>
      </c>
      <c r="R226">
        <v>1143866</v>
      </c>
      <c r="S226">
        <v>1152285</v>
      </c>
      <c r="T226">
        <v>1160985</v>
      </c>
      <c r="U226">
        <v>1170187</v>
      </c>
      <c r="V226">
        <v>1179680</v>
      </c>
      <c r="W226">
        <v>1189265</v>
      </c>
      <c r="AA226" s="48"/>
      <c r="AC226" s="48"/>
      <c r="AH226" s="48"/>
      <c r="AM226" s="48"/>
      <c r="AR226" s="48"/>
      <c r="AV226" s="48"/>
      <c r="AW226" s="36"/>
      <c r="BL226" s="33"/>
    </row>
    <row r="227" spans="1:64" customFormat="1">
      <c r="A227" t="s">
        <v>444</v>
      </c>
      <c r="B227" t="s">
        <v>445</v>
      </c>
      <c r="C227">
        <v>2776568</v>
      </c>
      <c r="D227">
        <v>2848431</v>
      </c>
      <c r="E227">
        <v>2922153</v>
      </c>
      <c r="F227">
        <v>2997784</v>
      </c>
      <c r="G227">
        <v>3075373</v>
      </c>
      <c r="H227">
        <v>3154969</v>
      </c>
      <c r="I227">
        <v>3236626</v>
      </c>
      <c r="J227">
        <v>3320396</v>
      </c>
      <c r="K227">
        <v>3406334</v>
      </c>
      <c r="L227">
        <v>3494496</v>
      </c>
      <c r="M227">
        <v>3591977</v>
      </c>
      <c r="N227">
        <v>3689099</v>
      </c>
      <c r="O227">
        <v>3786161</v>
      </c>
      <c r="P227">
        <v>3882986</v>
      </c>
      <c r="Q227">
        <v>3979998</v>
      </c>
      <c r="R227">
        <v>4076708</v>
      </c>
      <c r="S227">
        <v>4173398</v>
      </c>
      <c r="T227">
        <v>4270092</v>
      </c>
      <c r="U227">
        <v>4367088</v>
      </c>
      <c r="V227">
        <v>4454805</v>
      </c>
      <c r="W227">
        <v>4569087</v>
      </c>
      <c r="AA227" s="48"/>
      <c r="AC227" s="48"/>
      <c r="AH227" s="48"/>
      <c r="AM227" s="48"/>
      <c r="AR227" s="48"/>
      <c r="AV227" s="48"/>
      <c r="AW227" s="36"/>
      <c r="BL227" s="33"/>
    </row>
    <row r="228" spans="1:64" customFormat="1">
      <c r="A228" t="s">
        <v>186</v>
      </c>
      <c r="B228" t="s">
        <v>187</v>
      </c>
      <c r="C228">
        <v>38364309</v>
      </c>
      <c r="D228">
        <v>38999471</v>
      </c>
      <c r="E228">
        <v>39629968</v>
      </c>
      <c r="F228">
        <v>40255967</v>
      </c>
      <c r="G228">
        <v>40875360</v>
      </c>
      <c r="H228">
        <v>41483869</v>
      </c>
      <c r="I228">
        <v>42075955</v>
      </c>
      <c r="J228">
        <v>42647723</v>
      </c>
      <c r="K228">
        <v>43200897</v>
      </c>
      <c r="L228">
        <v>43737516</v>
      </c>
      <c r="M228">
        <v>44254975</v>
      </c>
      <c r="N228">
        <v>44750054</v>
      </c>
      <c r="O228">
        <v>45222700</v>
      </c>
      <c r="P228">
        <v>45663099</v>
      </c>
      <c r="Q228">
        <v>46076848</v>
      </c>
      <c r="R228">
        <v>46497267</v>
      </c>
      <c r="S228">
        <v>46969209</v>
      </c>
      <c r="T228">
        <v>47520667</v>
      </c>
      <c r="U228">
        <v>48171392</v>
      </c>
      <c r="V228">
        <v>48901066</v>
      </c>
      <c r="W228">
        <v>49648685</v>
      </c>
      <c r="AA228" s="48"/>
      <c r="AC228" s="48"/>
      <c r="AH228" s="48"/>
      <c r="AM228" s="48"/>
      <c r="AR228" s="48"/>
      <c r="AV228" s="48"/>
      <c r="AW228" s="36"/>
      <c r="BL228" s="33"/>
    </row>
    <row r="229" spans="1:64" customFormat="1">
      <c r="A229" t="s">
        <v>188</v>
      </c>
      <c r="B229" t="s">
        <v>189</v>
      </c>
      <c r="C229">
        <v>515385</v>
      </c>
      <c r="D229">
        <v>528848</v>
      </c>
      <c r="E229">
        <v>542357</v>
      </c>
      <c r="F229">
        <v>555888</v>
      </c>
      <c r="G229">
        <v>569479</v>
      </c>
      <c r="H229">
        <v>583211</v>
      </c>
      <c r="I229">
        <v>597228</v>
      </c>
      <c r="J229">
        <v>611627</v>
      </c>
      <c r="K229">
        <v>626425</v>
      </c>
      <c r="L229">
        <v>641620</v>
      </c>
      <c r="M229">
        <v>657229</v>
      </c>
      <c r="N229">
        <v>673252</v>
      </c>
      <c r="O229">
        <v>689692</v>
      </c>
      <c r="P229">
        <v>706569</v>
      </c>
      <c r="Q229">
        <v>723871</v>
      </c>
      <c r="R229">
        <v>741505</v>
      </c>
      <c r="S229">
        <v>759390</v>
      </c>
      <c r="T229">
        <v>777424</v>
      </c>
      <c r="U229">
        <v>795592</v>
      </c>
      <c r="V229">
        <v>813892</v>
      </c>
      <c r="W229">
        <v>832322</v>
      </c>
      <c r="AA229" s="48"/>
      <c r="AC229" s="48"/>
      <c r="AH229" s="48"/>
      <c r="AM229" s="48"/>
      <c r="AR229" s="48"/>
      <c r="AV229" s="48"/>
      <c r="AW229" s="36"/>
      <c r="BL229" s="33"/>
    </row>
    <row r="230" spans="1:64" customFormat="1">
      <c r="A230" t="s">
        <v>182</v>
      </c>
      <c r="B230" t="s">
        <v>183</v>
      </c>
      <c r="C230">
        <v>44849967</v>
      </c>
      <c r="D230">
        <v>45919613</v>
      </c>
      <c r="E230">
        <v>47105826</v>
      </c>
      <c r="F230">
        <v>48428545</v>
      </c>
      <c r="G230">
        <v>49871666</v>
      </c>
      <c r="H230">
        <v>51425580</v>
      </c>
      <c r="I230">
        <v>53068880</v>
      </c>
      <c r="J230">
        <v>54785903</v>
      </c>
      <c r="K230">
        <v>56578037</v>
      </c>
      <c r="L230">
        <v>58453683</v>
      </c>
      <c r="M230">
        <v>60411195</v>
      </c>
      <c r="N230">
        <v>62448574</v>
      </c>
      <c r="O230">
        <v>64563854</v>
      </c>
      <c r="P230">
        <v>66755153</v>
      </c>
      <c r="Q230">
        <v>69020747</v>
      </c>
      <c r="R230">
        <v>71358807</v>
      </c>
      <c r="S230">
        <v>73767447</v>
      </c>
      <c r="T230">
        <v>76244544</v>
      </c>
      <c r="U230">
        <v>78789127</v>
      </c>
      <c r="V230">
        <v>81398764</v>
      </c>
      <c r="W230">
        <v>84068091</v>
      </c>
      <c r="AA230" s="48"/>
      <c r="AC230" s="48"/>
      <c r="AH230" s="48"/>
      <c r="AM230" s="48"/>
      <c r="AR230" s="48"/>
      <c r="AV230" s="48"/>
      <c r="AW230" s="36"/>
      <c r="BL230" s="33"/>
    </row>
    <row r="231" spans="1:64" customFormat="1">
      <c r="A231" t="s">
        <v>184</v>
      </c>
      <c r="B231" t="s">
        <v>185</v>
      </c>
      <c r="C231">
        <v>2951647</v>
      </c>
      <c r="D231">
        <v>3038433</v>
      </c>
      <c r="E231">
        <v>3127411</v>
      </c>
      <c r="F231">
        <v>3217933</v>
      </c>
      <c r="G231">
        <v>3310387</v>
      </c>
      <c r="H231">
        <v>3406922</v>
      </c>
      <c r="I231">
        <v>3510468</v>
      </c>
      <c r="J231">
        <v>3622775</v>
      </c>
      <c r="K231">
        <v>3745141</v>
      </c>
      <c r="L231">
        <v>3876119</v>
      </c>
      <c r="M231">
        <v>4011486</v>
      </c>
      <c r="N231">
        <v>4145391</v>
      </c>
      <c r="O231">
        <v>4273731</v>
      </c>
      <c r="P231">
        <v>4394844</v>
      </c>
      <c r="Q231">
        <v>4510198</v>
      </c>
      <c r="R231">
        <v>4622761</v>
      </c>
      <c r="S231">
        <v>4736974</v>
      </c>
      <c r="T231">
        <v>4856095</v>
      </c>
      <c r="U231">
        <v>4980999</v>
      </c>
      <c r="V231">
        <v>5110702</v>
      </c>
      <c r="W231">
        <v>5244363</v>
      </c>
      <c r="AA231" s="48"/>
      <c r="AC231" s="48"/>
      <c r="AH231" s="48"/>
      <c r="AM231" s="48"/>
      <c r="AR231" s="48"/>
      <c r="AV231" s="48"/>
      <c r="AW231" s="36"/>
      <c r="BL231" s="33"/>
    </row>
    <row r="232" spans="1:64" customFormat="1">
      <c r="A232" t="s">
        <v>329</v>
      </c>
      <c r="B232" t="s">
        <v>330</v>
      </c>
      <c r="C232">
        <v>46286503</v>
      </c>
      <c r="D232">
        <v>46616677</v>
      </c>
      <c r="E232">
        <v>47008111</v>
      </c>
      <c r="F232">
        <v>47370164</v>
      </c>
      <c r="G232">
        <v>47644736</v>
      </c>
      <c r="H232">
        <v>47892330</v>
      </c>
      <c r="I232">
        <v>48082519</v>
      </c>
      <c r="J232">
        <v>48184561</v>
      </c>
      <c r="K232">
        <v>48438292</v>
      </c>
      <c r="L232">
        <v>48683638</v>
      </c>
      <c r="M232">
        <v>49054708</v>
      </c>
      <c r="N232">
        <v>49307835</v>
      </c>
      <c r="O232">
        <v>49554112</v>
      </c>
      <c r="P232">
        <v>49936638</v>
      </c>
      <c r="Q232">
        <v>50199853</v>
      </c>
      <c r="R232">
        <v>50428893</v>
      </c>
      <c r="S232">
        <v>50746659</v>
      </c>
      <c r="T232">
        <v>51014947</v>
      </c>
      <c r="U232">
        <v>51245707</v>
      </c>
      <c r="V232">
        <v>51466201</v>
      </c>
      <c r="W232">
        <v>51635256</v>
      </c>
      <c r="AA232" s="48"/>
      <c r="AC232" s="48"/>
      <c r="AH232" s="48"/>
      <c r="AM232" s="48"/>
      <c r="AR232" s="48"/>
      <c r="AV232" s="48"/>
      <c r="AW232" s="36"/>
      <c r="BL232" s="33"/>
    </row>
    <row r="233" spans="1:64" customFormat="1">
      <c r="A233" t="s">
        <v>440</v>
      </c>
      <c r="B233" t="s">
        <v>441</v>
      </c>
      <c r="C233">
        <v>22536753</v>
      </c>
      <c r="D233">
        <v>22731482</v>
      </c>
      <c r="E233">
        <v>22929075</v>
      </c>
      <c r="F233">
        <v>23132980</v>
      </c>
      <c r="G233">
        <v>23339453</v>
      </c>
      <c r="H233">
        <v>23542426</v>
      </c>
      <c r="I233">
        <v>23732731</v>
      </c>
      <c r="J233">
        <v>23904167</v>
      </c>
      <c r="K233">
        <v>24054864</v>
      </c>
      <c r="L233">
        <v>24188331</v>
      </c>
      <c r="M233">
        <v>24310142</v>
      </c>
      <c r="N233">
        <v>24428341</v>
      </c>
      <c r="O233">
        <v>24548836</v>
      </c>
      <c r="P233">
        <v>24673385</v>
      </c>
      <c r="Q233">
        <v>24800612</v>
      </c>
      <c r="R233">
        <v>24929452</v>
      </c>
      <c r="S233">
        <v>25057752</v>
      </c>
      <c r="T233">
        <v>25183833</v>
      </c>
      <c r="U233">
        <v>25307744</v>
      </c>
      <c r="V233">
        <v>25429985</v>
      </c>
      <c r="W233">
        <v>25549819</v>
      </c>
      <c r="AA233" s="48"/>
      <c r="AC233" s="48"/>
      <c r="AH233" s="48"/>
      <c r="AM233" s="48"/>
      <c r="AR233" s="48"/>
      <c r="AV233" s="48"/>
      <c r="AW233" s="36"/>
      <c r="BL233" s="33"/>
    </row>
    <row r="234" spans="1:64" customFormat="1">
      <c r="A234" t="s">
        <v>47</v>
      </c>
      <c r="B234" t="s">
        <v>192</v>
      </c>
      <c r="C234">
        <v>3803887</v>
      </c>
      <c r="D234">
        <v>3885430</v>
      </c>
      <c r="E234">
        <v>3962372</v>
      </c>
      <c r="F234">
        <v>4034074</v>
      </c>
      <c r="G234">
        <v>4100925</v>
      </c>
      <c r="H234">
        <v>4164053</v>
      </c>
      <c r="I234">
        <v>4225155</v>
      </c>
      <c r="J234">
        <v>4285502</v>
      </c>
      <c r="K234">
        <v>4345412</v>
      </c>
      <c r="L234">
        <v>4404628</v>
      </c>
      <c r="M234">
        <v>4463125</v>
      </c>
      <c r="N234">
        <v>4520740</v>
      </c>
      <c r="O234">
        <v>4577378</v>
      </c>
      <c r="P234">
        <v>4633086</v>
      </c>
      <c r="Q234">
        <v>4688000</v>
      </c>
      <c r="R234">
        <v>4742107</v>
      </c>
      <c r="S234">
        <v>4795396</v>
      </c>
      <c r="T234">
        <v>4847804</v>
      </c>
      <c r="U234">
        <v>4899345</v>
      </c>
      <c r="V234">
        <v>4949954</v>
      </c>
      <c r="W234">
        <v>4999441</v>
      </c>
      <c r="AA234" s="48"/>
      <c r="AC234" s="48"/>
      <c r="AH234" s="48"/>
      <c r="AM234" s="48"/>
      <c r="AR234" s="48"/>
      <c r="AV234" s="48"/>
      <c r="AW234" s="36"/>
      <c r="BL234" s="33"/>
    </row>
    <row r="235" spans="1:64" customFormat="1">
      <c r="A235" t="s">
        <v>15</v>
      </c>
      <c r="B235" t="s">
        <v>180</v>
      </c>
      <c r="C235">
        <v>15589414</v>
      </c>
      <c r="D235">
        <v>16032573</v>
      </c>
      <c r="E235">
        <v>16454668</v>
      </c>
      <c r="F235">
        <v>16853026</v>
      </c>
      <c r="G235">
        <v>17231539</v>
      </c>
      <c r="H235">
        <v>17599610</v>
      </c>
      <c r="I235">
        <v>17970494</v>
      </c>
      <c r="J235">
        <v>18354514</v>
      </c>
      <c r="K235">
        <v>18754916</v>
      </c>
      <c r="L235">
        <v>19171237</v>
      </c>
      <c r="M235">
        <v>19605569</v>
      </c>
      <c r="N235">
        <v>20059147</v>
      </c>
      <c r="O235">
        <v>20532950</v>
      </c>
      <c r="P235">
        <v>21028655</v>
      </c>
      <c r="Q235">
        <v>21547188</v>
      </c>
      <c r="R235">
        <v>22087505</v>
      </c>
      <c r="S235">
        <v>22647683</v>
      </c>
      <c r="T235">
        <v>23226143</v>
      </c>
      <c r="U235">
        <v>23822714</v>
      </c>
      <c r="V235">
        <v>24437469</v>
      </c>
      <c r="W235">
        <v>25069229</v>
      </c>
      <c r="AA235" s="48"/>
      <c r="AC235" s="48"/>
      <c r="AH235" s="48"/>
      <c r="AM235" s="48"/>
      <c r="AR235" s="48"/>
      <c r="AV235" s="48"/>
      <c r="AW235" s="36"/>
      <c r="BL235" s="33"/>
    </row>
    <row r="236" spans="1:64" customFormat="1">
      <c r="A236" t="s">
        <v>68</v>
      </c>
      <c r="B236" t="s">
        <v>283</v>
      </c>
      <c r="C236">
        <v>4532135</v>
      </c>
      <c r="D236">
        <v>4512597</v>
      </c>
      <c r="E236">
        <v>4468302</v>
      </c>
      <c r="F236">
        <v>4299642</v>
      </c>
      <c r="G236">
        <v>4302174</v>
      </c>
      <c r="H236">
        <v>4303399</v>
      </c>
      <c r="I236">
        <v>4304600</v>
      </c>
      <c r="J236">
        <v>4310145</v>
      </c>
      <c r="K236">
        <v>4311159</v>
      </c>
      <c r="L236">
        <v>4310217</v>
      </c>
      <c r="M236">
        <v>4309705</v>
      </c>
      <c r="N236">
        <v>4305181</v>
      </c>
      <c r="O236">
        <v>4295427</v>
      </c>
      <c r="P236">
        <v>4280622</v>
      </c>
      <c r="Q236">
        <v>4267558</v>
      </c>
      <c r="R236">
        <v>4255689</v>
      </c>
      <c r="S236">
        <v>4238389</v>
      </c>
      <c r="T236">
        <v>4203604</v>
      </c>
      <c r="U236">
        <v>4174349</v>
      </c>
      <c r="V236">
        <v>4124531</v>
      </c>
      <c r="W236">
        <v>4089400</v>
      </c>
      <c r="AA236" s="48"/>
      <c r="AC236" s="48"/>
      <c r="AH236" s="48"/>
      <c r="AM236" s="48"/>
      <c r="AR236" s="48"/>
      <c r="AV236" s="48"/>
      <c r="AW236" s="36"/>
      <c r="BL236" s="33"/>
    </row>
    <row r="237" spans="1:64" customFormat="1">
      <c r="A237" t="s">
        <v>37</v>
      </c>
      <c r="B237" t="s">
        <v>195</v>
      </c>
      <c r="C237">
        <v>11038692</v>
      </c>
      <c r="D237">
        <v>11084670</v>
      </c>
      <c r="E237">
        <v>11126430</v>
      </c>
      <c r="F237">
        <v>11164667</v>
      </c>
      <c r="G237">
        <v>11199651</v>
      </c>
      <c r="H237">
        <v>11229183</v>
      </c>
      <c r="I237">
        <v>11250365</v>
      </c>
      <c r="J237">
        <v>11261582</v>
      </c>
      <c r="K237">
        <v>11261248</v>
      </c>
      <c r="L237">
        <v>11251122</v>
      </c>
      <c r="M237">
        <v>11236971</v>
      </c>
      <c r="N237">
        <v>11226709</v>
      </c>
      <c r="O237">
        <v>11225832</v>
      </c>
      <c r="P237">
        <v>11236670</v>
      </c>
      <c r="Q237">
        <v>11257101</v>
      </c>
      <c r="R237">
        <v>11282720</v>
      </c>
      <c r="S237">
        <v>11306902</v>
      </c>
      <c r="T237">
        <v>11324781</v>
      </c>
      <c r="U237">
        <v>11335109</v>
      </c>
      <c r="V237">
        <v>11339259</v>
      </c>
      <c r="W237">
        <v>11338138</v>
      </c>
      <c r="AA237" s="48"/>
      <c r="AC237" s="48"/>
      <c r="AH237" s="48"/>
      <c r="AM237" s="48"/>
      <c r="AR237" s="48"/>
      <c r="AV237" s="48"/>
      <c r="AW237" s="36"/>
      <c r="BL237" s="33"/>
    </row>
    <row r="238" spans="1:64" customFormat="1">
      <c r="A238" t="s">
        <v>196</v>
      </c>
      <c r="B238" t="s">
        <v>197</v>
      </c>
      <c r="C238">
        <v>144472</v>
      </c>
      <c r="D238">
        <v>139428</v>
      </c>
      <c r="E238">
        <v>133860</v>
      </c>
      <c r="F238">
        <v>129047</v>
      </c>
      <c r="G238">
        <v>129205</v>
      </c>
      <c r="H238">
        <v>131897</v>
      </c>
      <c r="I238">
        <v>134192</v>
      </c>
      <c r="J238">
        <v>137658</v>
      </c>
      <c r="K238">
        <v>141239</v>
      </c>
      <c r="L238">
        <v>144056</v>
      </c>
      <c r="M238">
        <v>145880</v>
      </c>
      <c r="N238">
        <v>146833</v>
      </c>
      <c r="O238">
        <v>148703</v>
      </c>
      <c r="P238">
        <v>150831</v>
      </c>
      <c r="Q238">
        <v>152088</v>
      </c>
      <c r="R238">
        <v>153822</v>
      </c>
      <c r="S238">
        <v>155909</v>
      </c>
      <c r="T238">
        <v>157980</v>
      </c>
      <c r="U238">
        <v>159664</v>
      </c>
      <c r="V238">
        <v>160175</v>
      </c>
      <c r="W238">
        <v>159849</v>
      </c>
      <c r="AA238" s="48"/>
      <c r="AC238" s="48"/>
      <c r="AH238" s="48"/>
      <c r="AM238" s="48"/>
      <c r="AR238" s="48"/>
      <c r="AV238" s="48"/>
      <c r="AW238" s="36"/>
      <c r="BL238" s="33"/>
    </row>
    <row r="239" spans="1:64" customFormat="1">
      <c r="A239" t="s">
        <v>208</v>
      </c>
      <c r="B239" t="s">
        <v>209</v>
      </c>
      <c r="C239">
        <v>5304219</v>
      </c>
      <c r="D239">
        <v>5321799</v>
      </c>
      <c r="E239">
        <v>5339616</v>
      </c>
      <c r="F239">
        <v>5358783</v>
      </c>
      <c r="G239">
        <v>5375931</v>
      </c>
      <c r="H239">
        <v>5390574</v>
      </c>
      <c r="I239">
        <v>5404523</v>
      </c>
      <c r="J239">
        <v>5419432</v>
      </c>
      <c r="K239">
        <v>5437272</v>
      </c>
      <c r="L239">
        <v>5461438</v>
      </c>
      <c r="M239">
        <v>5493621</v>
      </c>
      <c r="N239">
        <v>5523095</v>
      </c>
      <c r="O239">
        <v>5547683</v>
      </c>
      <c r="P239">
        <v>5570572</v>
      </c>
      <c r="Q239">
        <v>5591572</v>
      </c>
      <c r="R239">
        <v>5614932</v>
      </c>
      <c r="S239">
        <v>5643475</v>
      </c>
      <c r="T239">
        <v>5683483</v>
      </c>
      <c r="U239">
        <v>5728010</v>
      </c>
      <c r="V239">
        <v>5764980</v>
      </c>
      <c r="W239">
        <v>5797446</v>
      </c>
      <c r="AA239" s="48"/>
      <c r="AC239" s="48"/>
      <c r="AH239" s="48"/>
      <c r="AM239" s="48"/>
      <c r="AR239" s="48"/>
      <c r="AV239" s="48"/>
      <c r="AW239" s="36"/>
      <c r="BL239" s="33"/>
    </row>
    <row r="240" spans="1:64" customFormat="1">
      <c r="A240" t="s">
        <v>216</v>
      </c>
      <c r="B240" t="s">
        <v>217</v>
      </c>
      <c r="C240">
        <v>2384215228</v>
      </c>
      <c r="D240">
        <v>2428682278</v>
      </c>
      <c r="E240">
        <v>2472913805</v>
      </c>
      <c r="F240">
        <v>2516715617</v>
      </c>
      <c r="G240">
        <v>2560162782</v>
      </c>
      <c r="H240">
        <v>2603385880</v>
      </c>
      <c r="I240">
        <v>2646598382</v>
      </c>
      <c r="J240">
        <v>2689939785</v>
      </c>
      <c r="K240">
        <v>2733462527</v>
      </c>
      <c r="L240">
        <v>2777145806</v>
      </c>
      <c r="M240">
        <v>2820903724</v>
      </c>
      <c r="N240">
        <v>2864614907</v>
      </c>
      <c r="O240">
        <v>2908287643</v>
      </c>
      <c r="P240">
        <v>2951856336</v>
      </c>
      <c r="Q240">
        <v>2994852889</v>
      </c>
      <c r="R240">
        <v>3037662926</v>
      </c>
      <c r="S240">
        <v>3080325473</v>
      </c>
      <c r="T240">
        <v>3122841922</v>
      </c>
      <c r="U240">
        <v>3165142287</v>
      </c>
      <c r="V240">
        <v>3207188541</v>
      </c>
      <c r="W240">
        <v>3249140605</v>
      </c>
      <c r="AA240" s="48"/>
      <c r="AC240" s="48"/>
      <c r="AH240" s="48"/>
      <c r="AM240" s="48"/>
      <c r="AR240" s="48"/>
      <c r="AV240" s="48"/>
      <c r="AW240" s="36"/>
      <c r="BL240" s="33"/>
    </row>
    <row r="241" spans="1:64" customFormat="1">
      <c r="A241" t="s">
        <v>359</v>
      </c>
      <c r="B241" t="s">
        <v>360</v>
      </c>
      <c r="C241">
        <v>2013289641</v>
      </c>
      <c r="D241">
        <v>2030330432</v>
      </c>
      <c r="E241">
        <v>2045841423</v>
      </c>
      <c r="F241">
        <v>2060587322</v>
      </c>
      <c r="G241">
        <v>2074469505</v>
      </c>
      <c r="H241">
        <v>2088020747</v>
      </c>
      <c r="I241">
        <v>2101455067</v>
      </c>
      <c r="J241">
        <v>2115014282</v>
      </c>
      <c r="K241">
        <v>2128455973</v>
      </c>
      <c r="L241">
        <v>2141610789</v>
      </c>
      <c r="M241">
        <v>2154947270</v>
      </c>
      <c r="N241">
        <v>2168543985</v>
      </c>
      <c r="O241">
        <v>2181529363</v>
      </c>
      <c r="P241">
        <v>2194530619</v>
      </c>
      <c r="Q241">
        <v>2207632770</v>
      </c>
      <c r="R241">
        <v>2220999087</v>
      </c>
      <c r="S241">
        <v>2234568586</v>
      </c>
      <c r="T241">
        <v>2248128427</v>
      </c>
      <c r="U241">
        <v>2262158994</v>
      </c>
      <c r="V241">
        <v>2276319334</v>
      </c>
      <c r="W241">
        <v>2288665963</v>
      </c>
      <c r="AA241" s="48"/>
      <c r="AC241" s="48"/>
      <c r="AH241" s="48"/>
      <c r="AM241" s="48"/>
      <c r="AR241" s="48"/>
      <c r="AV241" s="48"/>
      <c r="AW241" s="36"/>
      <c r="BL241" s="33"/>
    </row>
    <row r="242" spans="1:64" customFormat="1">
      <c r="A242" t="s">
        <v>448</v>
      </c>
      <c r="B242" t="s">
        <v>449</v>
      </c>
      <c r="C242">
        <v>1010590288</v>
      </c>
      <c r="D242">
        <v>1015420880</v>
      </c>
      <c r="E242">
        <v>1020504252</v>
      </c>
      <c r="F242">
        <v>1025423265</v>
      </c>
      <c r="G242">
        <v>1030561714</v>
      </c>
      <c r="H242">
        <v>1035711709</v>
      </c>
      <c r="I242">
        <v>1041075142</v>
      </c>
      <c r="J242">
        <v>1046366673</v>
      </c>
      <c r="K242">
        <v>1052054803</v>
      </c>
      <c r="L242">
        <v>1057981926</v>
      </c>
      <c r="M242">
        <v>1064394167</v>
      </c>
      <c r="N242">
        <v>1069878383</v>
      </c>
      <c r="O242">
        <v>1074869481</v>
      </c>
      <c r="P242">
        <v>1077838624</v>
      </c>
      <c r="Q242">
        <v>1082370705</v>
      </c>
      <c r="R242">
        <v>1087128029</v>
      </c>
      <c r="S242">
        <v>1092096206</v>
      </c>
      <c r="T242">
        <v>1097025299</v>
      </c>
      <c r="U242">
        <v>1101992071</v>
      </c>
      <c r="V242">
        <v>1106035186</v>
      </c>
      <c r="W242">
        <v>1109997273</v>
      </c>
      <c r="AA242" s="48"/>
      <c r="AC242" s="48"/>
      <c r="AH242" s="48"/>
      <c r="AM242" s="48"/>
      <c r="AR242" s="48"/>
      <c r="AV242" s="48"/>
      <c r="AW242" s="36"/>
      <c r="BL242" s="33"/>
    </row>
    <row r="243" spans="1:64" customFormat="1">
      <c r="A243" t="s">
        <v>436</v>
      </c>
      <c r="B243" t="s">
        <v>437</v>
      </c>
      <c r="C243">
        <v>521617674</v>
      </c>
      <c r="D243">
        <v>535773390</v>
      </c>
      <c r="E243">
        <v>550660001</v>
      </c>
      <c r="F243">
        <v>566366102</v>
      </c>
      <c r="G243">
        <v>582828705</v>
      </c>
      <c r="H243">
        <v>599938109</v>
      </c>
      <c r="I243">
        <v>617518671</v>
      </c>
      <c r="J243">
        <v>635451653</v>
      </c>
      <c r="K243">
        <v>653695022</v>
      </c>
      <c r="L243">
        <v>672318833</v>
      </c>
      <c r="M243">
        <v>691447610</v>
      </c>
      <c r="N243">
        <v>711257522</v>
      </c>
      <c r="O243">
        <v>731868772</v>
      </c>
      <c r="P243">
        <v>753326798</v>
      </c>
      <c r="Q243">
        <v>775573001</v>
      </c>
      <c r="R243">
        <v>798495530</v>
      </c>
      <c r="S243">
        <v>821931240</v>
      </c>
      <c r="T243">
        <v>845759344</v>
      </c>
      <c r="U243">
        <v>869943914</v>
      </c>
      <c r="V243">
        <v>894512725</v>
      </c>
      <c r="W243">
        <v>919485393</v>
      </c>
      <c r="AA243" s="48"/>
      <c r="AC243" s="48"/>
      <c r="AH243" s="48"/>
      <c r="AM243" s="48"/>
      <c r="AR243" s="48"/>
      <c r="AV243" s="48"/>
      <c r="AW243" s="36"/>
      <c r="BL243" s="33"/>
    </row>
    <row r="244" spans="1:64" customFormat="1">
      <c r="A244" t="s">
        <v>16</v>
      </c>
      <c r="B244" t="s">
        <v>205</v>
      </c>
      <c r="C244">
        <v>680463</v>
      </c>
      <c r="D244">
        <v>699975</v>
      </c>
      <c r="E244">
        <v>717584</v>
      </c>
      <c r="F244">
        <v>733015</v>
      </c>
      <c r="G244">
        <v>746942</v>
      </c>
      <c r="H244">
        <v>759641</v>
      </c>
      <c r="I244">
        <v>771603</v>
      </c>
      <c r="J244">
        <v>783254</v>
      </c>
      <c r="K244">
        <v>794563</v>
      </c>
      <c r="L244">
        <v>805451</v>
      </c>
      <c r="M244">
        <v>816358</v>
      </c>
      <c r="N244">
        <v>827823</v>
      </c>
      <c r="O244">
        <v>840198</v>
      </c>
      <c r="P244">
        <v>853674</v>
      </c>
      <c r="Q244">
        <v>868136</v>
      </c>
      <c r="R244">
        <v>883293</v>
      </c>
      <c r="S244">
        <v>898696</v>
      </c>
      <c r="T244">
        <v>913993</v>
      </c>
      <c r="U244">
        <v>929112</v>
      </c>
      <c r="V244">
        <v>944097</v>
      </c>
      <c r="W244">
        <v>958920</v>
      </c>
      <c r="AA244" s="48"/>
      <c r="AC244" s="48"/>
      <c r="AH244" s="48"/>
      <c r="AM244" s="48"/>
      <c r="AR244" s="48"/>
      <c r="AV244" s="48"/>
      <c r="AW244" s="36"/>
      <c r="BL244" s="33"/>
    </row>
    <row r="245" spans="1:64" customFormat="1">
      <c r="A245" s="1"/>
      <c r="B245" t="s">
        <v>207</v>
      </c>
      <c r="C245">
        <v>70185</v>
      </c>
      <c r="D245">
        <v>69835</v>
      </c>
      <c r="E245">
        <v>69650</v>
      </c>
      <c r="F245">
        <v>69661</v>
      </c>
      <c r="G245">
        <v>69837</v>
      </c>
      <c r="H245">
        <v>70100</v>
      </c>
      <c r="I245">
        <v>70382</v>
      </c>
      <c r="J245">
        <v>70589</v>
      </c>
      <c r="K245">
        <v>70718</v>
      </c>
      <c r="L245">
        <v>70795</v>
      </c>
      <c r="M245">
        <v>70827</v>
      </c>
      <c r="N245">
        <v>70851</v>
      </c>
      <c r="O245">
        <v>70878</v>
      </c>
      <c r="P245">
        <v>70916</v>
      </c>
      <c r="Q245">
        <v>70965</v>
      </c>
      <c r="R245">
        <v>71016</v>
      </c>
      <c r="S245">
        <v>71085</v>
      </c>
      <c r="T245">
        <v>71183</v>
      </c>
      <c r="U245">
        <v>71307</v>
      </c>
      <c r="V245">
        <v>71458</v>
      </c>
      <c r="W245">
        <v>71625</v>
      </c>
      <c r="AA245" s="48"/>
      <c r="AC245" s="48"/>
      <c r="AH245" s="48"/>
      <c r="AM245" s="48"/>
      <c r="AR245" s="48"/>
      <c r="AV245" s="48"/>
      <c r="AW245" s="36"/>
      <c r="BL245" s="33"/>
    </row>
    <row r="246" spans="1:64" customFormat="1">
      <c r="A246" t="s">
        <v>226</v>
      </c>
      <c r="B246" t="s">
        <v>227</v>
      </c>
      <c r="C246">
        <v>66200269</v>
      </c>
      <c r="D246">
        <v>67515591</v>
      </c>
      <c r="E246">
        <v>68831561</v>
      </c>
      <c r="F246">
        <v>70152661</v>
      </c>
      <c r="G246">
        <v>71485043</v>
      </c>
      <c r="H246">
        <v>72826097</v>
      </c>
      <c r="I246">
        <v>74172073</v>
      </c>
      <c r="J246">
        <v>75523569</v>
      </c>
      <c r="K246">
        <v>76873663</v>
      </c>
      <c r="L246">
        <v>78232126</v>
      </c>
      <c r="M246">
        <v>79636079</v>
      </c>
      <c r="N246">
        <v>81134798</v>
      </c>
      <c r="O246">
        <v>82761235</v>
      </c>
      <c r="P246">
        <v>84529250</v>
      </c>
      <c r="Q246">
        <v>86422240</v>
      </c>
      <c r="R246">
        <v>88404640</v>
      </c>
      <c r="S246">
        <v>90424654</v>
      </c>
      <c r="T246">
        <v>92442547</v>
      </c>
      <c r="U246">
        <v>94447072</v>
      </c>
      <c r="V246">
        <v>96442593</v>
      </c>
      <c r="W246">
        <v>98423595</v>
      </c>
      <c r="AA246" s="48"/>
      <c r="AC246" s="48"/>
      <c r="AH246" s="48"/>
      <c r="AM246" s="48"/>
      <c r="AR246" s="48"/>
      <c r="AV246" s="48"/>
      <c r="AW246" s="36"/>
      <c r="BL246" s="33"/>
    </row>
    <row r="247" spans="1:64" customFormat="1">
      <c r="A247" t="s">
        <v>470</v>
      </c>
      <c r="B247" t="s">
        <v>471</v>
      </c>
      <c r="C247">
        <v>5797765</v>
      </c>
      <c r="D247">
        <v>5844846</v>
      </c>
      <c r="E247">
        <v>5887936</v>
      </c>
      <c r="F247">
        <v>5927006</v>
      </c>
      <c r="G247">
        <v>5962136</v>
      </c>
      <c r="H247">
        <v>5994077</v>
      </c>
      <c r="I247">
        <v>6023797</v>
      </c>
      <c r="J247">
        <v>6052123</v>
      </c>
      <c r="K247">
        <v>6079399</v>
      </c>
      <c r="L247">
        <v>6105810</v>
      </c>
      <c r="M247">
        <v>6131764</v>
      </c>
      <c r="N247">
        <v>6157686</v>
      </c>
      <c r="O247">
        <v>6183875</v>
      </c>
      <c r="P247">
        <v>6210568</v>
      </c>
      <c r="Q247">
        <v>6237923</v>
      </c>
      <c r="R247">
        <v>6266070</v>
      </c>
      <c r="S247">
        <v>6295128</v>
      </c>
      <c r="T247">
        <v>6325124</v>
      </c>
      <c r="U247">
        <v>6356143</v>
      </c>
      <c r="V247">
        <v>6388122</v>
      </c>
      <c r="W247">
        <v>6420744</v>
      </c>
      <c r="AA247" s="48"/>
      <c r="AC247" s="48"/>
      <c r="AH247" s="48"/>
      <c r="AM247" s="48"/>
      <c r="AR247" s="48"/>
      <c r="AV247" s="48"/>
      <c r="AW247" s="36"/>
      <c r="BL247" s="33"/>
    </row>
    <row r="248" spans="1:64" customFormat="1">
      <c r="A248" t="s">
        <v>124</v>
      </c>
      <c r="B248" t="s">
        <v>125</v>
      </c>
      <c r="C248">
        <v>2813214</v>
      </c>
      <c r="D248">
        <v>2966034</v>
      </c>
      <c r="E248">
        <v>3134062</v>
      </c>
      <c r="F248">
        <v>3302719</v>
      </c>
      <c r="G248">
        <v>3478777</v>
      </c>
      <c r="H248">
        <v>3711932</v>
      </c>
      <c r="I248">
        <v>4068570</v>
      </c>
      <c r="J248">
        <v>4588225</v>
      </c>
      <c r="K248">
        <v>5300174</v>
      </c>
      <c r="L248">
        <v>6168838</v>
      </c>
      <c r="M248">
        <v>7089487</v>
      </c>
      <c r="N248">
        <v>7917372</v>
      </c>
      <c r="O248">
        <v>8549988</v>
      </c>
      <c r="P248">
        <v>8946777</v>
      </c>
      <c r="Q248">
        <v>9141596</v>
      </c>
      <c r="R248">
        <v>9197910</v>
      </c>
      <c r="S248">
        <v>9214175</v>
      </c>
      <c r="T248">
        <v>9262900</v>
      </c>
      <c r="U248">
        <v>9360980</v>
      </c>
      <c r="V248">
        <v>9487203</v>
      </c>
      <c r="W248">
        <v>9630959</v>
      </c>
      <c r="AA248" s="48"/>
      <c r="AC248" s="48"/>
      <c r="AH248" s="48"/>
      <c r="AM248" s="48"/>
      <c r="AR248" s="48"/>
      <c r="AV248" s="48"/>
      <c r="AW248" s="36"/>
      <c r="BL248" s="33"/>
    </row>
    <row r="249" spans="1:64" customFormat="1">
      <c r="A249" t="s">
        <v>224</v>
      </c>
      <c r="B249" t="s">
        <v>225</v>
      </c>
      <c r="C249">
        <v>12198449</v>
      </c>
      <c r="D249">
        <v>12442115</v>
      </c>
      <c r="E249">
        <v>12681123</v>
      </c>
      <c r="F249">
        <v>12914667</v>
      </c>
      <c r="G249">
        <v>13143465</v>
      </c>
      <c r="H249">
        <v>13369678</v>
      </c>
      <c r="I249">
        <v>13596388</v>
      </c>
      <c r="J249">
        <v>13825847</v>
      </c>
      <c r="K249">
        <v>14059384</v>
      </c>
      <c r="L249">
        <v>14296557</v>
      </c>
      <c r="M249">
        <v>14535739</v>
      </c>
      <c r="N249">
        <v>14774424</v>
      </c>
      <c r="O249">
        <v>15011117</v>
      </c>
      <c r="P249">
        <v>15243883</v>
      </c>
      <c r="Q249">
        <v>15474102</v>
      </c>
      <c r="R249">
        <v>15707474</v>
      </c>
      <c r="S249">
        <v>15951838</v>
      </c>
      <c r="T249">
        <v>16212020</v>
      </c>
      <c r="U249">
        <v>16491115</v>
      </c>
      <c r="V249">
        <v>16785361</v>
      </c>
      <c r="W249">
        <v>17084357</v>
      </c>
      <c r="AA249" s="48"/>
      <c r="AC249" s="48"/>
      <c r="AH249" s="48"/>
      <c r="AM249" s="48"/>
      <c r="AR249" s="48"/>
      <c r="AV249" s="48"/>
      <c r="AW249" s="36"/>
      <c r="BL249" s="33"/>
    </row>
    <row r="250" spans="1:64" customFormat="1" ht="57.6">
      <c r="A250" t="s">
        <v>230</v>
      </c>
      <c r="B250" t="s">
        <v>231</v>
      </c>
      <c r="C250" s="93">
        <v>3337000</v>
      </c>
      <c r="D250" s="93">
        <v>3430000</v>
      </c>
      <c r="E250" s="93">
        <v>3535000</v>
      </c>
      <c r="F250" s="93">
        <v>3655000</v>
      </c>
      <c r="G250" s="93">
        <v>3789000</v>
      </c>
      <c r="H250" s="93">
        <v>3928000</v>
      </c>
      <c r="I250" s="93">
        <v>4065000</v>
      </c>
      <c r="J250" s="93">
        <v>4191000</v>
      </c>
      <c r="K250" s="93">
        <v>4304000</v>
      </c>
      <c r="L250" s="93">
        <v>4400000</v>
      </c>
      <c r="M250" s="93">
        <v>4501000</v>
      </c>
      <c r="N250" s="93">
        <v>4594000</v>
      </c>
      <c r="O250" s="93">
        <v>4690000</v>
      </c>
      <c r="P250" s="93">
        <v>4790000</v>
      </c>
      <c r="Q250" s="93">
        <v>4892000</v>
      </c>
      <c r="R250" s="93">
        <v>4999000</v>
      </c>
      <c r="S250" s="93">
        <v>5110000</v>
      </c>
      <c r="T250" s="93">
        <v>5228000</v>
      </c>
      <c r="U250" s="93">
        <v>5352000</v>
      </c>
      <c r="V250" s="93">
        <v>5482000</v>
      </c>
      <c r="W250" s="93">
        <v>5617000</v>
      </c>
      <c r="Y250" s="94" t="s">
        <v>1417</v>
      </c>
      <c r="AA250" s="48"/>
      <c r="AC250" s="48"/>
      <c r="AH250" s="48"/>
      <c r="AM250" s="48"/>
      <c r="AR250" s="48"/>
      <c r="AV250" s="48"/>
      <c r="AW250" s="36"/>
      <c r="BL250" s="33"/>
    </row>
    <row r="251" spans="1:64" customFormat="1">
      <c r="A251" t="s">
        <v>232</v>
      </c>
      <c r="B251" t="s">
        <v>233</v>
      </c>
      <c r="C251">
        <v>40223509</v>
      </c>
      <c r="D251">
        <v>40386875</v>
      </c>
      <c r="E251">
        <v>40567864</v>
      </c>
      <c r="F251">
        <v>40850412</v>
      </c>
      <c r="G251">
        <v>41431558</v>
      </c>
      <c r="H251">
        <v>42187645</v>
      </c>
      <c r="I251">
        <v>42921895</v>
      </c>
      <c r="J251">
        <v>43653155</v>
      </c>
      <c r="K251">
        <v>44397319</v>
      </c>
      <c r="L251">
        <v>45226803</v>
      </c>
      <c r="M251">
        <v>45954106</v>
      </c>
      <c r="N251">
        <v>46362946</v>
      </c>
      <c r="O251">
        <v>46576897</v>
      </c>
      <c r="P251">
        <v>46742697</v>
      </c>
      <c r="Q251">
        <v>46773055</v>
      </c>
      <c r="R251">
        <v>46620045</v>
      </c>
      <c r="S251">
        <v>46480882</v>
      </c>
      <c r="T251">
        <v>46444832</v>
      </c>
      <c r="U251">
        <v>46483569</v>
      </c>
      <c r="V251">
        <v>46593236</v>
      </c>
      <c r="W251">
        <v>46723749</v>
      </c>
      <c r="AA251" s="48"/>
      <c r="AC251" s="48"/>
      <c r="AH251" s="48"/>
      <c r="AM251" s="48"/>
      <c r="AR251" s="48"/>
      <c r="AV251" s="48"/>
      <c r="AW251" s="36"/>
      <c r="BL251" s="33"/>
    </row>
    <row r="252" spans="1:64" customFormat="1">
      <c r="A252" t="s">
        <v>234</v>
      </c>
      <c r="B252" t="s">
        <v>235</v>
      </c>
      <c r="C252">
        <v>1386156</v>
      </c>
      <c r="D252">
        <v>1390244</v>
      </c>
      <c r="E252">
        <v>1396985</v>
      </c>
      <c r="F252">
        <v>1388115</v>
      </c>
      <c r="G252">
        <v>1379350</v>
      </c>
      <c r="H252">
        <v>1370720</v>
      </c>
      <c r="I252">
        <v>1362550</v>
      </c>
      <c r="J252">
        <v>1354775</v>
      </c>
      <c r="K252">
        <v>1346810</v>
      </c>
      <c r="L252">
        <v>1340680</v>
      </c>
      <c r="M252">
        <v>1337090</v>
      </c>
      <c r="N252">
        <v>1334515</v>
      </c>
      <c r="O252">
        <v>1331475</v>
      </c>
      <c r="P252">
        <v>1327439</v>
      </c>
      <c r="Q252">
        <v>1322696</v>
      </c>
      <c r="R252">
        <v>1317997</v>
      </c>
      <c r="S252">
        <v>1314545</v>
      </c>
      <c r="T252">
        <v>1315407</v>
      </c>
      <c r="U252">
        <v>1315790</v>
      </c>
      <c r="V252">
        <v>1317384</v>
      </c>
      <c r="W252">
        <v>1320884</v>
      </c>
      <c r="AA252" s="48"/>
      <c r="AC252" s="48"/>
      <c r="AH252" s="48"/>
      <c r="AM252" s="48"/>
      <c r="AR252" s="48"/>
      <c r="AV252" s="48"/>
      <c r="AW252" s="36"/>
      <c r="BL252" s="33"/>
    </row>
    <row r="253" spans="1:64" customFormat="1">
      <c r="A253" t="s">
        <v>492</v>
      </c>
      <c r="B253" t="s">
        <v>493</v>
      </c>
      <c r="C253">
        <v>979918</v>
      </c>
      <c r="D253">
        <v>994108</v>
      </c>
      <c r="E253">
        <v>1005435</v>
      </c>
      <c r="F253">
        <v>1013609</v>
      </c>
      <c r="G253">
        <v>1019059</v>
      </c>
      <c r="H253">
        <v>1022802</v>
      </c>
      <c r="I253">
        <v>1026286</v>
      </c>
      <c r="J253">
        <v>1030579</v>
      </c>
      <c r="K253">
        <v>1036092</v>
      </c>
      <c r="L253">
        <v>1042652</v>
      </c>
      <c r="M253">
        <v>1049945</v>
      </c>
      <c r="N253">
        <v>1057467</v>
      </c>
      <c r="O253">
        <v>1064837</v>
      </c>
      <c r="P253">
        <v>1072032</v>
      </c>
      <c r="Q253">
        <v>1079288</v>
      </c>
      <c r="R253">
        <v>1086839</v>
      </c>
      <c r="S253">
        <v>1095021</v>
      </c>
      <c r="T253">
        <v>1104044</v>
      </c>
      <c r="U253">
        <v>1113984</v>
      </c>
      <c r="V253">
        <v>1124753</v>
      </c>
      <c r="W253">
        <v>1136191</v>
      </c>
      <c r="AA253" s="48"/>
      <c r="AC253" s="48"/>
      <c r="AH253" s="48"/>
      <c r="AM253" s="48"/>
      <c r="AR253" s="48"/>
      <c r="AV253" s="48"/>
      <c r="AW253" s="36"/>
      <c r="BL253" s="33"/>
    </row>
    <row r="254" spans="1:64" customFormat="1">
      <c r="A254" t="s">
        <v>534</v>
      </c>
      <c r="B254" t="s">
        <v>43</v>
      </c>
      <c r="C254">
        <v>275854000</v>
      </c>
      <c r="D254">
        <v>279040000</v>
      </c>
      <c r="E254">
        <v>282162411</v>
      </c>
      <c r="F254">
        <v>284968955</v>
      </c>
      <c r="G254">
        <v>287625193</v>
      </c>
      <c r="H254">
        <v>290107933</v>
      </c>
      <c r="I254">
        <v>292805298</v>
      </c>
      <c r="J254">
        <v>295516599</v>
      </c>
      <c r="K254">
        <v>298379912</v>
      </c>
      <c r="L254">
        <v>301231207</v>
      </c>
      <c r="M254">
        <v>304093966</v>
      </c>
      <c r="N254">
        <v>306771529</v>
      </c>
      <c r="O254">
        <v>309326085</v>
      </c>
      <c r="P254">
        <v>311580009</v>
      </c>
      <c r="Q254">
        <v>313874218</v>
      </c>
      <c r="R254">
        <v>316057727</v>
      </c>
      <c r="S254">
        <v>318386421</v>
      </c>
      <c r="T254">
        <v>320742673</v>
      </c>
      <c r="U254">
        <v>323071342</v>
      </c>
      <c r="V254">
        <v>325147121</v>
      </c>
      <c r="W254">
        <v>327167434</v>
      </c>
      <c r="AA254" s="48"/>
      <c r="AC254" s="48"/>
      <c r="AH254" s="48"/>
      <c r="AM254" s="48"/>
      <c r="AR254" s="48"/>
      <c r="AV254" s="48"/>
      <c r="AW254" s="36"/>
      <c r="BL254" s="33"/>
    </row>
    <row r="255" spans="1:64" customFormat="1">
      <c r="A255" t="s">
        <v>236</v>
      </c>
      <c r="B255" t="s">
        <v>237</v>
      </c>
      <c r="C255">
        <v>62507724</v>
      </c>
      <c r="D255">
        <v>64343013</v>
      </c>
      <c r="E255">
        <v>66224804</v>
      </c>
      <c r="F255">
        <v>68159423</v>
      </c>
      <c r="G255">
        <v>70142091</v>
      </c>
      <c r="H255">
        <v>72170584</v>
      </c>
      <c r="I255">
        <v>74239505</v>
      </c>
      <c r="J255">
        <v>76346311</v>
      </c>
      <c r="K255">
        <v>78489206</v>
      </c>
      <c r="L255">
        <v>80674348</v>
      </c>
      <c r="M255">
        <v>82916235</v>
      </c>
      <c r="N255">
        <v>85233913</v>
      </c>
      <c r="O255">
        <v>87639964</v>
      </c>
      <c r="P255">
        <v>90139927</v>
      </c>
      <c r="Q255">
        <v>92726971</v>
      </c>
      <c r="R255">
        <v>95385785</v>
      </c>
      <c r="S255">
        <v>98094253</v>
      </c>
      <c r="T255">
        <v>100835458</v>
      </c>
      <c r="U255">
        <v>103603501</v>
      </c>
      <c r="V255">
        <v>106400024</v>
      </c>
      <c r="W255">
        <v>109224559</v>
      </c>
      <c r="AA255" s="48"/>
      <c r="AC255" s="48"/>
      <c r="AH255" s="48"/>
      <c r="AM255" s="48"/>
      <c r="AR255" s="48"/>
      <c r="AV255" s="48"/>
      <c r="AW255" s="36"/>
      <c r="BL255" s="33"/>
    </row>
    <row r="256" spans="1:64" customFormat="1">
      <c r="A256" t="s">
        <v>170</v>
      </c>
      <c r="B256" t="s">
        <v>171</v>
      </c>
      <c r="C256">
        <v>109238340</v>
      </c>
      <c r="D256">
        <v>109060951</v>
      </c>
      <c r="E256">
        <v>108447824</v>
      </c>
      <c r="F256">
        <v>107660041</v>
      </c>
      <c r="G256">
        <v>106959751</v>
      </c>
      <c r="H256">
        <v>106624167</v>
      </c>
      <c r="I256">
        <v>106331716</v>
      </c>
      <c r="J256">
        <v>106041911</v>
      </c>
      <c r="K256">
        <v>105772481</v>
      </c>
      <c r="L256">
        <v>105378748</v>
      </c>
      <c r="M256">
        <v>105001883</v>
      </c>
      <c r="N256">
        <v>104800475</v>
      </c>
      <c r="O256">
        <v>104421447</v>
      </c>
      <c r="P256">
        <v>104174038</v>
      </c>
      <c r="Q256">
        <v>103935318</v>
      </c>
      <c r="R256">
        <v>103713726</v>
      </c>
      <c r="S256">
        <v>103496179</v>
      </c>
      <c r="T256">
        <v>103257751</v>
      </c>
      <c r="U256">
        <v>102994343</v>
      </c>
      <c r="V256">
        <v>102738854</v>
      </c>
      <c r="W256">
        <v>102511922</v>
      </c>
      <c r="AA256" s="48"/>
      <c r="AC256" s="48"/>
      <c r="AH256" s="48"/>
      <c r="AM256" s="48"/>
      <c r="AR256" s="48"/>
      <c r="AV256" s="48"/>
      <c r="AW256" s="36"/>
      <c r="BL256" s="33"/>
    </row>
    <row r="257" spans="1:64" customFormat="1">
      <c r="A257" t="s">
        <v>222</v>
      </c>
      <c r="B257" t="s">
        <v>223</v>
      </c>
      <c r="C257">
        <v>860015493</v>
      </c>
      <c r="D257">
        <v>861035457</v>
      </c>
      <c r="E257">
        <v>861993393</v>
      </c>
      <c r="F257">
        <v>863083216</v>
      </c>
      <c r="G257">
        <v>864648977</v>
      </c>
      <c r="H257">
        <v>866925884</v>
      </c>
      <c r="I257">
        <v>869516666</v>
      </c>
      <c r="J257">
        <v>872163396</v>
      </c>
      <c r="K257">
        <v>874862170</v>
      </c>
      <c r="L257">
        <v>878004122</v>
      </c>
      <c r="M257">
        <v>881531261</v>
      </c>
      <c r="N257">
        <v>885170595</v>
      </c>
      <c r="O257">
        <v>888627318</v>
      </c>
      <c r="P257">
        <v>890862941</v>
      </c>
      <c r="Q257">
        <v>894486795</v>
      </c>
      <c r="R257">
        <v>898766094</v>
      </c>
      <c r="S257">
        <v>903129978</v>
      </c>
      <c r="T257">
        <v>907498192</v>
      </c>
      <c r="U257">
        <v>911812364</v>
      </c>
      <c r="V257">
        <v>915420161</v>
      </c>
      <c r="W257">
        <v>918793590</v>
      </c>
      <c r="AA257" s="48"/>
      <c r="AC257" s="48"/>
      <c r="AH257" s="48"/>
      <c r="AM257" s="48"/>
      <c r="AR257" s="48"/>
      <c r="AV257" s="48"/>
      <c r="AW257" s="36"/>
      <c r="BL257" s="33"/>
    </row>
    <row r="258" spans="1:64" customFormat="1">
      <c r="A258" t="s">
        <v>504</v>
      </c>
      <c r="B258" t="s">
        <v>505</v>
      </c>
      <c r="C258">
        <v>435439577</v>
      </c>
      <c r="D258">
        <v>435384574</v>
      </c>
      <c r="E258">
        <v>435028415</v>
      </c>
      <c r="F258">
        <v>434598276</v>
      </c>
      <c r="G258">
        <v>434253516</v>
      </c>
      <c r="H258">
        <v>434390419</v>
      </c>
      <c r="I258">
        <v>434730803</v>
      </c>
      <c r="J258">
        <v>435134576</v>
      </c>
      <c r="K258">
        <v>435669295</v>
      </c>
      <c r="L258">
        <v>436349814</v>
      </c>
      <c r="M258">
        <v>437427283</v>
      </c>
      <c r="N258">
        <v>439200178</v>
      </c>
      <c r="O258">
        <v>441121359</v>
      </c>
      <c r="P258">
        <v>443356614</v>
      </c>
      <c r="Q258">
        <v>445596591</v>
      </c>
      <c r="R258">
        <v>448074081</v>
      </c>
      <c r="S258">
        <v>450528180</v>
      </c>
      <c r="T258">
        <v>453034345</v>
      </c>
      <c r="U258">
        <v>455505650</v>
      </c>
      <c r="V258">
        <v>457810292</v>
      </c>
      <c r="W258">
        <v>459865205</v>
      </c>
      <c r="AA258" s="48"/>
      <c r="AC258" s="48"/>
      <c r="AH258" s="48"/>
      <c r="AM258" s="48"/>
      <c r="AR258" s="48"/>
      <c r="AV258" s="48"/>
      <c r="AW258" s="36"/>
      <c r="BL258" s="33"/>
    </row>
    <row r="259" spans="1:64" customFormat="1">
      <c r="A259" t="s">
        <v>220</v>
      </c>
      <c r="B259" t="s">
        <v>221</v>
      </c>
      <c r="C259">
        <v>392243961</v>
      </c>
      <c r="D259">
        <v>392211706</v>
      </c>
      <c r="E259">
        <v>392301484</v>
      </c>
      <c r="F259">
        <v>392050558</v>
      </c>
      <c r="G259">
        <v>391720978</v>
      </c>
      <c r="H259">
        <v>391882450</v>
      </c>
      <c r="I259">
        <v>392243981</v>
      </c>
      <c r="J259">
        <v>392658986</v>
      </c>
      <c r="K259">
        <v>393216869</v>
      </c>
      <c r="L259">
        <v>393919037</v>
      </c>
      <c r="M259">
        <v>394991819</v>
      </c>
      <c r="N259">
        <v>396743394</v>
      </c>
      <c r="O259">
        <v>398783138</v>
      </c>
      <c r="P259">
        <v>401012737</v>
      </c>
      <c r="Q259">
        <v>403265869</v>
      </c>
      <c r="R259">
        <v>405778196</v>
      </c>
      <c r="S259">
        <v>408278056</v>
      </c>
      <c r="T259">
        <v>410844329</v>
      </c>
      <c r="U259">
        <v>413361214</v>
      </c>
      <c r="V259">
        <v>415710935</v>
      </c>
      <c r="W259">
        <v>417797257</v>
      </c>
      <c r="AA259" s="48"/>
      <c r="AC259" s="48"/>
      <c r="AH259" s="48"/>
      <c r="AM259" s="48"/>
      <c r="AR259" s="48"/>
      <c r="AV259" s="48"/>
      <c r="AW259" s="36"/>
      <c r="BL259" s="33"/>
    </row>
    <row r="260" spans="1:64" customFormat="1">
      <c r="A260" t="s">
        <v>349</v>
      </c>
      <c r="B260" t="s">
        <v>350</v>
      </c>
      <c r="C260">
        <v>415959410</v>
      </c>
      <c r="D260">
        <v>427140442</v>
      </c>
      <c r="E260">
        <v>438799433</v>
      </c>
      <c r="F260">
        <v>450962074</v>
      </c>
      <c r="G260">
        <v>463584766</v>
      </c>
      <c r="H260">
        <v>476645372</v>
      </c>
      <c r="I260">
        <v>490099969</v>
      </c>
      <c r="J260">
        <v>503907174</v>
      </c>
      <c r="K260">
        <v>518097437</v>
      </c>
      <c r="L260">
        <v>532663586</v>
      </c>
      <c r="M260">
        <v>547481280</v>
      </c>
      <c r="N260">
        <v>562386040</v>
      </c>
      <c r="O260">
        <v>577274011</v>
      </c>
      <c r="P260">
        <v>592092182</v>
      </c>
      <c r="Q260">
        <v>606913332</v>
      </c>
      <c r="R260">
        <v>621915808</v>
      </c>
      <c r="S260">
        <v>637350644</v>
      </c>
      <c r="T260">
        <v>653405207</v>
      </c>
      <c r="U260">
        <v>670117389</v>
      </c>
      <c r="V260">
        <v>687449530</v>
      </c>
      <c r="W260">
        <v>705417321</v>
      </c>
      <c r="AA260" s="48"/>
      <c r="AC260" s="48"/>
      <c r="AH260" s="48"/>
      <c r="AM260" s="48"/>
      <c r="AR260" s="48"/>
      <c r="AV260" s="48"/>
      <c r="AW260" s="36"/>
      <c r="BL260" s="33"/>
    </row>
    <row r="261" spans="1:64" customFormat="1">
      <c r="A261" t="s">
        <v>455</v>
      </c>
      <c r="B261" t="s">
        <v>456</v>
      </c>
      <c r="C261">
        <v>147670692</v>
      </c>
      <c r="D261">
        <v>147214392</v>
      </c>
      <c r="E261">
        <v>146596557</v>
      </c>
      <c r="F261">
        <v>145976083</v>
      </c>
      <c r="G261">
        <v>145306046</v>
      </c>
      <c r="H261">
        <v>144648257</v>
      </c>
      <c r="I261">
        <v>144067054</v>
      </c>
      <c r="J261">
        <v>143518523</v>
      </c>
      <c r="K261">
        <v>143049528</v>
      </c>
      <c r="L261">
        <v>142805088</v>
      </c>
      <c r="M261">
        <v>142742350</v>
      </c>
      <c r="N261">
        <v>142785342</v>
      </c>
      <c r="O261">
        <v>142849449</v>
      </c>
      <c r="P261">
        <v>142960868</v>
      </c>
      <c r="Q261">
        <v>143201676</v>
      </c>
      <c r="R261">
        <v>143506911</v>
      </c>
      <c r="S261">
        <v>143819666</v>
      </c>
      <c r="T261">
        <v>144096870</v>
      </c>
      <c r="U261">
        <v>144342396</v>
      </c>
      <c r="V261">
        <v>144496740</v>
      </c>
      <c r="W261">
        <v>144478050</v>
      </c>
      <c r="AA261" s="48"/>
      <c r="AC261" s="48"/>
      <c r="AH261" s="48"/>
      <c r="AM261" s="48"/>
      <c r="AR261" s="48"/>
      <c r="AV261" s="48"/>
      <c r="AW261" s="36"/>
      <c r="BL261" s="33"/>
    </row>
    <row r="262" spans="1:64" customFormat="1">
      <c r="A262" t="s">
        <v>243</v>
      </c>
      <c r="B262" t="s">
        <v>244</v>
      </c>
      <c r="C262">
        <v>800157</v>
      </c>
      <c r="D262">
        <v>806303</v>
      </c>
      <c r="E262">
        <v>811006</v>
      </c>
      <c r="F262">
        <v>813925</v>
      </c>
      <c r="G262">
        <v>815257</v>
      </c>
      <c r="H262">
        <v>816076</v>
      </c>
      <c r="I262">
        <v>817860</v>
      </c>
      <c r="J262">
        <v>821604</v>
      </c>
      <c r="K262">
        <v>827870</v>
      </c>
      <c r="L262">
        <v>836190</v>
      </c>
      <c r="M262">
        <v>845361</v>
      </c>
      <c r="N262">
        <v>853637</v>
      </c>
      <c r="O262">
        <v>859818</v>
      </c>
      <c r="P262">
        <v>863449</v>
      </c>
      <c r="Q262">
        <v>865069</v>
      </c>
      <c r="R262">
        <v>865608</v>
      </c>
      <c r="S262">
        <v>866453</v>
      </c>
      <c r="T262">
        <v>868627</v>
      </c>
      <c r="U262">
        <v>872399</v>
      </c>
      <c r="V262">
        <v>877459</v>
      </c>
      <c r="W262">
        <v>883483</v>
      </c>
      <c r="AA262" s="48"/>
      <c r="AC262" s="48"/>
      <c r="AH262" s="48"/>
      <c r="AM262" s="48"/>
      <c r="AR262" s="48"/>
      <c r="AV262" s="48"/>
      <c r="AW262" s="36"/>
      <c r="BL262" s="33"/>
    </row>
    <row r="263" spans="1:64" customFormat="1">
      <c r="A263" t="s">
        <v>75</v>
      </c>
      <c r="B263" t="s">
        <v>242</v>
      </c>
      <c r="C263">
        <v>5153498</v>
      </c>
      <c r="D263">
        <v>5165474</v>
      </c>
      <c r="E263">
        <v>5176209</v>
      </c>
      <c r="F263">
        <v>5188008</v>
      </c>
      <c r="G263">
        <v>5200598</v>
      </c>
      <c r="H263">
        <v>5213014</v>
      </c>
      <c r="I263">
        <v>5228172</v>
      </c>
      <c r="J263">
        <v>5246096</v>
      </c>
      <c r="K263">
        <v>5266268</v>
      </c>
      <c r="L263">
        <v>5288720</v>
      </c>
      <c r="M263">
        <v>5313399</v>
      </c>
      <c r="N263">
        <v>5338871</v>
      </c>
      <c r="O263">
        <v>5363352</v>
      </c>
      <c r="P263">
        <v>5388272</v>
      </c>
      <c r="Q263">
        <v>5413971</v>
      </c>
      <c r="R263">
        <v>5438972</v>
      </c>
      <c r="S263">
        <v>5461512</v>
      </c>
      <c r="T263">
        <v>5479531</v>
      </c>
      <c r="U263">
        <v>5495303</v>
      </c>
      <c r="V263">
        <v>5508214</v>
      </c>
      <c r="W263">
        <v>5518050</v>
      </c>
      <c r="AA263" s="48"/>
      <c r="AC263" s="48"/>
      <c r="AH263" s="48"/>
      <c r="AM263" s="48"/>
      <c r="AR263" s="48"/>
      <c r="AV263" s="48"/>
      <c r="AW263" s="36"/>
      <c r="BL263" s="33"/>
    </row>
    <row r="264" spans="1:64" customFormat="1">
      <c r="A264" t="s">
        <v>240</v>
      </c>
      <c r="B264" t="s">
        <v>241</v>
      </c>
      <c r="C264">
        <v>321010137</v>
      </c>
      <c r="D264">
        <v>328377495</v>
      </c>
      <c r="E264">
        <v>336293932</v>
      </c>
      <c r="F264">
        <v>344736362</v>
      </c>
      <c r="G264">
        <v>353568055</v>
      </c>
      <c r="H264">
        <v>362707108</v>
      </c>
      <c r="I264">
        <v>372022500</v>
      </c>
      <c r="J264">
        <v>381419066</v>
      </c>
      <c r="K264">
        <v>390889972</v>
      </c>
      <c r="L264">
        <v>400456806</v>
      </c>
      <c r="M264">
        <v>410146920</v>
      </c>
      <c r="N264">
        <v>419986678</v>
      </c>
      <c r="O264">
        <v>430002303</v>
      </c>
      <c r="P264">
        <v>440218679</v>
      </c>
      <c r="Q264">
        <v>450626774</v>
      </c>
      <c r="R264">
        <v>461192790</v>
      </c>
      <c r="S264">
        <v>471835322</v>
      </c>
      <c r="T264">
        <v>482530732</v>
      </c>
      <c r="U264">
        <v>493290951</v>
      </c>
      <c r="V264">
        <v>504119229</v>
      </c>
      <c r="W264">
        <v>515215936</v>
      </c>
      <c r="AA264" s="48"/>
      <c r="AC264" s="48"/>
      <c r="AH264" s="48"/>
      <c r="AM264" s="48"/>
      <c r="AR264" s="48"/>
      <c r="AV264" s="48"/>
      <c r="AW264" s="36"/>
      <c r="BL264" s="33"/>
    </row>
    <row r="265" spans="1:64" customFormat="1">
      <c r="A265" t="s">
        <v>71</v>
      </c>
      <c r="B265" t="s">
        <v>245</v>
      </c>
      <c r="C265">
        <v>60186288</v>
      </c>
      <c r="D265">
        <v>60496718</v>
      </c>
      <c r="E265">
        <v>60912500</v>
      </c>
      <c r="F265">
        <v>61357430</v>
      </c>
      <c r="G265">
        <v>61805267</v>
      </c>
      <c r="H265">
        <v>62244886</v>
      </c>
      <c r="I265">
        <v>62704895</v>
      </c>
      <c r="J265">
        <v>63179351</v>
      </c>
      <c r="K265">
        <v>63621381</v>
      </c>
      <c r="L265">
        <v>64016225</v>
      </c>
      <c r="M265">
        <v>64374984</v>
      </c>
      <c r="N265">
        <v>64707040</v>
      </c>
      <c r="O265">
        <v>65027507</v>
      </c>
      <c r="P265">
        <v>65342780</v>
      </c>
      <c r="Q265">
        <v>65659809</v>
      </c>
      <c r="R265">
        <v>65998687</v>
      </c>
      <c r="S265">
        <v>66316100</v>
      </c>
      <c r="T265">
        <v>66593366</v>
      </c>
      <c r="U265">
        <v>66859768</v>
      </c>
      <c r="V265">
        <v>66865144</v>
      </c>
      <c r="W265">
        <v>66987244</v>
      </c>
      <c r="AA265" s="48"/>
      <c r="AC265" s="48"/>
      <c r="AH265" s="48"/>
      <c r="AM265" s="48"/>
      <c r="AR265" s="48"/>
      <c r="AV265" s="48"/>
      <c r="AW265" s="36"/>
      <c r="BL265" s="33"/>
    </row>
    <row r="266" spans="1:64" customFormat="1">
      <c r="A266" t="s">
        <v>17</v>
      </c>
      <c r="B266" t="s">
        <v>250</v>
      </c>
      <c r="C266">
        <v>1170061</v>
      </c>
      <c r="D266">
        <v>1199052</v>
      </c>
      <c r="E266">
        <v>1228360</v>
      </c>
      <c r="F266">
        <v>1258003</v>
      </c>
      <c r="G266">
        <v>1288315</v>
      </c>
      <c r="H266">
        <v>1319953</v>
      </c>
      <c r="I266">
        <v>1353795</v>
      </c>
      <c r="J266">
        <v>1390549</v>
      </c>
      <c r="K266">
        <v>1430152</v>
      </c>
      <c r="L266">
        <v>1472575</v>
      </c>
      <c r="M266">
        <v>1518540</v>
      </c>
      <c r="N266">
        <v>1568928</v>
      </c>
      <c r="O266">
        <v>1624140</v>
      </c>
      <c r="P266">
        <v>1684635</v>
      </c>
      <c r="Q266">
        <v>1749682</v>
      </c>
      <c r="R266">
        <v>1817071</v>
      </c>
      <c r="S266">
        <v>1883800</v>
      </c>
      <c r="T266">
        <v>1947686</v>
      </c>
      <c r="U266">
        <v>2007873</v>
      </c>
      <c r="V266">
        <v>2064823</v>
      </c>
      <c r="W266">
        <v>2119275</v>
      </c>
      <c r="AA266" s="48"/>
      <c r="AC266" s="48"/>
      <c r="AH266" s="48"/>
      <c r="AM266" s="48"/>
      <c r="AR266" s="48"/>
      <c r="AV266" s="48"/>
      <c r="AW266" s="36"/>
      <c r="BL266" s="33"/>
    </row>
    <row r="267" spans="1:64" customFormat="1">
      <c r="A267" t="s">
        <v>18</v>
      </c>
      <c r="B267" t="s">
        <v>260</v>
      </c>
      <c r="C267">
        <v>1238125</v>
      </c>
      <c r="D267">
        <v>1277133</v>
      </c>
      <c r="E267">
        <v>1317703</v>
      </c>
      <c r="F267">
        <v>1360074</v>
      </c>
      <c r="G267">
        <v>1404261</v>
      </c>
      <c r="H267">
        <v>1449925</v>
      </c>
      <c r="I267">
        <v>1496527</v>
      </c>
      <c r="J267">
        <v>1543741</v>
      </c>
      <c r="K267">
        <v>1591445</v>
      </c>
      <c r="L267">
        <v>1639848</v>
      </c>
      <c r="M267">
        <v>1689285</v>
      </c>
      <c r="N267">
        <v>1740279</v>
      </c>
      <c r="O267">
        <v>1793196</v>
      </c>
      <c r="P267">
        <v>1848147</v>
      </c>
      <c r="Q267">
        <v>1905011</v>
      </c>
      <c r="R267">
        <v>1963711</v>
      </c>
      <c r="S267">
        <v>2024042</v>
      </c>
      <c r="T267">
        <v>2085860</v>
      </c>
      <c r="U267">
        <v>2149139</v>
      </c>
      <c r="V267">
        <v>2213894</v>
      </c>
      <c r="W267">
        <v>2280102</v>
      </c>
      <c r="AA267" s="48"/>
      <c r="AC267" s="48"/>
      <c r="AH267" s="48"/>
      <c r="AM267" s="48"/>
      <c r="AR267" s="48"/>
      <c r="AV267" s="48"/>
      <c r="AW267" s="36"/>
      <c r="BL267" s="33"/>
    </row>
    <row r="268" spans="1:64" customFormat="1">
      <c r="A268" t="s">
        <v>253</v>
      </c>
      <c r="B268" t="s">
        <v>254</v>
      </c>
      <c r="C268">
        <v>4243607</v>
      </c>
      <c r="D268">
        <v>4157192</v>
      </c>
      <c r="E268">
        <v>4077131</v>
      </c>
      <c r="F268">
        <v>4014373</v>
      </c>
      <c r="G268">
        <v>3978515</v>
      </c>
      <c r="H268">
        <v>3951736</v>
      </c>
      <c r="I268">
        <v>3927340</v>
      </c>
      <c r="J268">
        <v>3902469</v>
      </c>
      <c r="K268">
        <v>3880347</v>
      </c>
      <c r="L268">
        <v>3860158</v>
      </c>
      <c r="M268">
        <v>3848449</v>
      </c>
      <c r="N268">
        <v>3814419</v>
      </c>
      <c r="O268">
        <v>3786695</v>
      </c>
      <c r="P268">
        <v>3756441</v>
      </c>
      <c r="Q268">
        <v>3728874</v>
      </c>
      <c r="R268">
        <v>3717668</v>
      </c>
      <c r="S268">
        <v>3719414</v>
      </c>
      <c r="T268">
        <v>3725276</v>
      </c>
      <c r="U268">
        <v>3727505</v>
      </c>
      <c r="V268">
        <v>3728004</v>
      </c>
      <c r="W268">
        <v>3731000</v>
      </c>
      <c r="AA268" s="48"/>
      <c r="AC268" s="48"/>
      <c r="AH268" s="48"/>
      <c r="AM268" s="48"/>
      <c r="AR268" s="48"/>
      <c r="AV268" s="48"/>
      <c r="AW268" s="36"/>
      <c r="BL268" s="33"/>
    </row>
    <row r="269" spans="1:64" customFormat="1">
      <c r="A269" t="s">
        <v>19</v>
      </c>
      <c r="B269" t="s">
        <v>255</v>
      </c>
      <c r="C269">
        <v>18357156</v>
      </c>
      <c r="D269">
        <v>18812359</v>
      </c>
      <c r="E269">
        <v>19278856</v>
      </c>
      <c r="F269">
        <v>19756928</v>
      </c>
      <c r="G269">
        <v>20246381</v>
      </c>
      <c r="H269">
        <v>20750299</v>
      </c>
      <c r="I269">
        <v>21272323</v>
      </c>
      <c r="J269">
        <v>21814642</v>
      </c>
      <c r="K269">
        <v>22379055</v>
      </c>
      <c r="L269">
        <v>22963946</v>
      </c>
      <c r="M269">
        <v>23563825</v>
      </c>
      <c r="N269">
        <v>24170940</v>
      </c>
      <c r="O269">
        <v>24779619</v>
      </c>
      <c r="P269">
        <v>25387710</v>
      </c>
      <c r="Q269">
        <v>25996449</v>
      </c>
      <c r="R269">
        <v>26607642</v>
      </c>
      <c r="S269">
        <v>27224472</v>
      </c>
      <c r="T269">
        <v>27849205</v>
      </c>
      <c r="U269">
        <v>28481946</v>
      </c>
      <c r="V269">
        <v>29121471</v>
      </c>
      <c r="W269">
        <v>29767108</v>
      </c>
      <c r="AA269" s="48"/>
      <c r="AC269" s="48"/>
      <c r="AH269" s="48"/>
      <c r="AM269" s="48"/>
      <c r="AR269" s="48"/>
      <c r="AV269" s="48"/>
      <c r="AW269" s="36"/>
      <c r="BL269" s="33"/>
    </row>
    <row r="270" spans="1:64" customFormat="1">
      <c r="A270" t="s">
        <v>256</v>
      </c>
      <c r="B270" t="s">
        <v>257</v>
      </c>
      <c r="C270">
        <v>29947</v>
      </c>
      <c r="D270">
        <v>30529</v>
      </c>
      <c r="E270">
        <v>31077</v>
      </c>
      <c r="F270">
        <v>31602</v>
      </c>
      <c r="G270">
        <v>32102</v>
      </c>
      <c r="H270">
        <v>32555</v>
      </c>
      <c r="I270">
        <v>32928</v>
      </c>
      <c r="J270">
        <v>33219</v>
      </c>
      <c r="K270">
        <v>33417</v>
      </c>
      <c r="L270">
        <v>33517</v>
      </c>
      <c r="M270">
        <v>33559</v>
      </c>
      <c r="N270">
        <v>33565</v>
      </c>
      <c r="O270">
        <v>33585</v>
      </c>
      <c r="P270">
        <v>33612</v>
      </c>
      <c r="Q270">
        <v>33646</v>
      </c>
      <c r="R270">
        <v>33692</v>
      </c>
      <c r="S270">
        <v>33725</v>
      </c>
      <c r="T270">
        <v>33736</v>
      </c>
      <c r="U270">
        <v>33737</v>
      </c>
      <c r="V270">
        <v>33728</v>
      </c>
      <c r="W270">
        <v>33718</v>
      </c>
      <c r="AA270" s="48"/>
      <c r="AC270" s="48"/>
      <c r="AH270" s="48"/>
      <c r="AM270" s="48"/>
      <c r="AR270" s="48"/>
      <c r="AV270" s="48"/>
      <c r="AW270" s="36"/>
      <c r="BL270" s="33"/>
    </row>
    <row r="271" spans="1:64" customFormat="1">
      <c r="A271" t="s">
        <v>265</v>
      </c>
      <c r="B271" t="s">
        <v>266</v>
      </c>
      <c r="C271">
        <v>10720509</v>
      </c>
      <c r="D271">
        <v>10761698</v>
      </c>
      <c r="E271">
        <v>10805808</v>
      </c>
      <c r="F271">
        <v>10862132</v>
      </c>
      <c r="G271">
        <v>10902022</v>
      </c>
      <c r="H271">
        <v>10928070</v>
      </c>
      <c r="I271">
        <v>10955141</v>
      </c>
      <c r="J271">
        <v>10987314</v>
      </c>
      <c r="K271">
        <v>11020362</v>
      </c>
      <c r="L271">
        <v>11048473</v>
      </c>
      <c r="M271">
        <v>11077841</v>
      </c>
      <c r="N271">
        <v>11107017</v>
      </c>
      <c r="O271">
        <v>11121341</v>
      </c>
      <c r="P271">
        <v>11104899</v>
      </c>
      <c r="Q271">
        <v>11045011</v>
      </c>
      <c r="R271">
        <v>10965211</v>
      </c>
      <c r="S271">
        <v>10892413</v>
      </c>
      <c r="T271">
        <v>10820883</v>
      </c>
      <c r="U271">
        <v>10775971</v>
      </c>
      <c r="V271">
        <v>10754679</v>
      </c>
      <c r="W271">
        <v>10727668</v>
      </c>
      <c r="AA271" s="48"/>
      <c r="AC271" s="48"/>
      <c r="AH271" s="48"/>
      <c r="AM271" s="48"/>
      <c r="AR271" s="48"/>
      <c r="AV271" s="48"/>
      <c r="AW271" s="36"/>
      <c r="BL271" s="33"/>
    </row>
    <row r="272" spans="1:64" customFormat="1">
      <c r="A272" t="s">
        <v>267</v>
      </c>
      <c r="B272" t="s">
        <v>268</v>
      </c>
      <c r="C272">
        <v>102021</v>
      </c>
      <c r="D272">
        <v>102432</v>
      </c>
      <c r="E272">
        <v>102833</v>
      </c>
      <c r="F272">
        <v>103249</v>
      </c>
      <c r="G272">
        <v>103634</v>
      </c>
      <c r="H272">
        <v>104005</v>
      </c>
      <c r="I272">
        <v>104347</v>
      </c>
      <c r="J272">
        <v>104661</v>
      </c>
      <c r="K272">
        <v>104933</v>
      </c>
      <c r="L272">
        <v>105190</v>
      </c>
      <c r="M272">
        <v>105456</v>
      </c>
      <c r="N272">
        <v>105789</v>
      </c>
      <c r="O272">
        <v>106233</v>
      </c>
      <c r="P272">
        <v>106796</v>
      </c>
      <c r="Q272">
        <v>107446</v>
      </c>
      <c r="R272">
        <v>108170</v>
      </c>
      <c r="S272">
        <v>108902</v>
      </c>
      <c r="T272">
        <v>109599</v>
      </c>
      <c r="U272">
        <v>110261</v>
      </c>
      <c r="V272">
        <v>110874</v>
      </c>
      <c r="W272">
        <v>111454</v>
      </c>
      <c r="AA272" s="48"/>
      <c r="AC272" s="48"/>
      <c r="AH272" s="48"/>
      <c r="AM272" s="48"/>
      <c r="AR272" s="48"/>
      <c r="AV272" s="48"/>
      <c r="AW272" s="36"/>
      <c r="BL272" s="33"/>
    </row>
    <row r="273" spans="1:64" customFormat="1">
      <c r="A273" t="s">
        <v>269</v>
      </c>
      <c r="B273" t="s">
        <v>270</v>
      </c>
      <c r="C273">
        <v>56100</v>
      </c>
      <c r="D273">
        <v>56100</v>
      </c>
      <c r="E273">
        <v>56200</v>
      </c>
      <c r="F273">
        <v>56350</v>
      </c>
      <c r="G273">
        <v>56609</v>
      </c>
      <c r="H273">
        <v>56765</v>
      </c>
      <c r="I273">
        <v>56911</v>
      </c>
      <c r="J273">
        <v>56935</v>
      </c>
      <c r="K273">
        <v>56774</v>
      </c>
      <c r="L273">
        <v>56555</v>
      </c>
      <c r="M273">
        <v>56328</v>
      </c>
      <c r="N273">
        <v>56323</v>
      </c>
      <c r="O273">
        <v>56905</v>
      </c>
      <c r="P273">
        <v>56890</v>
      </c>
      <c r="Q273">
        <v>56810</v>
      </c>
      <c r="R273">
        <v>56483</v>
      </c>
      <c r="S273">
        <v>56295</v>
      </c>
      <c r="T273">
        <v>56114</v>
      </c>
      <c r="U273">
        <v>56186</v>
      </c>
      <c r="V273">
        <v>56171</v>
      </c>
      <c r="W273">
        <v>56025</v>
      </c>
      <c r="AA273" s="48"/>
      <c r="AC273" s="48"/>
      <c r="AH273" s="48"/>
      <c r="AM273" s="48"/>
      <c r="AR273" s="48"/>
      <c r="AV273" s="48"/>
      <c r="AW273" s="36"/>
      <c r="BL273" s="33"/>
    </row>
    <row r="274" spans="1:64" customFormat="1">
      <c r="A274" t="s">
        <v>272</v>
      </c>
      <c r="B274" t="s">
        <v>273</v>
      </c>
      <c r="C274">
        <v>152277</v>
      </c>
      <c r="D274">
        <v>153953</v>
      </c>
      <c r="E274">
        <v>155329</v>
      </c>
      <c r="F274">
        <v>156401</v>
      </c>
      <c r="G274">
        <v>157176</v>
      </c>
      <c r="H274">
        <v>157717</v>
      </c>
      <c r="I274">
        <v>158101</v>
      </c>
      <c r="J274">
        <v>158402</v>
      </c>
      <c r="K274">
        <v>158648</v>
      </c>
      <c r="L274">
        <v>158847</v>
      </c>
      <c r="M274">
        <v>159036</v>
      </c>
      <c r="N274">
        <v>159226</v>
      </c>
      <c r="O274">
        <v>159444</v>
      </c>
      <c r="P274">
        <v>159692</v>
      </c>
      <c r="Q274">
        <v>159996</v>
      </c>
      <c r="R274">
        <v>160407</v>
      </c>
      <c r="S274">
        <v>161016</v>
      </c>
      <c r="T274">
        <v>161853</v>
      </c>
      <c r="U274">
        <v>162951</v>
      </c>
      <c r="V274">
        <v>164281</v>
      </c>
      <c r="W274">
        <v>165768</v>
      </c>
      <c r="AA274" s="48"/>
      <c r="AC274" s="48"/>
      <c r="AH274" s="48"/>
      <c r="AM274" s="48"/>
      <c r="AR274" s="48"/>
      <c r="AV274" s="48"/>
      <c r="AW274" s="36"/>
      <c r="BL274" s="33"/>
    </row>
    <row r="275" spans="1:64" customFormat="1">
      <c r="A275" t="s">
        <v>38</v>
      </c>
      <c r="B275" t="s">
        <v>271</v>
      </c>
      <c r="C275">
        <v>11133501</v>
      </c>
      <c r="D275">
        <v>11387203</v>
      </c>
      <c r="E275">
        <v>11650743</v>
      </c>
      <c r="F275">
        <v>11924946</v>
      </c>
      <c r="G275">
        <v>12208848</v>
      </c>
      <c r="H275">
        <v>12500478</v>
      </c>
      <c r="I275">
        <v>12796925</v>
      </c>
      <c r="J275">
        <v>13096028</v>
      </c>
      <c r="K275">
        <v>13397021</v>
      </c>
      <c r="L275">
        <v>13700327</v>
      </c>
      <c r="M275">
        <v>14006428</v>
      </c>
      <c r="N275">
        <v>14316263</v>
      </c>
      <c r="O275">
        <v>14630417</v>
      </c>
      <c r="P275">
        <v>14948803</v>
      </c>
      <c r="Q275">
        <v>15270778</v>
      </c>
      <c r="R275">
        <v>15595821</v>
      </c>
      <c r="S275">
        <v>15923243</v>
      </c>
      <c r="T275">
        <v>16252429</v>
      </c>
      <c r="U275">
        <v>16583060</v>
      </c>
      <c r="V275">
        <v>16914936</v>
      </c>
      <c r="W275">
        <v>17247807</v>
      </c>
      <c r="AA275" s="48"/>
      <c r="AC275" s="48"/>
      <c r="AH275" s="48"/>
      <c r="AM275" s="48"/>
      <c r="AR275" s="48"/>
      <c r="AV275" s="48"/>
      <c r="AW275" s="36"/>
      <c r="BL275" s="33"/>
    </row>
    <row r="276" spans="1:64" customFormat="1">
      <c r="A276" t="s">
        <v>258</v>
      </c>
      <c r="B276" t="s">
        <v>259</v>
      </c>
      <c r="C276">
        <v>7860781</v>
      </c>
      <c r="D276">
        <v>8054743</v>
      </c>
      <c r="E276">
        <v>8240730</v>
      </c>
      <c r="F276">
        <v>8417081</v>
      </c>
      <c r="G276">
        <v>8586074</v>
      </c>
      <c r="H276">
        <v>8753093</v>
      </c>
      <c r="I276">
        <v>8925743</v>
      </c>
      <c r="J276">
        <v>9109581</v>
      </c>
      <c r="K276">
        <v>9307425</v>
      </c>
      <c r="L276">
        <v>9518162</v>
      </c>
      <c r="M276">
        <v>9738792</v>
      </c>
      <c r="N276">
        <v>9964469</v>
      </c>
      <c r="O276">
        <v>10192176</v>
      </c>
      <c r="P276">
        <v>10420471</v>
      </c>
      <c r="Q276">
        <v>10652029</v>
      </c>
      <c r="R276">
        <v>10892810</v>
      </c>
      <c r="S276">
        <v>11150977</v>
      </c>
      <c r="T276">
        <v>11432088</v>
      </c>
      <c r="U276">
        <v>11738441</v>
      </c>
      <c r="V276">
        <v>12067539</v>
      </c>
      <c r="W276">
        <v>12414318</v>
      </c>
      <c r="AA276" s="48"/>
      <c r="AC276" s="48"/>
      <c r="AH276" s="48"/>
      <c r="AM276" s="48"/>
      <c r="AR276" s="48"/>
      <c r="AV276" s="48"/>
      <c r="AW276" s="36"/>
      <c r="BL276" s="33"/>
    </row>
    <row r="277" spans="1:64" customFormat="1">
      <c r="A277" t="s">
        <v>263</v>
      </c>
      <c r="B277" t="s">
        <v>264</v>
      </c>
      <c r="C277">
        <v>558492</v>
      </c>
      <c r="D277">
        <v>581770</v>
      </c>
      <c r="E277">
        <v>606181</v>
      </c>
      <c r="F277">
        <v>631666</v>
      </c>
      <c r="G277">
        <v>658384</v>
      </c>
      <c r="H277">
        <v>686664</v>
      </c>
      <c r="I277">
        <v>716949</v>
      </c>
      <c r="J277">
        <v>749535</v>
      </c>
      <c r="K277">
        <v>784496</v>
      </c>
      <c r="L277">
        <v>821687</v>
      </c>
      <c r="M277">
        <v>860840</v>
      </c>
      <c r="N277">
        <v>901599</v>
      </c>
      <c r="O277">
        <v>943639</v>
      </c>
      <c r="P277">
        <v>986853</v>
      </c>
      <c r="Q277">
        <v>1031191</v>
      </c>
      <c r="R277">
        <v>1076413</v>
      </c>
      <c r="S277">
        <v>1122276</v>
      </c>
      <c r="T277">
        <v>1168568</v>
      </c>
      <c r="U277">
        <v>1215179</v>
      </c>
      <c r="V277">
        <v>1262001</v>
      </c>
      <c r="W277">
        <v>1308974</v>
      </c>
      <c r="AA277" s="48"/>
      <c r="AC277" s="48"/>
      <c r="AH277" s="48"/>
      <c r="AM277" s="48"/>
      <c r="AR277" s="48"/>
      <c r="AV277" s="48"/>
      <c r="AW277" s="36"/>
      <c r="BL277" s="33"/>
    </row>
    <row r="278" spans="1:64" customFormat="1">
      <c r="A278" t="s">
        <v>261</v>
      </c>
      <c r="B278" t="s">
        <v>262</v>
      </c>
      <c r="C278">
        <v>1154371</v>
      </c>
      <c r="D278">
        <v>1177131</v>
      </c>
      <c r="E278">
        <v>1201301</v>
      </c>
      <c r="F278">
        <v>1227106</v>
      </c>
      <c r="G278">
        <v>1254453</v>
      </c>
      <c r="H278">
        <v>1283305</v>
      </c>
      <c r="I278">
        <v>1313492</v>
      </c>
      <c r="J278">
        <v>1344930</v>
      </c>
      <c r="K278">
        <v>1377581</v>
      </c>
      <c r="L278">
        <v>1411543</v>
      </c>
      <c r="M278">
        <v>1446936</v>
      </c>
      <c r="N278">
        <v>1483921</v>
      </c>
      <c r="O278">
        <v>1522599</v>
      </c>
      <c r="P278">
        <v>1562989</v>
      </c>
      <c r="Q278">
        <v>1604979</v>
      </c>
      <c r="R278">
        <v>1648257</v>
      </c>
      <c r="S278">
        <v>1692439</v>
      </c>
      <c r="T278">
        <v>1737202</v>
      </c>
      <c r="U278">
        <v>1782437</v>
      </c>
      <c r="V278">
        <v>1828146</v>
      </c>
      <c r="W278">
        <v>1874309</v>
      </c>
      <c r="AA278" s="48"/>
      <c r="AC278" s="48"/>
      <c r="AH278" s="48"/>
      <c r="AM278" s="48"/>
      <c r="AR278" s="48"/>
      <c r="AV278" s="48"/>
      <c r="AW278" s="36"/>
      <c r="BL278" s="33"/>
    </row>
    <row r="279" spans="1:64" customFormat="1">
      <c r="A279" t="s">
        <v>274</v>
      </c>
      <c r="B279" t="s">
        <v>275</v>
      </c>
      <c r="C279">
        <v>753778</v>
      </c>
      <c r="D279">
        <v>749674</v>
      </c>
      <c r="E279">
        <v>746715</v>
      </c>
      <c r="F279">
        <v>745206</v>
      </c>
      <c r="G279">
        <v>744789</v>
      </c>
      <c r="H279">
        <v>745143</v>
      </c>
      <c r="I279">
        <v>745737</v>
      </c>
      <c r="J279">
        <v>746163</v>
      </c>
      <c r="K279">
        <v>746343</v>
      </c>
      <c r="L279">
        <v>746474</v>
      </c>
      <c r="M279">
        <v>746817</v>
      </c>
      <c r="N279">
        <v>747718</v>
      </c>
      <c r="O279">
        <v>749436</v>
      </c>
      <c r="P279">
        <v>752028</v>
      </c>
      <c r="Q279">
        <v>755399</v>
      </c>
      <c r="R279">
        <v>759285</v>
      </c>
      <c r="S279">
        <v>763380</v>
      </c>
      <c r="T279">
        <v>767432</v>
      </c>
      <c r="U279">
        <v>771366</v>
      </c>
      <c r="V279">
        <v>775221</v>
      </c>
      <c r="W279">
        <v>779004</v>
      </c>
      <c r="AA279" s="48"/>
      <c r="AC279" s="48"/>
      <c r="AH279" s="48"/>
      <c r="AM279" s="48"/>
      <c r="AR279" s="48"/>
      <c r="AV279" s="48"/>
      <c r="AW279" s="36"/>
      <c r="BL279" s="33"/>
    </row>
    <row r="280" spans="1:64" customFormat="1">
      <c r="A280" t="s">
        <v>284</v>
      </c>
      <c r="B280" t="s">
        <v>285</v>
      </c>
      <c r="C280">
        <v>8174680</v>
      </c>
      <c r="D280">
        <v>8319057</v>
      </c>
      <c r="E280">
        <v>8463806</v>
      </c>
      <c r="F280">
        <v>8608819</v>
      </c>
      <c r="G280">
        <v>8754150</v>
      </c>
      <c r="H280">
        <v>8900104</v>
      </c>
      <c r="I280">
        <v>9047077</v>
      </c>
      <c r="J280">
        <v>9195288</v>
      </c>
      <c r="K280">
        <v>9344785</v>
      </c>
      <c r="L280">
        <v>9495328</v>
      </c>
      <c r="M280">
        <v>9646580</v>
      </c>
      <c r="N280">
        <v>9798046</v>
      </c>
      <c r="O280">
        <v>9949322</v>
      </c>
      <c r="P280">
        <v>10100320</v>
      </c>
      <c r="Q280">
        <v>10250930</v>
      </c>
      <c r="R280">
        <v>10400673</v>
      </c>
      <c r="S280">
        <v>10549008</v>
      </c>
      <c r="T280">
        <v>10695542</v>
      </c>
      <c r="U280">
        <v>10839970</v>
      </c>
      <c r="V280">
        <v>10982366</v>
      </c>
      <c r="W280">
        <v>11123176</v>
      </c>
      <c r="AA280" s="48"/>
      <c r="AC280" s="48"/>
      <c r="AH280" s="48"/>
      <c r="AM280" s="48"/>
      <c r="AR280" s="48"/>
      <c r="AV280" s="48"/>
      <c r="AW280" s="36"/>
      <c r="BL280" s="33"/>
    </row>
    <row r="281" spans="1:64" customFormat="1">
      <c r="A281" t="s">
        <v>39</v>
      </c>
      <c r="B281" t="s">
        <v>280</v>
      </c>
      <c r="C281">
        <v>6220406</v>
      </c>
      <c r="D281">
        <v>6397151</v>
      </c>
      <c r="E281">
        <v>6574509</v>
      </c>
      <c r="F281">
        <v>6751912</v>
      </c>
      <c r="G281">
        <v>6929265</v>
      </c>
      <c r="H281">
        <v>7106319</v>
      </c>
      <c r="I281">
        <v>7282953</v>
      </c>
      <c r="J281">
        <v>7458985</v>
      </c>
      <c r="K281">
        <v>7634298</v>
      </c>
      <c r="L281">
        <v>7808518</v>
      </c>
      <c r="M281">
        <v>7980955</v>
      </c>
      <c r="N281">
        <v>8150775</v>
      </c>
      <c r="O281">
        <v>8317470</v>
      </c>
      <c r="P281">
        <v>8480671</v>
      </c>
      <c r="Q281">
        <v>8640691</v>
      </c>
      <c r="R281">
        <v>8798521</v>
      </c>
      <c r="S281">
        <v>8955589</v>
      </c>
      <c r="T281">
        <v>9112916</v>
      </c>
      <c r="U281">
        <v>9270795</v>
      </c>
      <c r="V281">
        <v>9429013</v>
      </c>
      <c r="W281">
        <v>9587522</v>
      </c>
      <c r="AA281" s="48"/>
      <c r="AC281" s="48"/>
      <c r="AH281" s="48"/>
      <c r="AM281" s="48"/>
      <c r="AR281" s="48"/>
      <c r="AV281" s="48"/>
      <c r="AW281" s="36"/>
      <c r="BL281" s="33"/>
    </row>
    <row r="282" spans="1:64" customFormat="1">
      <c r="A282" t="s">
        <v>69</v>
      </c>
      <c r="B282" t="s">
        <v>286</v>
      </c>
      <c r="C282">
        <v>10266570</v>
      </c>
      <c r="D282">
        <v>10237530</v>
      </c>
      <c r="E282">
        <v>10210971</v>
      </c>
      <c r="F282">
        <v>10187576</v>
      </c>
      <c r="G282">
        <v>10158608</v>
      </c>
      <c r="H282">
        <v>10129552</v>
      </c>
      <c r="I282">
        <v>10107146</v>
      </c>
      <c r="J282">
        <v>10087065</v>
      </c>
      <c r="K282">
        <v>10071370</v>
      </c>
      <c r="L282">
        <v>10055780</v>
      </c>
      <c r="M282">
        <v>10038188</v>
      </c>
      <c r="N282">
        <v>10022650</v>
      </c>
      <c r="O282">
        <v>10000023</v>
      </c>
      <c r="P282">
        <v>9971727</v>
      </c>
      <c r="Q282">
        <v>9920362</v>
      </c>
      <c r="R282">
        <v>9893082</v>
      </c>
      <c r="S282">
        <v>9866468</v>
      </c>
      <c r="T282">
        <v>9843028</v>
      </c>
      <c r="U282">
        <v>9814023</v>
      </c>
      <c r="V282">
        <v>9787966</v>
      </c>
      <c r="W282">
        <v>9768785</v>
      </c>
      <c r="AA282" s="48"/>
      <c r="AC282" s="48"/>
      <c r="AH282" s="48"/>
      <c r="AM282" s="48"/>
      <c r="AR282" s="48"/>
      <c r="AV282" s="48"/>
      <c r="AW282" s="36"/>
      <c r="BL282" s="33"/>
    </row>
    <row r="283" spans="1:64" customFormat="1">
      <c r="A283" t="s">
        <v>293</v>
      </c>
      <c r="B283" t="s">
        <v>294</v>
      </c>
      <c r="C283">
        <v>348989354</v>
      </c>
      <c r="D283">
        <v>357543133</v>
      </c>
      <c r="E283">
        <v>366210370</v>
      </c>
      <c r="F283">
        <v>374871731</v>
      </c>
      <c r="G283">
        <v>383578460</v>
      </c>
      <c r="H283">
        <v>392391532</v>
      </c>
      <c r="I283">
        <v>401420450</v>
      </c>
      <c r="J283">
        <v>410737369</v>
      </c>
      <c r="K283">
        <v>420376591</v>
      </c>
      <c r="L283">
        <v>430363365</v>
      </c>
      <c r="M283">
        <v>440671619</v>
      </c>
      <c r="N283">
        <v>451237921</v>
      </c>
      <c r="O283">
        <v>462331503</v>
      </c>
      <c r="P283">
        <v>473598444</v>
      </c>
      <c r="Q283">
        <v>484720757</v>
      </c>
      <c r="R283">
        <v>496066901</v>
      </c>
      <c r="S283">
        <v>507644354</v>
      </c>
      <c r="T283">
        <v>519429790</v>
      </c>
      <c r="U283">
        <v>531399044</v>
      </c>
      <c r="V283">
        <v>543525897</v>
      </c>
      <c r="W283">
        <v>555830605</v>
      </c>
      <c r="AA283" s="48"/>
      <c r="AC283" s="48"/>
      <c r="AH283" s="48"/>
      <c r="AM283" s="48"/>
      <c r="AR283" s="48"/>
      <c r="AV283" s="48"/>
      <c r="AW283" s="36"/>
      <c r="BL283" s="33"/>
    </row>
    <row r="284" spans="1:64" customFormat="1">
      <c r="A284" t="s">
        <v>297</v>
      </c>
      <c r="B284" t="s">
        <v>298</v>
      </c>
      <c r="C284">
        <v>684006237</v>
      </c>
      <c r="D284">
        <v>700728462</v>
      </c>
      <c r="E284">
        <v>717995644</v>
      </c>
      <c r="F284">
        <v>735758691</v>
      </c>
      <c r="G284">
        <v>753924112</v>
      </c>
      <c r="H284">
        <v>772456490</v>
      </c>
      <c r="I284">
        <v>791288291</v>
      </c>
      <c r="J284">
        <v>810355271</v>
      </c>
      <c r="K284">
        <v>829685531</v>
      </c>
      <c r="L284">
        <v>849281038</v>
      </c>
      <c r="M284">
        <v>869106787</v>
      </c>
      <c r="N284">
        <v>889124646</v>
      </c>
      <c r="O284">
        <v>909297080</v>
      </c>
      <c r="P284">
        <v>929608108</v>
      </c>
      <c r="Q284">
        <v>950131252</v>
      </c>
      <c r="R284">
        <v>971002495</v>
      </c>
      <c r="S284">
        <v>992362842</v>
      </c>
      <c r="T284">
        <v>1014355249</v>
      </c>
      <c r="U284">
        <v>1037052642</v>
      </c>
      <c r="V284">
        <v>1060393539</v>
      </c>
      <c r="W284">
        <v>1084407516</v>
      </c>
      <c r="AA284" s="48"/>
      <c r="AC284" s="48"/>
      <c r="AH284" s="48"/>
      <c r="AM284" s="48"/>
      <c r="AR284" s="48"/>
      <c r="AV284" s="48"/>
      <c r="AW284" s="36"/>
      <c r="BL284" s="33"/>
    </row>
    <row r="285" spans="1:64" customFormat="1">
      <c r="A285" t="s">
        <v>291</v>
      </c>
      <c r="B285" t="s">
        <v>292</v>
      </c>
      <c r="C285">
        <v>1032995591</v>
      </c>
      <c r="D285">
        <v>1058271595</v>
      </c>
      <c r="E285">
        <v>1084206014</v>
      </c>
      <c r="F285">
        <v>1110630422</v>
      </c>
      <c r="G285">
        <v>1137502572</v>
      </c>
      <c r="H285">
        <v>1164848022</v>
      </c>
      <c r="I285">
        <v>1192708741</v>
      </c>
      <c r="J285">
        <v>1221092640</v>
      </c>
      <c r="K285">
        <v>1250062122</v>
      </c>
      <c r="L285">
        <v>1279644403</v>
      </c>
      <c r="M285">
        <v>1309778406</v>
      </c>
      <c r="N285">
        <v>1340362567</v>
      </c>
      <c r="O285">
        <v>1371628583</v>
      </c>
      <c r="P285">
        <v>1403206552</v>
      </c>
      <c r="Q285">
        <v>1434852009</v>
      </c>
      <c r="R285">
        <v>1467069396</v>
      </c>
      <c r="S285">
        <v>1500007196</v>
      </c>
      <c r="T285">
        <v>1533785039</v>
      </c>
      <c r="U285">
        <v>1568451686</v>
      </c>
      <c r="V285">
        <v>1603919436</v>
      </c>
      <c r="W285">
        <v>1640238121</v>
      </c>
      <c r="AA285" s="48"/>
      <c r="AC285" s="48"/>
      <c r="AH285" s="48"/>
      <c r="AM285" s="48"/>
      <c r="AR285" s="48"/>
      <c r="AV285" s="48"/>
      <c r="AW285" s="36"/>
      <c r="BL285" s="33"/>
    </row>
    <row r="286" spans="1:64" customFormat="1">
      <c r="A286" t="s">
        <v>299</v>
      </c>
      <c r="B286" t="s">
        <v>300</v>
      </c>
      <c r="C286">
        <v>74943</v>
      </c>
      <c r="D286">
        <v>76001</v>
      </c>
      <c r="E286">
        <v>76941</v>
      </c>
      <c r="F286">
        <v>77703</v>
      </c>
      <c r="G286">
        <v>78318</v>
      </c>
      <c r="H286">
        <v>78884</v>
      </c>
      <c r="I286">
        <v>79520</v>
      </c>
      <c r="J286">
        <v>80305</v>
      </c>
      <c r="K286">
        <v>81285</v>
      </c>
      <c r="L286">
        <v>82408</v>
      </c>
      <c r="M286">
        <v>83508</v>
      </c>
      <c r="N286">
        <v>84376</v>
      </c>
      <c r="O286">
        <v>84857</v>
      </c>
      <c r="P286">
        <v>84886</v>
      </c>
      <c r="Q286">
        <v>84533</v>
      </c>
      <c r="R286">
        <v>83976</v>
      </c>
      <c r="S286">
        <v>83488</v>
      </c>
      <c r="T286">
        <v>83234</v>
      </c>
      <c r="U286">
        <v>83287</v>
      </c>
      <c r="V286">
        <v>83598</v>
      </c>
      <c r="W286">
        <v>84077</v>
      </c>
      <c r="AA286" s="48"/>
      <c r="AC286" s="48"/>
      <c r="AH286" s="48"/>
      <c r="AM286" s="48"/>
      <c r="AR286" s="48"/>
      <c r="AV286" s="48"/>
      <c r="AW286" s="36"/>
      <c r="BL286" s="33"/>
    </row>
    <row r="287" spans="1:64" customFormat="1">
      <c r="A287" t="s">
        <v>174</v>
      </c>
      <c r="B287" t="s">
        <v>175</v>
      </c>
      <c r="C287">
        <v>146498</v>
      </c>
      <c r="D287">
        <v>147555</v>
      </c>
      <c r="E287">
        <v>148443</v>
      </c>
      <c r="F287">
        <v>149097</v>
      </c>
      <c r="G287">
        <v>149596</v>
      </c>
      <c r="H287">
        <v>150068</v>
      </c>
      <c r="I287">
        <v>150716</v>
      </c>
      <c r="J287">
        <v>151678</v>
      </c>
      <c r="K287">
        <v>153008</v>
      </c>
      <c r="L287">
        <v>154636</v>
      </c>
      <c r="M287">
        <v>156433</v>
      </c>
      <c r="N287">
        <v>158178</v>
      </c>
      <c r="O287">
        <v>159734</v>
      </c>
      <c r="P287">
        <v>160998</v>
      </c>
      <c r="Q287">
        <v>162056</v>
      </c>
      <c r="R287">
        <v>163038</v>
      </c>
      <c r="S287">
        <v>164100</v>
      </c>
      <c r="T287">
        <v>165385</v>
      </c>
      <c r="U287">
        <v>166923</v>
      </c>
      <c r="V287">
        <v>168665</v>
      </c>
      <c r="W287">
        <v>170499</v>
      </c>
      <c r="AA287" s="48"/>
      <c r="AC287" s="48"/>
      <c r="AH287" s="48"/>
      <c r="AM287" s="48"/>
      <c r="AR287" s="48"/>
      <c r="AV287" s="48"/>
      <c r="AW287" s="36"/>
      <c r="BL287" s="33"/>
    </row>
    <row r="288" spans="1:64" customFormat="1">
      <c r="A288" t="s">
        <v>198</v>
      </c>
      <c r="B288" t="s">
        <v>199</v>
      </c>
      <c r="C288">
        <v>38329</v>
      </c>
      <c r="D288">
        <v>40420</v>
      </c>
      <c r="E288">
        <v>42303</v>
      </c>
      <c r="F288">
        <v>43935</v>
      </c>
      <c r="G288">
        <v>45351</v>
      </c>
      <c r="H288">
        <v>46632</v>
      </c>
      <c r="I288">
        <v>47902</v>
      </c>
      <c r="J288">
        <v>49261</v>
      </c>
      <c r="K288">
        <v>50740</v>
      </c>
      <c r="L288">
        <v>52280</v>
      </c>
      <c r="M288">
        <v>53836</v>
      </c>
      <c r="N288">
        <v>55322</v>
      </c>
      <c r="O288">
        <v>56672</v>
      </c>
      <c r="P288">
        <v>57878</v>
      </c>
      <c r="Q288">
        <v>58958</v>
      </c>
      <c r="R288">
        <v>59932</v>
      </c>
      <c r="S288">
        <v>60848</v>
      </c>
      <c r="T288">
        <v>61724</v>
      </c>
      <c r="U288">
        <v>62569</v>
      </c>
      <c r="V288">
        <v>63382</v>
      </c>
      <c r="W288">
        <v>64174</v>
      </c>
      <c r="AA288" s="48"/>
      <c r="AC288" s="48"/>
      <c r="AH288" s="48"/>
      <c r="AM288" s="48"/>
      <c r="AR288" s="48"/>
      <c r="AV288" s="48"/>
      <c r="AW288" s="36"/>
      <c r="BL288" s="33"/>
    </row>
    <row r="289" spans="1:64" customFormat="1">
      <c r="A289" t="s">
        <v>246</v>
      </c>
      <c r="B289" t="s">
        <v>247</v>
      </c>
      <c r="C289">
        <v>46096</v>
      </c>
      <c r="D289">
        <v>46436</v>
      </c>
      <c r="E289">
        <v>46735</v>
      </c>
      <c r="F289">
        <v>46997</v>
      </c>
      <c r="G289">
        <v>47233</v>
      </c>
      <c r="H289">
        <v>47432</v>
      </c>
      <c r="I289">
        <v>47600</v>
      </c>
      <c r="J289">
        <v>47722</v>
      </c>
      <c r="K289">
        <v>47792</v>
      </c>
      <c r="L289">
        <v>47825</v>
      </c>
      <c r="M289">
        <v>47820</v>
      </c>
      <c r="N289">
        <v>47808</v>
      </c>
      <c r="O289">
        <v>47814</v>
      </c>
      <c r="P289">
        <v>47823</v>
      </c>
      <c r="Q289">
        <v>47843</v>
      </c>
      <c r="R289">
        <v>47892</v>
      </c>
      <c r="S289">
        <v>47960</v>
      </c>
      <c r="T289">
        <v>48051</v>
      </c>
      <c r="U289">
        <v>48173</v>
      </c>
      <c r="V289">
        <v>48331</v>
      </c>
      <c r="W289">
        <v>48497</v>
      </c>
      <c r="AA289" s="48"/>
      <c r="AC289" s="48"/>
      <c r="AH289" s="48"/>
      <c r="AM289" s="48"/>
      <c r="AR289" s="48"/>
      <c r="AV289" s="48"/>
      <c r="AW289" s="36"/>
      <c r="BL289" s="33"/>
    </row>
    <row r="290" spans="1:64" customFormat="1">
      <c r="A290" t="s">
        <v>379</v>
      </c>
      <c r="B290" t="s">
        <v>380</v>
      </c>
      <c r="C290">
        <v>50356</v>
      </c>
      <c r="D290">
        <v>50423</v>
      </c>
      <c r="E290">
        <v>50753</v>
      </c>
      <c r="F290">
        <v>51422</v>
      </c>
      <c r="G290">
        <v>52370</v>
      </c>
      <c r="H290">
        <v>53456</v>
      </c>
      <c r="I290">
        <v>54476</v>
      </c>
      <c r="J290">
        <v>55258</v>
      </c>
      <c r="K290">
        <v>55767</v>
      </c>
      <c r="L290">
        <v>56051</v>
      </c>
      <c r="M290">
        <v>56174</v>
      </c>
      <c r="N290">
        <v>56250</v>
      </c>
      <c r="O290">
        <v>56366</v>
      </c>
      <c r="P290">
        <v>56531</v>
      </c>
      <c r="Q290">
        <v>56717</v>
      </c>
      <c r="R290">
        <v>56938</v>
      </c>
      <c r="S290">
        <v>57179</v>
      </c>
      <c r="T290">
        <v>57439</v>
      </c>
      <c r="U290">
        <v>57735</v>
      </c>
      <c r="V290">
        <v>58058</v>
      </c>
      <c r="W290">
        <v>58413</v>
      </c>
      <c r="AA290" s="48"/>
      <c r="AC290" s="48"/>
      <c r="AH290" s="48"/>
      <c r="AM290" s="48"/>
      <c r="AR290" s="48"/>
      <c r="AV290" s="48"/>
      <c r="AW290" s="36"/>
      <c r="BL290" s="33"/>
    </row>
    <row r="291" spans="1:64" customFormat="1">
      <c r="A291" t="s">
        <v>467</v>
      </c>
      <c r="B291" t="s">
        <v>468</v>
      </c>
      <c r="C291">
        <v>390693</v>
      </c>
      <c r="D291">
        <v>401586</v>
      </c>
      <c r="E291">
        <v>412660</v>
      </c>
      <c r="F291">
        <v>423944</v>
      </c>
      <c r="G291">
        <v>435432</v>
      </c>
      <c r="H291">
        <v>447017</v>
      </c>
      <c r="I291">
        <v>458539</v>
      </c>
      <c r="J291">
        <v>469918</v>
      </c>
      <c r="K291">
        <v>481078</v>
      </c>
      <c r="L291">
        <v>492132</v>
      </c>
      <c r="M291">
        <v>503360</v>
      </c>
      <c r="N291">
        <v>515181</v>
      </c>
      <c r="O291">
        <v>527861</v>
      </c>
      <c r="P291">
        <v>541521</v>
      </c>
      <c r="Q291">
        <v>556064</v>
      </c>
      <c r="R291">
        <v>571335</v>
      </c>
      <c r="S291">
        <v>587079</v>
      </c>
      <c r="T291">
        <v>603118</v>
      </c>
      <c r="U291">
        <v>619437</v>
      </c>
      <c r="V291">
        <v>636038</v>
      </c>
      <c r="W291">
        <v>652858</v>
      </c>
      <c r="AA291" s="48"/>
      <c r="AC291" s="48"/>
      <c r="AH291" s="48"/>
      <c r="AM291" s="48"/>
      <c r="AR291" s="48"/>
      <c r="AV291" s="48"/>
      <c r="AW291" s="36"/>
      <c r="BL291" s="33"/>
    </row>
    <row r="292" spans="1:64" customFormat="1">
      <c r="A292" t="s">
        <v>499</v>
      </c>
      <c r="B292" t="s">
        <v>500</v>
      </c>
      <c r="C292">
        <v>18232</v>
      </c>
      <c r="D292">
        <v>19065</v>
      </c>
      <c r="E292">
        <v>20164</v>
      </c>
      <c r="F292">
        <v>21573</v>
      </c>
      <c r="G292">
        <v>23232</v>
      </c>
      <c r="H292">
        <v>25011</v>
      </c>
      <c r="I292">
        <v>26700</v>
      </c>
      <c r="J292">
        <v>28180</v>
      </c>
      <c r="K292">
        <v>29391</v>
      </c>
      <c r="L292">
        <v>30385</v>
      </c>
      <c r="M292">
        <v>31202</v>
      </c>
      <c r="N292">
        <v>31934</v>
      </c>
      <c r="O292">
        <v>32660</v>
      </c>
      <c r="P292">
        <v>33377</v>
      </c>
      <c r="Q292">
        <v>34066</v>
      </c>
      <c r="R292">
        <v>34731</v>
      </c>
      <c r="S292">
        <v>35369</v>
      </c>
      <c r="T292">
        <v>35981</v>
      </c>
      <c r="U292">
        <v>36559</v>
      </c>
      <c r="V292">
        <v>37115</v>
      </c>
      <c r="W292">
        <v>37665</v>
      </c>
      <c r="AA292" s="48"/>
      <c r="AC292" s="48"/>
      <c r="AH292" s="48"/>
      <c r="AM292" s="48"/>
      <c r="AR292" s="48"/>
      <c r="AV292" s="48"/>
      <c r="AW292" s="36"/>
      <c r="BL292" s="33"/>
    </row>
    <row r="293" spans="1:64" customFormat="1">
      <c r="A293" t="s">
        <v>542</v>
      </c>
      <c r="B293" t="s">
        <v>543</v>
      </c>
      <c r="C293">
        <v>108537</v>
      </c>
      <c r="D293">
        <v>108599</v>
      </c>
      <c r="E293">
        <v>108642</v>
      </c>
      <c r="F293">
        <v>108549</v>
      </c>
      <c r="G293">
        <v>108510</v>
      </c>
      <c r="H293">
        <v>108506</v>
      </c>
      <c r="I293">
        <v>108467</v>
      </c>
      <c r="J293">
        <v>108454</v>
      </c>
      <c r="K293">
        <v>108371</v>
      </c>
      <c r="L293">
        <v>108339</v>
      </c>
      <c r="M293">
        <v>108399</v>
      </c>
      <c r="N293">
        <v>108405</v>
      </c>
      <c r="O293">
        <v>108358</v>
      </c>
      <c r="P293">
        <v>108292</v>
      </c>
      <c r="Q293">
        <v>108191</v>
      </c>
      <c r="R293">
        <v>108044</v>
      </c>
      <c r="S293">
        <v>107884</v>
      </c>
      <c r="T293">
        <v>107710</v>
      </c>
      <c r="U293">
        <v>107510</v>
      </c>
      <c r="V293">
        <v>107268</v>
      </c>
      <c r="W293">
        <v>106977</v>
      </c>
      <c r="AA293" s="48"/>
      <c r="AC293" s="48"/>
      <c r="AH293" s="48"/>
      <c r="AM293" s="48"/>
      <c r="AR293" s="48"/>
      <c r="AV293" s="48"/>
      <c r="AW293" s="36"/>
      <c r="BL293" s="33"/>
    </row>
    <row r="294" spans="1:64" customFormat="1">
      <c r="A294" t="s">
        <v>540</v>
      </c>
      <c r="B294" t="s">
        <v>541</v>
      </c>
      <c r="C294">
        <v>19821</v>
      </c>
      <c r="D294">
        <v>20026</v>
      </c>
      <c r="E294">
        <v>20311</v>
      </c>
      <c r="F294">
        <v>20675</v>
      </c>
      <c r="G294">
        <v>21129</v>
      </c>
      <c r="H294">
        <v>21672</v>
      </c>
      <c r="I294">
        <v>22334</v>
      </c>
      <c r="J294">
        <v>23107</v>
      </c>
      <c r="K294">
        <v>24023</v>
      </c>
      <c r="L294">
        <v>25047</v>
      </c>
      <c r="M294">
        <v>26097</v>
      </c>
      <c r="N294">
        <v>27039</v>
      </c>
      <c r="O294">
        <v>27794</v>
      </c>
      <c r="P294">
        <v>28319</v>
      </c>
      <c r="Q294">
        <v>28650</v>
      </c>
      <c r="R294">
        <v>28847</v>
      </c>
      <c r="S294">
        <v>28989</v>
      </c>
      <c r="T294">
        <v>29152</v>
      </c>
      <c r="U294">
        <v>29355</v>
      </c>
      <c r="V294">
        <v>29577</v>
      </c>
      <c r="W294">
        <v>29802</v>
      </c>
      <c r="AA294" s="48"/>
      <c r="AC294" s="48"/>
      <c r="AH294" s="48"/>
      <c r="AM294" s="48"/>
      <c r="AR294" s="48"/>
      <c r="AV294" s="48"/>
      <c r="AW294" s="36"/>
      <c r="BL294" s="33"/>
    </row>
    <row r="295" spans="1:64" customFormat="1">
      <c r="A295" t="s">
        <v>301</v>
      </c>
      <c r="B295" t="s">
        <v>302</v>
      </c>
      <c r="C295">
        <v>1019483581</v>
      </c>
      <c r="D295">
        <v>1038058156</v>
      </c>
      <c r="E295">
        <v>1056575549</v>
      </c>
      <c r="F295">
        <v>1075000085</v>
      </c>
      <c r="G295">
        <v>1093317189</v>
      </c>
      <c r="H295">
        <v>1111523144</v>
      </c>
      <c r="I295">
        <v>1129623456</v>
      </c>
      <c r="J295">
        <v>1147609927</v>
      </c>
      <c r="K295">
        <v>1165486291</v>
      </c>
      <c r="L295">
        <v>1183209472</v>
      </c>
      <c r="M295">
        <v>1200669765</v>
      </c>
      <c r="N295">
        <v>1217726215</v>
      </c>
      <c r="O295">
        <v>1234281170</v>
      </c>
      <c r="P295">
        <v>1250288729</v>
      </c>
      <c r="Q295">
        <v>1265782790</v>
      </c>
      <c r="R295">
        <v>1280846129</v>
      </c>
      <c r="S295">
        <v>1295604184</v>
      </c>
      <c r="T295">
        <v>1310152403</v>
      </c>
      <c r="U295">
        <v>1324509589</v>
      </c>
      <c r="V295">
        <v>1338658835</v>
      </c>
      <c r="W295">
        <v>1352617328</v>
      </c>
      <c r="AA295" s="48"/>
      <c r="AC295" s="48"/>
      <c r="AH295" s="48"/>
      <c r="AM295" s="48"/>
      <c r="AR295" s="48"/>
      <c r="AV295" s="48"/>
      <c r="AW295" s="36"/>
      <c r="BL295" s="33"/>
    </row>
    <row r="296" spans="1:64" customFormat="1">
      <c r="A296" t="s">
        <v>295</v>
      </c>
      <c r="B296" t="s">
        <v>296</v>
      </c>
      <c r="C296">
        <v>205724592</v>
      </c>
      <c r="D296">
        <v>208615169</v>
      </c>
      <c r="E296">
        <v>211513823</v>
      </c>
      <c r="F296">
        <v>214427417</v>
      </c>
      <c r="G296">
        <v>217357793</v>
      </c>
      <c r="H296">
        <v>220309469</v>
      </c>
      <c r="I296">
        <v>223285676</v>
      </c>
      <c r="J296">
        <v>226289470</v>
      </c>
      <c r="K296">
        <v>229318262</v>
      </c>
      <c r="L296">
        <v>232374245</v>
      </c>
      <c r="M296">
        <v>235469762</v>
      </c>
      <c r="N296">
        <v>238620563</v>
      </c>
      <c r="O296">
        <v>241834215</v>
      </c>
      <c r="P296">
        <v>245116206</v>
      </c>
      <c r="Q296">
        <v>248452413</v>
      </c>
      <c r="R296">
        <v>251806402</v>
      </c>
      <c r="S296">
        <v>255129004</v>
      </c>
      <c r="T296">
        <v>258383256</v>
      </c>
      <c r="U296">
        <v>261554226</v>
      </c>
      <c r="V296">
        <v>264645886</v>
      </c>
      <c r="W296">
        <v>267663435</v>
      </c>
      <c r="AA296" s="48"/>
      <c r="AC296" s="48"/>
      <c r="AH296" s="48"/>
      <c r="AM296" s="48"/>
      <c r="AR296" s="48"/>
      <c r="AV296" s="48"/>
      <c r="AW296" s="36"/>
      <c r="BL296" s="33"/>
    </row>
    <row r="297" spans="1:64" customFormat="1">
      <c r="A297" t="s">
        <v>306</v>
      </c>
      <c r="B297" t="s">
        <v>307</v>
      </c>
      <c r="C297">
        <v>63971836</v>
      </c>
      <c r="D297">
        <v>64800880</v>
      </c>
      <c r="E297">
        <v>65623405</v>
      </c>
      <c r="F297">
        <v>66449112</v>
      </c>
      <c r="G297">
        <v>67284796</v>
      </c>
      <c r="H297">
        <v>68122938</v>
      </c>
      <c r="I297">
        <v>68951281</v>
      </c>
      <c r="J297">
        <v>69762347</v>
      </c>
      <c r="K297">
        <v>70554760</v>
      </c>
      <c r="L297">
        <v>71336475</v>
      </c>
      <c r="M297">
        <v>72120604</v>
      </c>
      <c r="N297">
        <v>72924837</v>
      </c>
      <c r="O297">
        <v>73762519</v>
      </c>
      <c r="P297">
        <v>74634956</v>
      </c>
      <c r="Q297">
        <v>75539862</v>
      </c>
      <c r="R297">
        <v>76481943</v>
      </c>
      <c r="S297">
        <v>77465753</v>
      </c>
      <c r="T297">
        <v>78492215</v>
      </c>
      <c r="U297">
        <v>79564016</v>
      </c>
      <c r="V297">
        <v>80673951</v>
      </c>
      <c r="W297">
        <v>81800269</v>
      </c>
      <c r="AA297" s="48"/>
      <c r="AC297" s="48"/>
      <c r="AH297" s="48"/>
      <c r="AM297" s="48"/>
      <c r="AR297" s="48"/>
      <c r="AV297" s="48"/>
      <c r="AW297" s="36"/>
      <c r="BL297" s="33"/>
    </row>
    <row r="298" spans="1:64" customFormat="1">
      <c r="A298" t="s">
        <v>86</v>
      </c>
      <c r="B298" t="s">
        <v>308</v>
      </c>
      <c r="C298">
        <v>22114324</v>
      </c>
      <c r="D298">
        <v>22802064</v>
      </c>
      <c r="E298">
        <v>23497585</v>
      </c>
      <c r="F298">
        <v>24208180</v>
      </c>
      <c r="G298">
        <v>24931919</v>
      </c>
      <c r="H298">
        <v>25644499</v>
      </c>
      <c r="I298">
        <v>26313838</v>
      </c>
      <c r="J298">
        <v>26922284</v>
      </c>
      <c r="K298">
        <v>27448124</v>
      </c>
      <c r="L298">
        <v>27911248</v>
      </c>
      <c r="M298">
        <v>28385746</v>
      </c>
      <c r="N298">
        <v>28973162</v>
      </c>
      <c r="O298">
        <v>29741976</v>
      </c>
      <c r="P298">
        <v>30725300</v>
      </c>
      <c r="Q298">
        <v>31890011</v>
      </c>
      <c r="R298">
        <v>33157050</v>
      </c>
      <c r="S298">
        <v>34411951</v>
      </c>
      <c r="T298">
        <v>35572261</v>
      </c>
      <c r="U298">
        <v>36610632</v>
      </c>
      <c r="V298">
        <v>37552781</v>
      </c>
      <c r="W298">
        <v>38433600</v>
      </c>
      <c r="AA298" s="48"/>
      <c r="AC298" s="48"/>
      <c r="AH298" s="48"/>
      <c r="AM298" s="48"/>
      <c r="AR298" s="48"/>
      <c r="AV298" s="48"/>
      <c r="AW298" s="36"/>
      <c r="BL298" s="33"/>
    </row>
    <row r="299" spans="1:64" customFormat="1">
      <c r="A299" t="s">
        <v>81</v>
      </c>
      <c r="B299" t="s">
        <v>305</v>
      </c>
      <c r="C299">
        <v>3712696</v>
      </c>
      <c r="D299">
        <v>3754786</v>
      </c>
      <c r="E299">
        <v>3805174</v>
      </c>
      <c r="F299">
        <v>3866243</v>
      </c>
      <c r="G299">
        <v>3931947</v>
      </c>
      <c r="H299">
        <v>3996521</v>
      </c>
      <c r="I299">
        <v>4070262</v>
      </c>
      <c r="J299">
        <v>4159914</v>
      </c>
      <c r="K299">
        <v>4273591</v>
      </c>
      <c r="L299">
        <v>4398942</v>
      </c>
      <c r="M299">
        <v>4489544</v>
      </c>
      <c r="N299">
        <v>4535375</v>
      </c>
      <c r="O299">
        <v>4560155</v>
      </c>
      <c r="P299">
        <v>4580084</v>
      </c>
      <c r="Q299">
        <v>4599533</v>
      </c>
      <c r="R299">
        <v>4623816</v>
      </c>
      <c r="S299">
        <v>4657740</v>
      </c>
      <c r="T299">
        <v>4701957</v>
      </c>
      <c r="U299">
        <v>4755335</v>
      </c>
      <c r="V299">
        <v>4807388</v>
      </c>
      <c r="W299">
        <v>4853506</v>
      </c>
      <c r="AA299" s="48"/>
      <c r="AC299" s="48"/>
      <c r="AH299" s="48"/>
      <c r="AM299" s="48"/>
      <c r="AR299" s="48"/>
      <c r="AV299" s="48"/>
      <c r="AW299" s="36"/>
      <c r="BL299" s="33"/>
    </row>
    <row r="300" spans="1:64" customFormat="1">
      <c r="A300" t="s">
        <v>80</v>
      </c>
      <c r="B300" t="s">
        <v>309</v>
      </c>
      <c r="C300">
        <v>274047</v>
      </c>
      <c r="D300">
        <v>277381</v>
      </c>
      <c r="E300">
        <v>281205</v>
      </c>
      <c r="F300">
        <v>284968</v>
      </c>
      <c r="G300">
        <v>287523</v>
      </c>
      <c r="H300">
        <v>289521</v>
      </c>
      <c r="I300">
        <v>292074</v>
      </c>
      <c r="J300">
        <v>296734</v>
      </c>
      <c r="K300">
        <v>303782</v>
      </c>
      <c r="L300">
        <v>311566</v>
      </c>
      <c r="M300">
        <v>317414</v>
      </c>
      <c r="N300">
        <v>318499</v>
      </c>
      <c r="O300">
        <v>318041</v>
      </c>
      <c r="P300">
        <v>319014</v>
      </c>
      <c r="Q300">
        <v>320716</v>
      </c>
      <c r="R300">
        <v>323764</v>
      </c>
      <c r="S300">
        <v>327386</v>
      </c>
      <c r="T300">
        <v>330815</v>
      </c>
      <c r="U300">
        <v>335439</v>
      </c>
      <c r="V300">
        <v>343400</v>
      </c>
      <c r="W300">
        <v>353574</v>
      </c>
      <c r="AA300" s="48"/>
      <c r="AC300" s="48"/>
      <c r="AH300" s="48"/>
      <c r="AM300" s="48"/>
      <c r="AR300" s="48"/>
      <c r="AV300" s="48"/>
      <c r="AW300" s="36"/>
      <c r="BL300" s="33"/>
    </row>
    <row r="301" spans="1:64" customFormat="1">
      <c r="A301" t="s">
        <v>310</v>
      </c>
      <c r="B301" t="s">
        <v>311</v>
      </c>
      <c r="C301">
        <v>5971000</v>
      </c>
      <c r="D301">
        <v>6125000</v>
      </c>
      <c r="E301">
        <v>6289000</v>
      </c>
      <c r="F301">
        <v>6439000</v>
      </c>
      <c r="G301">
        <v>6570000</v>
      </c>
      <c r="H301">
        <v>6689700</v>
      </c>
      <c r="I301">
        <v>6809000</v>
      </c>
      <c r="J301">
        <v>6930100</v>
      </c>
      <c r="K301">
        <v>7053700</v>
      </c>
      <c r="L301">
        <v>7180100</v>
      </c>
      <c r="M301">
        <v>7308800</v>
      </c>
      <c r="N301">
        <v>7485600</v>
      </c>
      <c r="O301">
        <v>7623600</v>
      </c>
      <c r="P301">
        <v>7765800</v>
      </c>
      <c r="Q301">
        <v>7910500</v>
      </c>
      <c r="R301">
        <v>8059500</v>
      </c>
      <c r="S301">
        <v>8215700</v>
      </c>
      <c r="T301">
        <v>8380100</v>
      </c>
      <c r="U301">
        <v>8546000</v>
      </c>
      <c r="V301">
        <v>8713300</v>
      </c>
      <c r="W301">
        <v>8883800</v>
      </c>
      <c r="AA301" s="48"/>
      <c r="AC301" s="48"/>
      <c r="AH301" s="48"/>
      <c r="AM301" s="48"/>
      <c r="AR301" s="48"/>
      <c r="AV301" s="48"/>
      <c r="AW301" s="36"/>
      <c r="BL301" s="33"/>
    </row>
    <row r="302" spans="1:64" customFormat="1">
      <c r="A302" t="s">
        <v>82</v>
      </c>
      <c r="B302" t="s">
        <v>312</v>
      </c>
      <c r="C302">
        <v>56906744</v>
      </c>
      <c r="D302">
        <v>56916317</v>
      </c>
      <c r="E302">
        <v>56942108</v>
      </c>
      <c r="F302">
        <v>56974100</v>
      </c>
      <c r="G302">
        <v>57059007</v>
      </c>
      <c r="H302">
        <v>57313203</v>
      </c>
      <c r="I302">
        <v>57685327</v>
      </c>
      <c r="J302">
        <v>57969484</v>
      </c>
      <c r="K302">
        <v>58143979</v>
      </c>
      <c r="L302">
        <v>58438310</v>
      </c>
      <c r="M302">
        <v>58826731</v>
      </c>
      <c r="N302">
        <v>59095365</v>
      </c>
      <c r="O302">
        <v>59277417</v>
      </c>
      <c r="P302">
        <v>59379449</v>
      </c>
      <c r="Q302">
        <v>59539717</v>
      </c>
      <c r="R302">
        <v>60233948</v>
      </c>
      <c r="S302">
        <v>60789140</v>
      </c>
      <c r="T302">
        <v>60730582</v>
      </c>
      <c r="U302">
        <v>60627498</v>
      </c>
      <c r="V302">
        <v>60536709</v>
      </c>
      <c r="W302">
        <v>60431283</v>
      </c>
      <c r="AA302" s="48"/>
      <c r="AC302" s="48"/>
      <c r="AH302" s="48"/>
      <c r="AM302" s="48"/>
      <c r="AR302" s="48"/>
      <c r="AV302" s="48"/>
      <c r="AW302" s="36"/>
      <c r="BL302" s="33"/>
    </row>
    <row r="303" spans="1:64" customFormat="1">
      <c r="A303" t="s">
        <v>313</v>
      </c>
      <c r="B303" t="s">
        <v>314</v>
      </c>
      <c r="C303">
        <v>2608873</v>
      </c>
      <c r="D303">
        <v>2632675</v>
      </c>
      <c r="E303">
        <v>2654701</v>
      </c>
      <c r="F303">
        <v>2674702</v>
      </c>
      <c r="G303">
        <v>2692845</v>
      </c>
      <c r="H303">
        <v>2709437</v>
      </c>
      <c r="I303">
        <v>2725015</v>
      </c>
      <c r="J303">
        <v>2740003</v>
      </c>
      <c r="K303">
        <v>2754407</v>
      </c>
      <c r="L303">
        <v>2768227</v>
      </c>
      <c r="M303">
        <v>2781876</v>
      </c>
      <c r="N303">
        <v>2795837</v>
      </c>
      <c r="O303">
        <v>2810460</v>
      </c>
      <c r="P303">
        <v>2825929</v>
      </c>
      <c r="Q303">
        <v>2842132</v>
      </c>
      <c r="R303">
        <v>2858709</v>
      </c>
      <c r="S303">
        <v>2875136</v>
      </c>
      <c r="T303">
        <v>2891021</v>
      </c>
      <c r="U303">
        <v>2906238</v>
      </c>
      <c r="V303">
        <v>2920853</v>
      </c>
      <c r="W303">
        <v>2934855</v>
      </c>
      <c r="AA303" s="48"/>
      <c r="AC303" s="48"/>
      <c r="AH303" s="48"/>
      <c r="AM303" s="48"/>
      <c r="AR303" s="48"/>
      <c r="AV303" s="48"/>
      <c r="AW303" s="36"/>
      <c r="BL303" s="33"/>
    </row>
    <row r="304" spans="1:64" customFormat="1">
      <c r="A304" t="s">
        <v>317</v>
      </c>
      <c r="B304" t="s">
        <v>318</v>
      </c>
      <c r="C304">
        <v>126400000</v>
      </c>
      <c r="D304">
        <v>126631000</v>
      </c>
      <c r="E304">
        <v>126843000</v>
      </c>
      <c r="F304">
        <v>127149000</v>
      </c>
      <c r="G304">
        <v>127445000</v>
      </c>
      <c r="H304">
        <v>127718000</v>
      </c>
      <c r="I304">
        <v>127761000</v>
      </c>
      <c r="J304">
        <v>127773000</v>
      </c>
      <c r="K304">
        <v>127854000</v>
      </c>
      <c r="L304">
        <v>128001000</v>
      </c>
      <c r="M304">
        <v>128063000</v>
      </c>
      <c r="N304">
        <v>128047000</v>
      </c>
      <c r="O304">
        <v>128070000</v>
      </c>
      <c r="P304">
        <v>127833000</v>
      </c>
      <c r="Q304">
        <v>127629000</v>
      </c>
      <c r="R304">
        <v>127445000</v>
      </c>
      <c r="S304">
        <v>127276000</v>
      </c>
      <c r="T304">
        <v>127141000</v>
      </c>
      <c r="U304">
        <v>126994511</v>
      </c>
      <c r="V304">
        <v>126785797</v>
      </c>
      <c r="W304">
        <v>126529100</v>
      </c>
      <c r="AA304" s="48"/>
      <c r="AC304" s="48"/>
      <c r="AH304" s="48"/>
      <c r="AM304" s="48"/>
      <c r="AR304" s="48"/>
      <c r="AV304" s="48"/>
      <c r="AW304" s="36"/>
      <c r="BL304" s="33"/>
    </row>
    <row r="305" spans="1:64" customFormat="1">
      <c r="A305" t="s">
        <v>315</v>
      </c>
      <c r="B305" t="s">
        <v>316</v>
      </c>
      <c r="C305">
        <v>4943975</v>
      </c>
      <c r="D305">
        <v>5031762</v>
      </c>
      <c r="E305">
        <v>5122493</v>
      </c>
      <c r="F305">
        <v>5217336</v>
      </c>
      <c r="G305">
        <v>5317506</v>
      </c>
      <c r="H305">
        <v>5434030</v>
      </c>
      <c r="I305">
        <v>5580244</v>
      </c>
      <c r="J305">
        <v>5765635</v>
      </c>
      <c r="K305">
        <v>5991540</v>
      </c>
      <c r="L305">
        <v>6255280</v>
      </c>
      <c r="M305">
        <v>6556478</v>
      </c>
      <c r="N305">
        <v>6893260</v>
      </c>
      <c r="O305">
        <v>7261539</v>
      </c>
      <c r="P305">
        <v>7663131</v>
      </c>
      <c r="Q305">
        <v>8090872</v>
      </c>
      <c r="R305">
        <v>8520420</v>
      </c>
      <c r="S305">
        <v>8920049</v>
      </c>
      <c r="T305">
        <v>9266575</v>
      </c>
      <c r="U305">
        <v>9551467</v>
      </c>
      <c r="V305">
        <v>9779173</v>
      </c>
      <c r="W305">
        <v>9956011</v>
      </c>
      <c r="AA305" s="48"/>
      <c r="AC305" s="48"/>
      <c r="AH305" s="48"/>
      <c r="AM305" s="48"/>
      <c r="AR305" s="48"/>
      <c r="AV305" s="48"/>
      <c r="AW305" s="36"/>
      <c r="BL305" s="33"/>
    </row>
    <row r="306" spans="1:64" customFormat="1">
      <c r="A306" t="s">
        <v>50</v>
      </c>
      <c r="B306" t="s">
        <v>319</v>
      </c>
      <c r="C306">
        <v>15071300</v>
      </c>
      <c r="D306">
        <v>14928426</v>
      </c>
      <c r="E306">
        <v>14883626</v>
      </c>
      <c r="F306">
        <v>14858335</v>
      </c>
      <c r="G306">
        <v>14858948</v>
      </c>
      <c r="H306">
        <v>14909018</v>
      </c>
      <c r="I306">
        <v>15012985</v>
      </c>
      <c r="J306">
        <v>15147029</v>
      </c>
      <c r="K306">
        <v>15308084</v>
      </c>
      <c r="L306">
        <v>15484192</v>
      </c>
      <c r="M306">
        <v>15674000</v>
      </c>
      <c r="N306">
        <v>16092822</v>
      </c>
      <c r="O306">
        <v>16321872</v>
      </c>
      <c r="P306">
        <v>16557201</v>
      </c>
      <c r="Q306">
        <v>16792089</v>
      </c>
      <c r="R306">
        <v>17035550</v>
      </c>
      <c r="S306">
        <v>17288285</v>
      </c>
      <c r="T306">
        <v>17542806</v>
      </c>
      <c r="U306">
        <v>17794055</v>
      </c>
      <c r="V306">
        <v>18037776</v>
      </c>
      <c r="W306">
        <v>18276499</v>
      </c>
      <c r="AA306" s="48"/>
      <c r="AC306" s="48"/>
      <c r="AH306" s="48"/>
      <c r="AM306" s="48"/>
      <c r="AR306" s="48"/>
      <c r="AV306" s="48"/>
      <c r="AW306" s="36"/>
      <c r="BL306" s="33"/>
    </row>
    <row r="307" spans="1:64" customFormat="1">
      <c r="A307" t="s">
        <v>20</v>
      </c>
      <c r="B307" t="s">
        <v>320</v>
      </c>
      <c r="C307">
        <v>30250488</v>
      </c>
      <c r="D307">
        <v>31098757</v>
      </c>
      <c r="E307">
        <v>31964557</v>
      </c>
      <c r="F307">
        <v>32848564</v>
      </c>
      <c r="G307">
        <v>33751739</v>
      </c>
      <c r="H307">
        <v>34678779</v>
      </c>
      <c r="I307">
        <v>35635271</v>
      </c>
      <c r="J307">
        <v>36624895</v>
      </c>
      <c r="K307">
        <v>37649033</v>
      </c>
      <c r="L307">
        <v>38705932</v>
      </c>
      <c r="M307">
        <v>39791981</v>
      </c>
      <c r="N307">
        <v>40901792</v>
      </c>
      <c r="O307">
        <v>42030676</v>
      </c>
      <c r="P307">
        <v>43178257</v>
      </c>
      <c r="Q307">
        <v>44343410</v>
      </c>
      <c r="R307">
        <v>45519889</v>
      </c>
      <c r="S307">
        <v>46699981</v>
      </c>
      <c r="T307">
        <v>47878336</v>
      </c>
      <c r="U307">
        <v>49051686</v>
      </c>
      <c r="V307">
        <v>50221473</v>
      </c>
      <c r="W307">
        <v>51393010</v>
      </c>
      <c r="AA307" s="48"/>
      <c r="AC307" s="48"/>
      <c r="AH307" s="48"/>
      <c r="AM307" s="48"/>
      <c r="AR307" s="48"/>
      <c r="AV307" s="48"/>
      <c r="AW307" s="36"/>
      <c r="BL307" s="33"/>
    </row>
    <row r="308" spans="1:64" customFormat="1">
      <c r="A308" t="s">
        <v>325</v>
      </c>
      <c r="B308" t="s">
        <v>326</v>
      </c>
      <c r="C308">
        <v>81556</v>
      </c>
      <c r="D308">
        <v>82972</v>
      </c>
      <c r="E308">
        <v>84396</v>
      </c>
      <c r="F308">
        <v>85849</v>
      </c>
      <c r="G308">
        <v>87305</v>
      </c>
      <c r="H308">
        <v>88835</v>
      </c>
      <c r="I308">
        <v>90499</v>
      </c>
      <c r="J308">
        <v>92325</v>
      </c>
      <c r="K308">
        <v>94343</v>
      </c>
      <c r="L308">
        <v>96527</v>
      </c>
      <c r="M308">
        <v>98761</v>
      </c>
      <c r="N308">
        <v>100930</v>
      </c>
      <c r="O308">
        <v>102927</v>
      </c>
      <c r="P308">
        <v>104728</v>
      </c>
      <c r="Q308">
        <v>106370</v>
      </c>
      <c r="R308">
        <v>107890</v>
      </c>
      <c r="S308">
        <v>109391</v>
      </c>
      <c r="T308">
        <v>110930</v>
      </c>
      <c r="U308">
        <v>112524</v>
      </c>
      <c r="V308">
        <v>114158</v>
      </c>
      <c r="W308">
        <v>115847</v>
      </c>
      <c r="AA308" s="48"/>
      <c r="AC308" s="48"/>
      <c r="AH308" s="48"/>
      <c r="AM308" s="48"/>
      <c r="AR308" s="48"/>
      <c r="AV308" s="48"/>
      <c r="AW308" s="36"/>
      <c r="BL308" s="33"/>
    </row>
    <row r="309" spans="1:64" customFormat="1">
      <c r="A309" t="s">
        <v>62</v>
      </c>
      <c r="B309" t="s">
        <v>551</v>
      </c>
      <c r="C309">
        <v>1966000</v>
      </c>
      <c r="D309">
        <v>1762000</v>
      </c>
      <c r="E309">
        <v>1700000</v>
      </c>
      <c r="F309">
        <v>1701154</v>
      </c>
      <c r="G309">
        <v>1702310</v>
      </c>
      <c r="H309">
        <v>1703466</v>
      </c>
      <c r="I309">
        <v>1704622</v>
      </c>
      <c r="J309">
        <v>1705780</v>
      </c>
      <c r="K309">
        <v>1719536</v>
      </c>
      <c r="L309">
        <v>1733404</v>
      </c>
      <c r="M309">
        <v>1747383</v>
      </c>
      <c r="N309">
        <v>1761474</v>
      </c>
      <c r="O309">
        <v>1775680</v>
      </c>
      <c r="P309">
        <v>1791000</v>
      </c>
      <c r="Q309">
        <v>1805200</v>
      </c>
      <c r="R309">
        <v>1824100</v>
      </c>
      <c r="S309">
        <v>1821800</v>
      </c>
      <c r="T309">
        <v>1801800</v>
      </c>
      <c r="U309">
        <v>1816200</v>
      </c>
      <c r="V309">
        <v>1830700</v>
      </c>
      <c r="W309">
        <v>1845300</v>
      </c>
      <c r="AA309" s="48"/>
      <c r="AC309" s="48"/>
      <c r="AH309" s="48"/>
      <c r="AM309" s="48"/>
      <c r="AR309" s="48"/>
      <c r="AV309" s="48"/>
      <c r="AW309" s="36"/>
      <c r="BL309" s="33"/>
    </row>
    <row r="310" spans="1:64" customFormat="1">
      <c r="A310" t="s">
        <v>331</v>
      </c>
      <c r="B310" t="s">
        <v>332</v>
      </c>
      <c r="C310">
        <v>1831119</v>
      </c>
      <c r="D310">
        <v>1951636</v>
      </c>
      <c r="E310">
        <v>2045123</v>
      </c>
      <c r="F310">
        <v>2103282</v>
      </c>
      <c r="G310">
        <v>2136997</v>
      </c>
      <c r="H310">
        <v>2161626</v>
      </c>
      <c r="I310">
        <v>2200492</v>
      </c>
      <c r="J310">
        <v>2270198</v>
      </c>
      <c r="K310">
        <v>2373672</v>
      </c>
      <c r="L310">
        <v>2504019</v>
      </c>
      <c r="M310">
        <v>2656009</v>
      </c>
      <c r="N310">
        <v>2821045</v>
      </c>
      <c r="O310">
        <v>2991884</v>
      </c>
      <c r="P310">
        <v>3168060</v>
      </c>
      <c r="Q310">
        <v>3348853</v>
      </c>
      <c r="R310">
        <v>3526378</v>
      </c>
      <c r="S310">
        <v>3690942</v>
      </c>
      <c r="T310">
        <v>3835591</v>
      </c>
      <c r="U310">
        <v>3956873</v>
      </c>
      <c r="V310">
        <v>4056097</v>
      </c>
      <c r="W310">
        <v>4137309</v>
      </c>
      <c r="AA310" s="48"/>
      <c r="AC310" s="48"/>
      <c r="AH310" s="48"/>
      <c r="AM310" s="48"/>
      <c r="AR310" s="48"/>
      <c r="AV310" s="48"/>
      <c r="AW310" s="36"/>
      <c r="BL310" s="33"/>
    </row>
    <row r="311" spans="1:64" customFormat="1">
      <c r="A311" t="s">
        <v>122</v>
      </c>
      <c r="B311" t="s">
        <v>123</v>
      </c>
      <c r="C311">
        <v>270575803</v>
      </c>
      <c r="D311">
        <v>276393837</v>
      </c>
      <c r="E311">
        <v>282344154</v>
      </c>
      <c r="F311">
        <v>288432163</v>
      </c>
      <c r="G311">
        <v>294665185</v>
      </c>
      <c r="H311">
        <v>301113849</v>
      </c>
      <c r="I311">
        <v>307862843</v>
      </c>
      <c r="J311">
        <v>314965793</v>
      </c>
      <c r="K311">
        <v>322452754</v>
      </c>
      <c r="L311">
        <v>330290716</v>
      </c>
      <c r="M311">
        <v>338395961</v>
      </c>
      <c r="N311">
        <v>346629220</v>
      </c>
      <c r="O311">
        <v>354890042</v>
      </c>
      <c r="P311">
        <v>363158703</v>
      </c>
      <c r="Q311">
        <v>371443547</v>
      </c>
      <c r="R311">
        <v>379705719</v>
      </c>
      <c r="S311">
        <v>387907748</v>
      </c>
      <c r="T311">
        <v>396028278</v>
      </c>
      <c r="U311">
        <v>404024433</v>
      </c>
      <c r="V311">
        <v>411898965</v>
      </c>
      <c r="W311">
        <v>419790588</v>
      </c>
      <c r="AA311" s="48"/>
      <c r="AC311" s="48"/>
      <c r="AH311" s="48"/>
      <c r="AM311" s="48"/>
      <c r="AR311" s="48"/>
      <c r="AV311" s="48"/>
      <c r="AW311" s="36"/>
      <c r="BL311" s="33"/>
    </row>
    <row r="312" spans="1:64" customFormat="1">
      <c r="A312" t="s">
        <v>21</v>
      </c>
      <c r="B312" t="s">
        <v>358</v>
      </c>
      <c r="C312">
        <v>1997516</v>
      </c>
      <c r="D312">
        <v>2019731</v>
      </c>
      <c r="E312">
        <v>2032804</v>
      </c>
      <c r="F312">
        <v>2035740</v>
      </c>
      <c r="G312">
        <v>2029829</v>
      </c>
      <c r="H312">
        <v>2018348</v>
      </c>
      <c r="I312">
        <v>2005940</v>
      </c>
      <c r="J312">
        <v>1996114</v>
      </c>
      <c r="K312">
        <v>1989939</v>
      </c>
      <c r="L312">
        <v>1986922</v>
      </c>
      <c r="M312">
        <v>1987129</v>
      </c>
      <c r="N312">
        <v>1990131</v>
      </c>
      <c r="O312">
        <v>1995581</v>
      </c>
      <c r="P312">
        <v>2003787</v>
      </c>
      <c r="Q312">
        <v>2014990</v>
      </c>
      <c r="R312">
        <v>2028519</v>
      </c>
      <c r="S312">
        <v>2043437</v>
      </c>
      <c r="T312">
        <v>2059021</v>
      </c>
      <c r="U312">
        <v>2075001</v>
      </c>
      <c r="V312">
        <v>2091412</v>
      </c>
      <c r="W312">
        <v>2108132</v>
      </c>
      <c r="AA312" s="48"/>
      <c r="AC312" s="48"/>
      <c r="AH312" s="48"/>
      <c r="AM312" s="48"/>
      <c r="AR312" s="48"/>
      <c r="AV312" s="48"/>
      <c r="AW312" s="36"/>
      <c r="BL312" s="33"/>
    </row>
    <row r="313" spans="1:64" customFormat="1">
      <c r="A313" t="s">
        <v>364</v>
      </c>
      <c r="B313" t="s">
        <v>365</v>
      </c>
      <c r="C313">
        <v>2410019</v>
      </c>
      <c r="D313">
        <v>2390482</v>
      </c>
      <c r="E313">
        <v>2367550</v>
      </c>
      <c r="F313">
        <v>2337170</v>
      </c>
      <c r="G313">
        <v>2310173</v>
      </c>
      <c r="H313">
        <v>2287955</v>
      </c>
      <c r="I313">
        <v>2263122</v>
      </c>
      <c r="J313">
        <v>2238799</v>
      </c>
      <c r="K313">
        <v>2218357</v>
      </c>
      <c r="L313">
        <v>2200325</v>
      </c>
      <c r="M313">
        <v>2177322</v>
      </c>
      <c r="N313">
        <v>2141669</v>
      </c>
      <c r="O313">
        <v>2097555</v>
      </c>
      <c r="P313">
        <v>2059709</v>
      </c>
      <c r="Q313">
        <v>2034319</v>
      </c>
      <c r="R313">
        <v>2012647</v>
      </c>
      <c r="S313">
        <v>1993782</v>
      </c>
      <c r="T313">
        <v>1977527</v>
      </c>
      <c r="U313">
        <v>1959537</v>
      </c>
      <c r="V313">
        <v>1942248</v>
      </c>
      <c r="W313">
        <v>1926542</v>
      </c>
      <c r="AA313" s="48"/>
      <c r="AC313" s="48"/>
      <c r="AH313" s="48"/>
      <c r="AM313" s="48"/>
      <c r="AR313" s="48"/>
      <c r="AV313" s="48"/>
      <c r="AW313" s="36"/>
      <c r="BL313" s="33"/>
    </row>
    <row r="314" spans="1:64" customFormat="1">
      <c r="A314" t="s">
        <v>337</v>
      </c>
      <c r="B314" t="s">
        <v>338</v>
      </c>
      <c r="C314">
        <v>3693520</v>
      </c>
      <c r="D314">
        <v>3747766</v>
      </c>
      <c r="E314">
        <v>3842778</v>
      </c>
      <c r="F314">
        <v>3991001</v>
      </c>
      <c r="G314">
        <v>4182205</v>
      </c>
      <c r="H314">
        <v>4388375</v>
      </c>
      <c r="I314">
        <v>4569378</v>
      </c>
      <c r="J314">
        <v>4698763</v>
      </c>
      <c r="K314">
        <v>4759753</v>
      </c>
      <c r="L314">
        <v>4767344</v>
      </c>
      <c r="M314">
        <v>4764741</v>
      </c>
      <c r="N314">
        <v>4813026</v>
      </c>
      <c r="O314">
        <v>4953061</v>
      </c>
      <c r="P314">
        <v>5202343</v>
      </c>
      <c r="Q314">
        <v>5538634</v>
      </c>
      <c r="R314">
        <v>5914621</v>
      </c>
      <c r="S314">
        <v>6262410</v>
      </c>
      <c r="T314">
        <v>6532678</v>
      </c>
      <c r="U314">
        <v>6711121</v>
      </c>
      <c r="V314">
        <v>6811873</v>
      </c>
      <c r="W314">
        <v>6848925</v>
      </c>
      <c r="AA314" s="48"/>
      <c r="AC314" s="48"/>
      <c r="AH314" s="48"/>
      <c r="AM314" s="48"/>
      <c r="AR314" s="48"/>
      <c r="AV314" s="48"/>
      <c r="AW314" s="36"/>
      <c r="BL314" s="33"/>
    </row>
    <row r="315" spans="1:64" customFormat="1">
      <c r="A315" t="s">
        <v>339</v>
      </c>
      <c r="B315" t="s">
        <v>340</v>
      </c>
      <c r="C315">
        <v>2517481</v>
      </c>
      <c r="D315">
        <v>2699712</v>
      </c>
      <c r="E315">
        <v>2848456</v>
      </c>
      <c r="F315">
        <v>2953927</v>
      </c>
      <c r="G315">
        <v>3024729</v>
      </c>
      <c r="H315">
        <v>3077058</v>
      </c>
      <c r="I315">
        <v>3135651</v>
      </c>
      <c r="J315">
        <v>3218116</v>
      </c>
      <c r="K315">
        <v>3329211</v>
      </c>
      <c r="L315">
        <v>3461911</v>
      </c>
      <c r="M315">
        <v>3607860</v>
      </c>
      <c r="N315">
        <v>3754133</v>
      </c>
      <c r="O315">
        <v>3891356</v>
      </c>
      <c r="P315">
        <v>4017443</v>
      </c>
      <c r="Q315">
        <v>4135659</v>
      </c>
      <c r="R315">
        <v>4248334</v>
      </c>
      <c r="S315">
        <v>4359505</v>
      </c>
      <c r="T315">
        <v>4472230</v>
      </c>
      <c r="U315">
        <v>4586788</v>
      </c>
      <c r="V315">
        <v>4702228</v>
      </c>
      <c r="W315">
        <v>4818977</v>
      </c>
      <c r="AA315" s="48"/>
      <c r="AC315" s="48"/>
      <c r="AH315" s="48"/>
      <c r="AM315" s="48"/>
      <c r="AR315" s="48"/>
      <c r="AV315" s="48"/>
      <c r="AW315" s="36"/>
      <c r="BL315" s="33"/>
    </row>
    <row r="316" spans="1:64" customFormat="1">
      <c r="A316" t="s">
        <v>341</v>
      </c>
      <c r="B316" t="s">
        <v>342</v>
      </c>
      <c r="C316">
        <v>5196780</v>
      </c>
      <c r="D316">
        <v>5275926</v>
      </c>
      <c r="E316">
        <v>5357891</v>
      </c>
      <c r="F316">
        <v>5443248</v>
      </c>
      <c r="G316">
        <v>5531089</v>
      </c>
      <c r="H316">
        <v>5620547</v>
      </c>
      <c r="I316">
        <v>5710154</v>
      </c>
      <c r="J316">
        <v>5798614</v>
      </c>
      <c r="K316">
        <v>5886872</v>
      </c>
      <c r="L316">
        <v>5974787</v>
      </c>
      <c r="M316">
        <v>6058748</v>
      </c>
      <c r="N316">
        <v>6133984</v>
      </c>
      <c r="O316">
        <v>6197663</v>
      </c>
      <c r="P316">
        <v>6247439</v>
      </c>
      <c r="Q316">
        <v>6285750</v>
      </c>
      <c r="R316">
        <v>6320359</v>
      </c>
      <c r="S316">
        <v>6362037</v>
      </c>
      <c r="T316">
        <v>6418315</v>
      </c>
      <c r="U316">
        <v>6492164</v>
      </c>
      <c r="V316">
        <v>6580724</v>
      </c>
      <c r="W316">
        <v>6678567</v>
      </c>
      <c r="AA316" s="48"/>
      <c r="AC316" s="48"/>
      <c r="AH316" s="48"/>
      <c r="AM316" s="48"/>
      <c r="AR316" s="48"/>
      <c r="AV316" s="48"/>
      <c r="AW316" s="36"/>
      <c r="BL316" s="33"/>
    </row>
    <row r="317" spans="1:64" customFormat="1">
      <c r="A317" t="s">
        <v>351</v>
      </c>
      <c r="B317" t="s">
        <v>352</v>
      </c>
      <c r="C317">
        <v>32311</v>
      </c>
      <c r="D317">
        <v>32769</v>
      </c>
      <c r="E317">
        <v>33184</v>
      </c>
      <c r="F317">
        <v>33552</v>
      </c>
      <c r="G317">
        <v>33879</v>
      </c>
      <c r="H317">
        <v>34175</v>
      </c>
      <c r="I317">
        <v>34452</v>
      </c>
      <c r="J317">
        <v>34713</v>
      </c>
      <c r="K317">
        <v>34970</v>
      </c>
      <c r="L317">
        <v>35217</v>
      </c>
      <c r="M317">
        <v>35471</v>
      </c>
      <c r="N317">
        <v>35727</v>
      </c>
      <c r="O317">
        <v>35994</v>
      </c>
      <c r="P317">
        <v>36293</v>
      </c>
      <c r="Q317">
        <v>36615</v>
      </c>
      <c r="R317">
        <v>36934</v>
      </c>
      <c r="S317">
        <v>37223</v>
      </c>
      <c r="T317">
        <v>37470</v>
      </c>
      <c r="U317">
        <v>37658</v>
      </c>
      <c r="V317">
        <v>37800</v>
      </c>
      <c r="W317">
        <v>37910</v>
      </c>
      <c r="AA317" s="48"/>
      <c r="AC317" s="48"/>
      <c r="AH317" s="48"/>
      <c r="AM317" s="48"/>
      <c r="AR317" s="48"/>
      <c r="AV317" s="48"/>
      <c r="AW317" s="36"/>
      <c r="BL317" s="33"/>
    </row>
    <row r="318" spans="1:64" customFormat="1">
      <c r="A318" t="s">
        <v>361</v>
      </c>
      <c r="B318" t="s">
        <v>362</v>
      </c>
      <c r="C318">
        <v>3549331</v>
      </c>
      <c r="D318">
        <v>3524238</v>
      </c>
      <c r="E318">
        <v>3499536</v>
      </c>
      <c r="F318">
        <v>3470818</v>
      </c>
      <c r="G318">
        <v>3443067</v>
      </c>
      <c r="H318">
        <v>3415213</v>
      </c>
      <c r="I318">
        <v>3377075</v>
      </c>
      <c r="J318">
        <v>3322528</v>
      </c>
      <c r="K318">
        <v>3269909</v>
      </c>
      <c r="L318">
        <v>3231294</v>
      </c>
      <c r="M318">
        <v>3198231</v>
      </c>
      <c r="N318">
        <v>3162916</v>
      </c>
      <c r="O318">
        <v>3097282</v>
      </c>
      <c r="P318">
        <v>3028115</v>
      </c>
      <c r="Q318">
        <v>2987773</v>
      </c>
      <c r="R318">
        <v>2957689</v>
      </c>
      <c r="S318">
        <v>2932367</v>
      </c>
      <c r="T318">
        <v>2904910</v>
      </c>
      <c r="U318">
        <v>2868231</v>
      </c>
      <c r="V318">
        <v>2828403</v>
      </c>
      <c r="W318">
        <v>2789533</v>
      </c>
      <c r="AA318" s="48"/>
      <c r="AC318" s="48"/>
      <c r="AH318" s="48"/>
      <c r="AM318" s="48"/>
      <c r="AR318" s="48"/>
      <c r="AV318" s="48"/>
      <c r="AW318" s="36"/>
      <c r="BL318" s="33"/>
    </row>
    <row r="319" spans="1:64" customFormat="1">
      <c r="A319" t="s">
        <v>72</v>
      </c>
      <c r="B319" t="s">
        <v>363</v>
      </c>
      <c r="C319">
        <v>424700</v>
      </c>
      <c r="D319">
        <v>430475</v>
      </c>
      <c r="E319">
        <v>436300</v>
      </c>
      <c r="F319">
        <v>441525</v>
      </c>
      <c r="G319">
        <v>446175</v>
      </c>
      <c r="H319">
        <v>451630</v>
      </c>
      <c r="I319">
        <v>458095</v>
      </c>
      <c r="J319">
        <v>465158</v>
      </c>
      <c r="K319">
        <v>472637</v>
      </c>
      <c r="L319">
        <v>479993</v>
      </c>
      <c r="M319">
        <v>488650</v>
      </c>
      <c r="N319">
        <v>497783</v>
      </c>
      <c r="O319">
        <v>506953</v>
      </c>
      <c r="P319">
        <v>518347</v>
      </c>
      <c r="Q319">
        <v>530946</v>
      </c>
      <c r="R319">
        <v>543360</v>
      </c>
      <c r="S319">
        <v>556319</v>
      </c>
      <c r="T319">
        <v>569604</v>
      </c>
      <c r="U319">
        <v>582014</v>
      </c>
      <c r="V319">
        <v>596336</v>
      </c>
      <c r="W319">
        <v>607728</v>
      </c>
      <c r="AA319" s="48"/>
      <c r="AC319" s="48"/>
      <c r="AH319" s="48"/>
      <c r="AM319" s="48"/>
      <c r="AR319" s="48"/>
      <c r="AV319" s="48"/>
      <c r="AW319" s="36"/>
      <c r="BL319" s="33"/>
    </row>
    <row r="320" spans="1:64" customFormat="1">
      <c r="A320" t="s">
        <v>383</v>
      </c>
      <c r="B320" t="s">
        <v>384</v>
      </c>
      <c r="C320">
        <v>2012057</v>
      </c>
      <c r="D320">
        <v>2024394</v>
      </c>
      <c r="E320">
        <v>2034819</v>
      </c>
      <c r="F320">
        <v>2042842</v>
      </c>
      <c r="G320">
        <v>2048928</v>
      </c>
      <c r="H320">
        <v>2053426</v>
      </c>
      <c r="I320">
        <v>2057048</v>
      </c>
      <c r="J320">
        <v>2060273</v>
      </c>
      <c r="K320">
        <v>2063131</v>
      </c>
      <c r="L320">
        <v>2065426</v>
      </c>
      <c r="M320">
        <v>2067313</v>
      </c>
      <c r="N320">
        <v>2069039</v>
      </c>
      <c r="O320">
        <v>2070741</v>
      </c>
      <c r="P320">
        <v>2072487</v>
      </c>
      <c r="Q320">
        <v>2074278</v>
      </c>
      <c r="R320">
        <v>2076067</v>
      </c>
      <c r="S320">
        <v>2077775</v>
      </c>
      <c r="T320">
        <v>2079328</v>
      </c>
      <c r="U320">
        <v>2080745</v>
      </c>
      <c r="V320">
        <v>2081996</v>
      </c>
      <c r="W320">
        <v>2082958</v>
      </c>
      <c r="AA320" s="48"/>
      <c r="AC320" s="48"/>
      <c r="AH320" s="48"/>
      <c r="AM320" s="48"/>
      <c r="AR320" s="48"/>
      <c r="AV320" s="48"/>
      <c r="AW320" s="36"/>
      <c r="BL320" s="33"/>
    </row>
    <row r="321" spans="1:64" customFormat="1">
      <c r="A321" t="s">
        <v>22</v>
      </c>
      <c r="B321" t="s">
        <v>375</v>
      </c>
      <c r="C321">
        <v>14808791</v>
      </c>
      <c r="D321">
        <v>15282521</v>
      </c>
      <c r="E321">
        <v>15766806</v>
      </c>
      <c r="F321">
        <v>16260932</v>
      </c>
      <c r="G321">
        <v>16765117</v>
      </c>
      <c r="H321">
        <v>17279141</v>
      </c>
      <c r="I321">
        <v>17802997</v>
      </c>
      <c r="J321">
        <v>18336724</v>
      </c>
      <c r="K321">
        <v>18880269</v>
      </c>
      <c r="L321">
        <v>19433530</v>
      </c>
      <c r="M321">
        <v>19996473</v>
      </c>
      <c r="N321">
        <v>20569117</v>
      </c>
      <c r="O321">
        <v>21151640</v>
      </c>
      <c r="P321">
        <v>21743967</v>
      </c>
      <c r="Q321">
        <v>22346641</v>
      </c>
      <c r="R321">
        <v>22961253</v>
      </c>
      <c r="S321">
        <v>23589887</v>
      </c>
      <c r="T321">
        <v>24234088</v>
      </c>
      <c r="U321">
        <v>24894380</v>
      </c>
      <c r="V321">
        <v>25570540</v>
      </c>
      <c r="W321">
        <v>26262368</v>
      </c>
      <c r="AA321" s="48"/>
      <c r="AC321" s="48"/>
      <c r="AH321" s="48"/>
      <c r="AM321" s="48"/>
      <c r="AR321" s="48"/>
      <c r="AV321" s="48"/>
      <c r="AW321" s="36"/>
      <c r="BL321" s="33"/>
    </row>
    <row r="322" spans="1:64" customFormat="1">
      <c r="A322" t="s">
        <v>399</v>
      </c>
      <c r="B322" t="s">
        <v>400</v>
      </c>
      <c r="C322">
        <v>22114654</v>
      </c>
      <c r="D322">
        <v>22661298</v>
      </c>
      <c r="E322">
        <v>23194257</v>
      </c>
      <c r="F322">
        <v>23709119</v>
      </c>
      <c r="G322">
        <v>24208391</v>
      </c>
      <c r="H322">
        <v>24698819</v>
      </c>
      <c r="I322">
        <v>25190652</v>
      </c>
      <c r="J322">
        <v>25690611</v>
      </c>
      <c r="K322">
        <v>26201961</v>
      </c>
      <c r="L322">
        <v>26720370</v>
      </c>
      <c r="M322">
        <v>27236006</v>
      </c>
      <c r="N322">
        <v>27735040</v>
      </c>
      <c r="O322">
        <v>28208035</v>
      </c>
      <c r="P322">
        <v>28650955</v>
      </c>
      <c r="Q322">
        <v>29068159</v>
      </c>
      <c r="R322">
        <v>29468872</v>
      </c>
      <c r="S322">
        <v>29866559</v>
      </c>
      <c r="T322">
        <v>30270962</v>
      </c>
      <c r="U322">
        <v>30684804</v>
      </c>
      <c r="V322">
        <v>31105028</v>
      </c>
      <c r="W322">
        <v>31528585</v>
      </c>
      <c r="AA322" s="48"/>
      <c r="AC322" s="48"/>
      <c r="AH322" s="48"/>
      <c r="AM322" s="48"/>
      <c r="AR322" s="48"/>
      <c r="AV322" s="48"/>
      <c r="AW322" s="36"/>
      <c r="BL322" s="33"/>
    </row>
    <row r="323" spans="1:64" customFormat="1">
      <c r="A323" t="s">
        <v>23</v>
      </c>
      <c r="B323" t="s">
        <v>398</v>
      </c>
      <c r="C323">
        <v>10552338</v>
      </c>
      <c r="D323">
        <v>10854322</v>
      </c>
      <c r="E323">
        <v>11148758</v>
      </c>
      <c r="F323">
        <v>11432000</v>
      </c>
      <c r="G323">
        <v>11713664</v>
      </c>
      <c r="H323">
        <v>12000181</v>
      </c>
      <c r="I323">
        <v>12301838</v>
      </c>
      <c r="J323">
        <v>12625952</v>
      </c>
      <c r="K323">
        <v>12973699</v>
      </c>
      <c r="L323">
        <v>13341806</v>
      </c>
      <c r="M323">
        <v>13727890</v>
      </c>
      <c r="N323">
        <v>14128155</v>
      </c>
      <c r="O323">
        <v>14539612</v>
      </c>
      <c r="P323">
        <v>14962112</v>
      </c>
      <c r="Q323">
        <v>15396005</v>
      </c>
      <c r="R323">
        <v>15839269</v>
      </c>
      <c r="S323">
        <v>16289540</v>
      </c>
      <c r="T323">
        <v>16745303</v>
      </c>
      <c r="U323">
        <v>17205289</v>
      </c>
      <c r="V323">
        <v>17670260</v>
      </c>
      <c r="W323">
        <v>18143315</v>
      </c>
      <c r="AA323" s="48"/>
      <c r="AC323" s="48"/>
      <c r="AH323" s="48"/>
      <c r="AM323" s="48"/>
      <c r="AR323" s="48"/>
      <c r="AV323" s="48"/>
      <c r="AW323" s="36"/>
      <c r="BL323" s="33"/>
    </row>
    <row r="324" spans="1:64" customFormat="1">
      <c r="A324" t="s">
        <v>376</v>
      </c>
      <c r="B324" t="s">
        <v>377</v>
      </c>
      <c r="C324">
        <v>268455</v>
      </c>
      <c r="D324">
        <v>273527</v>
      </c>
      <c r="E324">
        <v>279398</v>
      </c>
      <c r="F324">
        <v>286306</v>
      </c>
      <c r="G324">
        <v>294186</v>
      </c>
      <c r="H324">
        <v>302683</v>
      </c>
      <c r="I324">
        <v>311265</v>
      </c>
      <c r="J324">
        <v>319608</v>
      </c>
      <c r="K324">
        <v>327487</v>
      </c>
      <c r="L324">
        <v>335169</v>
      </c>
      <c r="M324">
        <v>343452</v>
      </c>
      <c r="N324">
        <v>353398</v>
      </c>
      <c r="O324">
        <v>365734</v>
      </c>
      <c r="P324">
        <v>380495</v>
      </c>
      <c r="Q324">
        <v>397237</v>
      </c>
      <c r="R324">
        <v>415593</v>
      </c>
      <c r="S324">
        <v>435015</v>
      </c>
      <c r="T324">
        <v>454915</v>
      </c>
      <c r="U324">
        <v>475513</v>
      </c>
      <c r="V324">
        <v>496402</v>
      </c>
      <c r="W324">
        <v>515696</v>
      </c>
      <c r="AA324" s="48"/>
      <c r="AC324" s="48"/>
      <c r="AH324" s="48"/>
      <c r="AM324" s="48"/>
      <c r="AR324" s="48"/>
      <c r="AV324" s="48"/>
      <c r="AW324" s="36"/>
      <c r="BL324" s="33"/>
    </row>
    <row r="325" spans="1:64" customFormat="1">
      <c r="A325" t="s">
        <v>24</v>
      </c>
      <c r="B325" t="s">
        <v>385</v>
      </c>
      <c r="C325">
        <v>10360561</v>
      </c>
      <c r="D325">
        <v>10642936</v>
      </c>
      <c r="E325">
        <v>10946445</v>
      </c>
      <c r="F325">
        <v>11271600</v>
      </c>
      <c r="G325">
        <v>11616887</v>
      </c>
      <c r="H325">
        <v>11982695</v>
      </c>
      <c r="I325">
        <v>12369070</v>
      </c>
      <c r="J325">
        <v>12775516</v>
      </c>
      <c r="K325">
        <v>13203378</v>
      </c>
      <c r="L325">
        <v>13651464</v>
      </c>
      <c r="M325">
        <v>14113577</v>
      </c>
      <c r="N325">
        <v>14581429</v>
      </c>
      <c r="O325">
        <v>15049353</v>
      </c>
      <c r="P325">
        <v>15514591</v>
      </c>
      <c r="Q325">
        <v>15979499</v>
      </c>
      <c r="R325">
        <v>16449864</v>
      </c>
      <c r="S325">
        <v>16934220</v>
      </c>
      <c r="T325">
        <v>17438778</v>
      </c>
      <c r="U325">
        <v>17965429</v>
      </c>
      <c r="V325">
        <v>18512394</v>
      </c>
      <c r="W325">
        <v>19077690</v>
      </c>
      <c r="AA325" s="48"/>
      <c r="AC325" s="48"/>
      <c r="AH325" s="48"/>
      <c r="AM325" s="48"/>
      <c r="AR325" s="48"/>
      <c r="AV325" s="48"/>
      <c r="AW325" s="36"/>
      <c r="BL325" s="33"/>
    </row>
    <row r="326" spans="1:64" customFormat="1">
      <c r="A326" t="s">
        <v>83</v>
      </c>
      <c r="B326" t="s">
        <v>386</v>
      </c>
      <c r="C326">
        <v>385287</v>
      </c>
      <c r="D326">
        <v>387578</v>
      </c>
      <c r="E326">
        <v>390087</v>
      </c>
      <c r="F326">
        <v>393028</v>
      </c>
      <c r="G326">
        <v>395969</v>
      </c>
      <c r="H326">
        <v>398582</v>
      </c>
      <c r="I326">
        <v>401268</v>
      </c>
      <c r="J326">
        <v>403834</v>
      </c>
      <c r="K326">
        <v>405308</v>
      </c>
      <c r="L326">
        <v>406724</v>
      </c>
      <c r="M326">
        <v>409379</v>
      </c>
      <c r="N326">
        <v>412477</v>
      </c>
      <c r="O326">
        <v>414508</v>
      </c>
      <c r="P326">
        <v>416268</v>
      </c>
      <c r="Q326">
        <v>420028</v>
      </c>
      <c r="R326">
        <v>425967</v>
      </c>
      <c r="S326">
        <v>434558</v>
      </c>
      <c r="T326">
        <v>445053</v>
      </c>
      <c r="U326">
        <v>455356</v>
      </c>
      <c r="V326">
        <v>467999</v>
      </c>
      <c r="W326">
        <v>483530</v>
      </c>
      <c r="AA326" s="48"/>
      <c r="AC326" s="48"/>
      <c r="AH326" s="48"/>
      <c r="AM326" s="48"/>
      <c r="AR326" s="48"/>
      <c r="AV326" s="48"/>
      <c r="AW326" s="36"/>
      <c r="BL326" s="33"/>
    </row>
    <row r="327" spans="1:64" customFormat="1">
      <c r="A327" t="s">
        <v>391</v>
      </c>
      <c r="B327" t="s">
        <v>392</v>
      </c>
      <c r="C327">
        <v>52997</v>
      </c>
      <c r="D327">
        <v>55636</v>
      </c>
      <c r="E327">
        <v>57453</v>
      </c>
      <c r="F327">
        <v>58321</v>
      </c>
      <c r="G327">
        <v>58420</v>
      </c>
      <c r="H327">
        <v>57947</v>
      </c>
      <c r="I327">
        <v>57246</v>
      </c>
      <c r="J327">
        <v>56542</v>
      </c>
      <c r="K327">
        <v>55882</v>
      </c>
      <c r="L327">
        <v>55219</v>
      </c>
      <c r="M327">
        <v>54625</v>
      </c>
      <c r="N327">
        <v>54193</v>
      </c>
      <c r="O327">
        <v>53971</v>
      </c>
      <c r="P327">
        <v>54012</v>
      </c>
      <c r="Q327">
        <v>54311</v>
      </c>
      <c r="R327">
        <v>54784</v>
      </c>
      <c r="S327">
        <v>55305</v>
      </c>
      <c r="T327">
        <v>55780</v>
      </c>
      <c r="U327">
        <v>56188</v>
      </c>
      <c r="V327">
        <v>56562</v>
      </c>
      <c r="W327">
        <v>56882</v>
      </c>
      <c r="AA327" s="48"/>
      <c r="AC327" s="48"/>
      <c r="AH327" s="48"/>
      <c r="AM327" s="48"/>
      <c r="AR327" s="48"/>
      <c r="AV327" s="48"/>
      <c r="AW327" s="36"/>
      <c r="BL327" s="33"/>
    </row>
    <row r="328" spans="1:64" customFormat="1">
      <c r="A328" t="s">
        <v>1</v>
      </c>
      <c r="B328" t="s">
        <v>370</v>
      </c>
      <c r="C328">
        <v>28110443</v>
      </c>
      <c r="D328">
        <v>28455509</v>
      </c>
      <c r="E328">
        <v>28793679</v>
      </c>
      <c r="F328">
        <v>29126330</v>
      </c>
      <c r="G328">
        <v>29454768</v>
      </c>
      <c r="H328">
        <v>29782884</v>
      </c>
      <c r="I328">
        <v>30115214</v>
      </c>
      <c r="J328">
        <v>30455561</v>
      </c>
      <c r="K328">
        <v>30804683</v>
      </c>
      <c r="L328">
        <v>31163673</v>
      </c>
      <c r="M328">
        <v>31536811</v>
      </c>
      <c r="N328">
        <v>31929087</v>
      </c>
      <c r="O328">
        <v>32343389</v>
      </c>
      <c r="P328">
        <v>32781850</v>
      </c>
      <c r="Q328">
        <v>33241898</v>
      </c>
      <c r="R328">
        <v>33715693</v>
      </c>
      <c r="S328">
        <v>34192347</v>
      </c>
      <c r="T328">
        <v>34663603</v>
      </c>
      <c r="U328">
        <v>35126296</v>
      </c>
      <c r="V328">
        <v>35581294</v>
      </c>
      <c r="W328">
        <v>36029138</v>
      </c>
      <c r="AA328" s="48"/>
      <c r="AC328" s="48"/>
      <c r="AH328" s="48"/>
      <c r="AM328" s="48"/>
      <c r="AR328" s="48"/>
      <c r="AV328" s="48"/>
      <c r="AW328" s="36"/>
      <c r="BL328" s="33"/>
    </row>
    <row r="329" spans="1:64" customFormat="1">
      <c r="A329" t="s">
        <v>396</v>
      </c>
      <c r="B329" t="s">
        <v>397</v>
      </c>
      <c r="C329">
        <v>1160421</v>
      </c>
      <c r="D329">
        <v>1175267</v>
      </c>
      <c r="E329">
        <v>1186873</v>
      </c>
      <c r="F329">
        <v>1196287</v>
      </c>
      <c r="G329">
        <v>1204621</v>
      </c>
      <c r="H329">
        <v>1213370</v>
      </c>
      <c r="I329">
        <v>1221003</v>
      </c>
      <c r="J329">
        <v>1228254</v>
      </c>
      <c r="K329">
        <v>1233996</v>
      </c>
      <c r="L329">
        <v>1239630</v>
      </c>
      <c r="M329">
        <v>1244121</v>
      </c>
      <c r="N329">
        <v>1247429</v>
      </c>
      <c r="O329">
        <v>1250400</v>
      </c>
      <c r="P329">
        <v>1252404</v>
      </c>
      <c r="Q329">
        <v>1255882</v>
      </c>
      <c r="R329">
        <v>1258653</v>
      </c>
      <c r="S329">
        <v>1260934</v>
      </c>
      <c r="T329">
        <v>1262605</v>
      </c>
      <c r="U329">
        <v>1263473</v>
      </c>
      <c r="V329">
        <v>1264613</v>
      </c>
      <c r="W329">
        <v>1265303</v>
      </c>
      <c r="AA329" s="48"/>
      <c r="AC329" s="48"/>
      <c r="AH329" s="48"/>
      <c r="AM329" s="48"/>
      <c r="AR329" s="48"/>
      <c r="AV329" s="48"/>
      <c r="AW329" s="36"/>
      <c r="BL329" s="33"/>
    </row>
    <row r="330" spans="1:64" customFormat="1">
      <c r="A330" t="s">
        <v>394</v>
      </c>
      <c r="B330" t="s">
        <v>395</v>
      </c>
      <c r="C330">
        <v>2496216</v>
      </c>
      <c r="D330">
        <v>2561585</v>
      </c>
      <c r="E330">
        <v>2630219</v>
      </c>
      <c r="F330">
        <v>2702400</v>
      </c>
      <c r="G330">
        <v>2778099</v>
      </c>
      <c r="H330">
        <v>2857148</v>
      </c>
      <c r="I330">
        <v>2939247</v>
      </c>
      <c r="J330">
        <v>3024194</v>
      </c>
      <c r="K330">
        <v>3111906</v>
      </c>
      <c r="L330">
        <v>3202517</v>
      </c>
      <c r="M330">
        <v>3296238</v>
      </c>
      <c r="N330">
        <v>3393409</v>
      </c>
      <c r="O330">
        <v>3494195</v>
      </c>
      <c r="P330">
        <v>3598648</v>
      </c>
      <c r="Q330">
        <v>3706554</v>
      </c>
      <c r="R330">
        <v>3817494</v>
      </c>
      <c r="S330">
        <v>3930896</v>
      </c>
      <c r="T330">
        <v>4046301</v>
      </c>
      <c r="U330">
        <v>4163534</v>
      </c>
      <c r="V330">
        <v>4282574</v>
      </c>
      <c r="W330">
        <v>4403319</v>
      </c>
      <c r="AA330" s="48"/>
      <c r="AC330" s="48"/>
      <c r="AH330" s="48"/>
      <c r="AM330" s="48"/>
      <c r="AR330" s="48"/>
      <c r="AV330" s="48"/>
      <c r="AW330" s="36"/>
      <c r="BL330" s="33"/>
    </row>
    <row r="331" spans="1:64" customFormat="1">
      <c r="A331" t="s">
        <v>49</v>
      </c>
      <c r="B331" t="s">
        <v>378</v>
      </c>
      <c r="C331">
        <v>96056321</v>
      </c>
      <c r="D331">
        <v>97484832</v>
      </c>
      <c r="E331">
        <v>98899845</v>
      </c>
      <c r="F331">
        <v>100298153</v>
      </c>
      <c r="G331">
        <v>101684758</v>
      </c>
      <c r="H331">
        <v>103081020</v>
      </c>
      <c r="I331">
        <v>104514932</v>
      </c>
      <c r="J331">
        <v>106005203</v>
      </c>
      <c r="K331">
        <v>107560153</v>
      </c>
      <c r="L331">
        <v>109170502</v>
      </c>
      <c r="M331">
        <v>110815271</v>
      </c>
      <c r="N331">
        <v>112463887</v>
      </c>
      <c r="O331">
        <v>114092963</v>
      </c>
      <c r="P331">
        <v>115695473</v>
      </c>
      <c r="Q331">
        <v>117274155</v>
      </c>
      <c r="R331">
        <v>118827161</v>
      </c>
      <c r="S331">
        <v>120355128</v>
      </c>
      <c r="T331">
        <v>121858258</v>
      </c>
      <c r="U331">
        <v>123333376</v>
      </c>
      <c r="V331">
        <v>124777324</v>
      </c>
      <c r="W331">
        <v>126190788</v>
      </c>
      <c r="AA331" s="48"/>
      <c r="AC331" s="48"/>
      <c r="AH331" s="48"/>
      <c r="AM331" s="48"/>
      <c r="AR331" s="48"/>
      <c r="AV331" s="48"/>
      <c r="AW331" s="36"/>
      <c r="BL331" s="33"/>
    </row>
    <row r="332" spans="1:64" customFormat="1">
      <c r="A332" t="s">
        <v>248</v>
      </c>
      <c r="B332" t="s">
        <v>249</v>
      </c>
      <c r="C332">
        <v>108208</v>
      </c>
      <c r="D332">
        <v>107781</v>
      </c>
      <c r="E332">
        <v>107402</v>
      </c>
      <c r="F332">
        <v>107173</v>
      </c>
      <c r="G332">
        <v>107030</v>
      </c>
      <c r="H332">
        <v>106901</v>
      </c>
      <c r="I332">
        <v>106625</v>
      </c>
      <c r="J332">
        <v>106129</v>
      </c>
      <c r="K332">
        <v>105371</v>
      </c>
      <c r="L332">
        <v>104444</v>
      </c>
      <c r="M332">
        <v>103543</v>
      </c>
      <c r="N332">
        <v>102975</v>
      </c>
      <c r="O332">
        <v>102911</v>
      </c>
      <c r="P332">
        <v>103450</v>
      </c>
      <c r="Q332">
        <v>104506</v>
      </c>
      <c r="R332">
        <v>105926</v>
      </c>
      <c r="S332">
        <v>107446</v>
      </c>
      <c r="T332">
        <v>108895</v>
      </c>
      <c r="U332">
        <v>110215</v>
      </c>
      <c r="V332">
        <v>111459</v>
      </c>
      <c r="W332">
        <v>112640</v>
      </c>
      <c r="AA332" s="48"/>
      <c r="AC332" s="48"/>
      <c r="AH332" s="48"/>
      <c r="AM332" s="48"/>
      <c r="AR332" s="48"/>
      <c r="AV332" s="48"/>
      <c r="AW332" s="36"/>
      <c r="BL332" s="33"/>
    </row>
    <row r="333" spans="1:64" customFormat="1">
      <c r="A333" t="s">
        <v>373</v>
      </c>
      <c r="B333" t="s">
        <v>374</v>
      </c>
      <c r="C333">
        <v>3652732</v>
      </c>
      <c r="D333">
        <v>3647001</v>
      </c>
      <c r="E333">
        <v>3639592</v>
      </c>
      <c r="F333">
        <v>3631462</v>
      </c>
      <c r="G333">
        <v>3623062</v>
      </c>
      <c r="H333">
        <v>3612874</v>
      </c>
      <c r="I333">
        <v>3603945</v>
      </c>
      <c r="J333">
        <v>3595187</v>
      </c>
      <c r="K333">
        <v>3585209</v>
      </c>
      <c r="L333">
        <v>3576910</v>
      </c>
      <c r="M333">
        <v>3570108</v>
      </c>
      <c r="N333">
        <v>3565604</v>
      </c>
      <c r="O333">
        <v>3562045</v>
      </c>
      <c r="P333">
        <v>3559986</v>
      </c>
      <c r="Q333">
        <v>3559519</v>
      </c>
      <c r="R333">
        <v>3558566</v>
      </c>
      <c r="S333">
        <v>3556397</v>
      </c>
      <c r="T333">
        <v>3554108</v>
      </c>
      <c r="U333">
        <v>3551954</v>
      </c>
      <c r="V333">
        <v>3549196</v>
      </c>
      <c r="W333">
        <v>3545883</v>
      </c>
      <c r="AA333" s="48"/>
      <c r="AC333" s="48"/>
      <c r="AH333" s="48"/>
      <c r="AM333" s="48"/>
      <c r="AR333" s="48"/>
      <c r="AV333" s="48"/>
      <c r="AW333" s="36"/>
      <c r="BL333" s="33"/>
    </row>
    <row r="334" spans="1:64" customFormat="1">
      <c r="A334" t="s">
        <v>371</v>
      </c>
      <c r="B334" t="s">
        <v>372</v>
      </c>
      <c r="C334">
        <v>31556</v>
      </c>
      <c r="D334">
        <v>31844</v>
      </c>
      <c r="E334">
        <v>32147</v>
      </c>
      <c r="F334">
        <v>32470</v>
      </c>
      <c r="G334">
        <v>32806</v>
      </c>
      <c r="H334">
        <v>33153</v>
      </c>
      <c r="I334">
        <v>33500</v>
      </c>
      <c r="J334">
        <v>33843</v>
      </c>
      <c r="K334">
        <v>34190</v>
      </c>
      <c r="L334">
        <v>34525</v>
      </c>
      <c r="M334">
        <v>34872</v>
      </c>
      <c r="N334">
        <v>35226</v>
      </c>
      <c r="O334">
        <v>35612</v>
      </c>
      <c r="P334">
        <v>36024</v>
      </c>
      <c r="Q334">
        <v>36460</v>
      </c>
      <c r="R334">
        <v>36901</v>
      </c>
      <c r="S334">
        <v>37322</v>
      </c>
      <c r="T334">
        <v>37718</v>
      </c>
      <c r="U334">
        <v>38070</v>
      </c>
      <c r="V334">
        <v>38392</v>
      </c>
      <c r="W334">
        <v>38682</v>
      </c>
      <c r="AA334" s="48"/>
      <c r="AC334" s="48"/>
      <c r="AH334" s="48"/>
      <c r="AM334" s="48"/>
      <c r="AR334" s="48"/>
      <c r="AV334" s="48"/>
      <c r="AW334" s="36"/>
      <c r="BL334" s="33"/>
    </row>
    <row r="335" spans="1:64" customFormat="1">
      <c r="A335" t="s">
        <v>547</v>
      </c>
      <c r="B335" t="s">
        <v>548</v>
      </c>
      <c r="C335">
        <v>5954810550</v>
      </c>
      <c r="D335">
        <v>6035284135</v>
      </c>
      <c r="E335">
        <v>6115108363</v>
      </c>
      <c r="F335">
        <v>6194460444</v>
      </c>
      <c r="G335">
        <v>6273526441</v>
      </c>
      <c r="H335">
        <v>6352677699</v>
      </c>
      <c r="I335">
        <v>6432374971</v>
      </c>
      <c r="J335">
        <v>6512602867</v>
      </c>
      <c r="K335">
        <v>6593623202</v>
      </c>
      <c r="L335">
        <v>6675130418</v>
      </c>
      <c r="M335">
        <v>6757887172</v>
      </c>
      <c r="N335">
        <v>6840591577</v>
      </c>
      <c r="O335">
        <v>6922947261</v>
      </c>
      <c r="P335">
        <v>7004011262</v>
      </c>
      <c r="Q335">
        <v>7086993625</v>
      </c>
      <c r="R335">
        <v>7170961674</v>
      </c>
      <c r="S335">
        <v>7255653881</v>
      </c>
      <c r="T335">
        <v>7340548192</v>
      </c>
      <c r="U335">
        <v>7426103221</v>
      </c>
      <c r="V335">
        <v>7510990456</v>
      </c>
      <c r="W335">
        <v>7594270356</v>
      </c>
      <c r="AA335" s="48"/>
      <c r="AC335" s="48"/>
      <c r="AH335" s="48"/>
      <c r="AM335" s="48"/>
      <c r="AR335" s="48"/>
      <c r="AV335" s="48"/>
      <c r="AW335" s="36"/>
      <c r="BL335" s="33"/>
    </row>
    <row r="336" spans="1:64" customFormat="1">
      <c r="A336" t="s">
        <v>91</v>
      </c>
      <c r="B336" t="s">
        <v>390</v>
      </c>
      <c r="C336">
        <v>2355664</v>
      </c>
      <c r="D336">
        <v>2376225</v>
      </c>
      <c r="E336">
        <v>2397418</v>
      </c>
      <c r="F336">
        <v>2419588</v>
      </c>
      <c r="G336">
        <v>2443271</v>
      </c>
      <c r="H336">
        <v>2468762</v>
      </c>
      <c r="I336">
        <v>2496391</v>
      </c>
      <c r="J336">
        <v>2526424</v>
      </c>
      <c r="K336">
        <v>2558856</v>
      </c>
      <c r="L336">
        <v>2593820</v>
      </c>
      <c r="M336">
        <v>2631898</v>
      </c>
      <c r="N336">
        <v>2673796</v>
      </c>
      <c r="O336">
        <v>2719896</v>
      </c>
      <c r="P336">
        <v>2770362</v>
      </c>
      <c r="Q336">
        <v>2824699</v>
      </c>
      <c r="R336">
        <v>2881792</v>
      </c>
      <c r="S336">
        <v>2940108</v>
      </c>
      <c r="T336">
        <v>2998439</v>
      </c>
      <c r="U336">
        <v>3056359</v>
      </c>
      <c r="V336">
        <v>3113779</v>
      </c>
      <c r="W336">
        <v>3170208</v>
      </c>
      <c r="AA336" s="48"/>
      <c r="AC336" s="48"/>
      <c r="AH336" s="48"/>
      <c r="AM336" s="48"/>
      <c r="AR336" s="48"/>
      <c r="AV336" s="48"/>
      <c r="AW336" s="36"/>
      <c r="BL336" s="33"/>
    </row>
    <row r="337" spans="1:64" customFormat="1">
      <c r="A337" t="s">
        <v>388</v>
      </c>
      <c r="B337" t="s">
        <v>389</v>
      </c>
      <c r="C337">
        <v>607662</v>
      </c>
      <c r="D337">
        <v>606001</v>
      </c>
      <c r="E337">
        <v>604950</v>
      </c>
      <c r="F337">
        <v>607389</v>
      </c>
      <c r="G337">
        <v>609828</v>
      </c>
      <c r="H337">
        <v>612267</v>
      </c>
      <c r="I337">
        <v>613353</v>
      </c>
      <c r="J337">
        <v>614261</v>
      </c>
      <c r="K337">
        <v>615025</v>
      </c>
      <c r="L337">
        <v>615875</v>
      </c>
      <c r="M337">
        <v>616969</v>
      </c>
      <c r="N337">
        <v>618294</v>
      </c>
      <c r="O337">
        <v>619428</v>
      </c>
      <c r="P337">
        <v>620079</v>
      </c>
      <c r="Q337">
        <v>620601</v>
      </c>
      <c r="R337">
        <v>621207</v>
      </c>
      <c r="S337">
        <v>621810</v>
      </c>
      <c r="T337">
        <v>622159</v>
      </c>
      <c r="U337">
        <v>622303</v>
      </c>
      <c r="V337">
        <v>622373</v>
      </c>
      <c r="W337">
        <v>622345</v>
      </c>
      <c r="AA337" s="48"/>
      <c r="AC337" s="48"/>
      <c r="AH337" s="48"/>
      <c r="AM337" s="48"/>
      <c r="AR337" s="48"/>
      <c r="AV337" s="48"/>
      <c r="AW337" s="36"/>
      <c r="BL337" s="33"/>
    </row>
    <row r="338" spans="1:64" customFormat="1">
      <c r="A338" t="s">
        <v>25</v>
      </c>
      <c r="B338" t="s">
        <v>393</v>
      </c>
      <c r="C338">
        <v>16813949</v>
      </c>
      <c r="D338">
        <v>17244188</v>
      </c>
      <c r="E338">
        <v>17711927</v>
      </c>
      <c r="F338">
        <v>18221888</v>
      </c>
      <c r="G338">
        <v>18764155</v>
      </c>
      <c r="H338">
        <v>19331100</v>
      </c>
      <c r="I338">
        <v>19910552</v>
      </c>
      <c r="J338">
        <v>20493925</v>
      </c>
      <c r="K338">
        <v>21080110</v>
      </c>
      <c r="L338">
        <v>21673316</v>
      </c>
      <c r="M338">
        <v>22276596</v>
      </c>
      <c r="N338">
        <v>22894710</v>
      </c>
      <c r="O338">
        <v>23531574</v>
      </c>
      <c r="P338">
        <v>24187487</v>
      </c>
      <c r="Q338">
        <v>24862648</v>
      </c>
      <c r="R338">
        <v>25560725</v>
      </c>
      <c r="S338">
        <v>26286163</v>
      </c>
      <c r="T338">
        <v>27042002</v>
      </c>
      <c r="U338">
        <v>27829942</v>
      </c>
      <c r="V338">
        <v>28649007</v>
      </c>
      <c r="W338">
        <v>29495962</v>
      </c>
      <c r="AA338" s="48"/>
      <c r="AC338" s="48"/>
      <c r="AH338" s="48"/>
      <c r="AM338" s="48"/>
      <c r="AR338" s="48"/>
      <c r="AV338" s="48"/>
      <c r="AW338" s="36"/>
      <c r="BL338" s="33"/>
    </row>
    <row r="339" spans="1:64" customFormat="1">
      <c r="A339" t="s">
        <v>56</v>
      </c>
      <c r="B339" t="s">
        <v>387</v>
      </c>
      <c r="C339">
        <v>45611220</v>
      </c>
      <c r="D339">
        <v>46181077</v>
      </c>
      <c r="E339">
        <v>46719701</v>
      </c>
      <c r="F339">
        <v>47225120</v>
      </c>
      <c r="G339">
        <v>47702171</v>
      </c>
      <c r="H339">
        <v>48148902</v>
      </c>
      <c r="I339">
        <v>48564484</v>
      </c>
      <c r="J339">
        <v>48949924</v>
      </c>
      <c r="K339">
        <v>49301050</v>
      </c>
      <c r="L339">
        <v>49621475</v>
      </c>
      <c r="M339">
        <v>49929642</v>
      </c>
      <c r="N339">
        <v>50250367</v>
      </c>
      <c r="O339">
        <v>50600818</v>
      </c>
      <c r="P339">
        <v>50990615</v>
      </c>
      <c r="Q339">
        <v>51413698</v>
      </c>
      <c r="R339">
        <v>51852451</v>
      </c>
      <c r="S339">
        <v>52280807</v>
      </c>
      <c r="T339">
        <v>52680726</v>
      </c>
      <c r="U339">
        <v>53045226</v>
      </c>
      <c r="V339">
        <v>53382581</v>
      </c>
      <c r="W339">
        <v>53708395</v>
      </c>
      <c r="AA339" s="48"/>
      <c r="AC339" s="48"/>
      <c r="AH339" s="48"/>
      <c r="AM339" s="48"/>
      <c r="AR339" s="48"/>
      <c r="AV339" s="48"/>
      <c r="AW339" s="36"/>
      <c r="BL339" s="33"/>
    </row>
    <row r="340" spans="1:64" customFormat="1">
      <c r="A340" t="s">
        <v>403</v>
      </c>
      <c r="B340" t="s">
        <v>404</v>
      </c>
      <c r="C340">
        <v>1731639</v>
      </c>
      <c r="D340">
        <v>1763859</v>
      </c>
      <c r="E340">
        <v>1794571</v>
      </c>
      <c r="F340">
        <v>1823672</v>
      </c>
      <c r="G340">
        <v>1851523</v>
      </c>
      <c r="H340">
        <v>1879117</v>
      </c>
      <c r="I340">
        <v>1907745</v>
      </c>
      <c r="J340">
        <v>1938320</v>
      </c>
      <c r="K340">
        <v>1971317</v>
      </c>
      <c r="L340">
        <v>2006514</v>
      </c>
      <c r="M340">
        <v>2043394</v>
      </c>
      <c r="N340">
        <v>2081044</v>
      </c>
      <c r="O340">
        <v>2118874</v>
      </c>
      <c r="P340">
        <v>2156701</v>
      </c>
      <c r="Q340">
        <v>2194784</v>
      </c>
      <c r="R340">
        <v>2233510</v>
      </c>
      <c r="S340">
        <v>2273430</v>
      </c>
      <c r="T340">
        <v>2314904</v>
      </c>
      <c r="U340">
        <v>2358041</v>
      </c>
      <c r="V340">
        <v>2402603</v>
      </c>
      <c r="W340">
        <v>2448255</v>
      </c>
      <c r="AA340" s="48"/>
      <c r="AC340" s="48"/>
      <c r="AH340" s="48"/>
      <c r="AM340" s="48"/>
      <c r="AR340" s="48"/>
      <c r="AV340" s="48"/>
      <c r="AW340" s="36"/>
      <c r="BL340" s="33"/>
    </row>
    <row r="341" spans="1:64" customFormat="1">
      <c r="A341" t="s">
        <v>416</v>
      </c>
      <c r="B341" t="s">
        <v>417</v>
      </c>
      <c r="C341">
        <v>10565</v>
      </c>
      <c r="D341">
        <v>10449</v>
      </c>
      <c r="E341">
        <v>10337</v>
      </c>
      <c r="F341">
        <v>10215</v>
      </c>
      <c r="G341">
        <v>10102</v>
      </c>
      <c r="H341">
        <v>9994</v>
      </c>
      <c r="I341">
        <v>9902</v>
      </c>
      <c r="J341">
        <v>9849</v>
      </c>
      <c r="K341">
        <v>9828</v>
      </c>
      <c r="L341">
        <v>9842</v>
      </c>
      <c r="M341">
        <v>9891</v>
      </c>
      <c r="N341">
        <v>9939</v>
      </c>
      <c r="O341">
        <v>10005</v>
      </c>
      <c r="P341">
        <v>10057</v>
      </c>
      <c r="Q341">
        <v>10279</v>
      </c>
      <c r="R341">
        <v>10821</v>
      </c>
      <c r="S341">
        <v>11853</v>
      </c>
      <c r="T341">
        <v>12475</v>
      </c>
      <c r="U341">
        <v>13049</v>
      </c>
      <c r="V341">
        <v>12876</v>
      </c>
      <c r="W341">
        <v>12704</v>
      </c>
      <c r="AA341" s="48"/>
      <c r="AC341" s="48"/>
      <c r="AH341" s="48"/>
      <c r="AM341" s="48"/>
      <c r="AR341" s="48"/>
      <c r="AV341" s="48"/>
      <c r="AW341" s="36"/>
      <c r="BL341" s="33"/>
    </row>
    <row r="342" spans="1:64" customFormat="1">
      <c r="A342" t="s">
        <v>414</v>
      </c>
      <c r="B342" t="s">
        <v>415</v>
      </c>
      <c r="C342">
        <v>23057883</v>
      </c>
      <c r="D342">
        <v>23509964</v>
      </c>
      <c r="E342">
        <v>23941110</v>
      </c>
      <c r="F342">
        <v>24347106</v>
      </c>
      <c r="G342">
        <v>24725627</v>
      </c>
      <c r="H342">
        <v>25080872</v>
      </c>
      <c r="I342">
        <v>25419344</v>
      </c>
      <c r="J342">
        <v>25744500</v>
      </c>
      <c r="K342">
        <v>26066693</v>
      </c>
      <c r="L342">
        <v>26382581</v>
      </c>
      <c r="M342">
        <v>26666576</v>
      </c>
      <c r="N342">
        <v>26883535</v>
      </c>
      <c r="O342">
        <v>27013212</v>
      </c>
      <c r="P342">
        <v>27041437</v>
      </c>
      <c r="Q342">
        <v>26989862</v>
      </c>
      <c r="R342">
        <v>26917906</v>
      </c>
      <c r="S342">
        <v>26906926</v>
      </c>
      <c r="T342">
        <v>27015031</v>
      </c>
      <c r="U342">
        <v>27261131</v>
      </c>
      <c r="V342">
        <v>27627124</v>
      </c>
      <c r="W342">
        <v>28087871</v>
      </c>
      <c r="AA342" s="48"/>
      <c r="AC342" s="48"/>
      <c r="AH342" s="48"/>
      <c r="AM342" s="48"/>
      <c r="AR342" s="48"/>
      <c r="AV342" s="48"/>
      <c r="AW342" s="36"/>
      <c r="BL342" s="33"/>
    </row>
    <row r="343" spans="1:64" customFormat="1">
      <c r="A343" t="s">
        <v>40</v>
      </c>
      <c r="B343" t="s">
        <v>410</v>
      </c>
      <c r="C343">
        <v>4910647</v>
      </c>
      <c r="D343">
        <v>4991040</v>
      </c>
      <c r="E343">
        <v>5069302</v>
      </c>
      <c r="F343">
        <v>5145366</v>
      </c>
      <c r="G343">
        <v>5219328</v>
      </c>
      <c r="H343">
        <v>5292118</v>
      </c>
      <c r="I343">
        <v>5364935</v>
      </c>
      <c r="J343">
        <v>5438690</v>
      </c>
      <c r="K343">
        <v>5513763</v>
      </c>
      <c r="L343">
        <v>5590055</v>
      </c>
      <c r="M343">
        <v>5667432</v>
      </c>
      <c r="N343">
        <v>5745526</v>
      </c>
      <c r="O343">
        <v>5824065</v>
      </c>
      <c r="P343">
        <v>5903039</v>
      </c>
      <c r="Q343">
        <v>5982526</v>
      </c>
      <c r="R343">
        <v>6062454</v>
      </c>
      <c r="S343">
        <v>6142733</v>
      </c>
      <c r="T343">
        <v>6223240</v>
      </c>
      <c r="U343">
        <v>6303974</v>
      </c>
      <c r="V343">
        <v>6384855</v>
      </c>
      <c r="W343">
        <v>6465513</v>
      </c>
      <c r="Z343" s="1"/>
      <c r="AA343" s="2"/>
      <c r="AB343" s="1"/>
      <c r="AC343" s="2"/>
      <c r="AD343" s="1"/>
      <c r="AE343" s="1"/>
      <c r="AF343" s="1"/>
      <c r="AG343" s="1"/>
      <c r="AH343" s="2"/>
      <c r="AI343" s="1"/>
      <c r="AJ343" s="1"/>
      <c r="AK343" s="1"/>
      <c r="AL343" s="1"/>
      <c r="AM343" s="2"/>
      <c r="AN343" s="1"/>
      <c r="AO343" s="1"/>
      <c r="AP343" s="1"/>
      <c r="AQ343" s="1"/>
      <c r="AR343" s="2"/>
      <c r="AS343" s="1"/>
      <c r="AT343" s="1"/>
      <c r="AU343" s="1"/>
      <c r="AV343" s="2"/>
      <c r="AW343" s="36"/>
      <c r="BL343" s="33"/>
    </row>
    <row r="344" spans="1:64" customFormat="1">
      <c r="A344" t="s">
        <v>26</v>
      </c>
      <c r="B344" t="s">
        <v>407</v>
      </c>
      <c r="C344">
        <v>10545716</v>
      </c>
      <c r="D344">
        <v>10929918</v>
      </c>
      <c r="E344">
        <v>11331557</v>
      </c>
      <c r="F344">
        <v>11751365</v>
      </c>
      <c r="G344">
        <v>12189983</v>
      </c>
      <c r="H344">
        <v>12647984</v>
      </c>
      <c r="I344">
        <v>13125916</v>
      </c>
      <c r="J344">
        <v>13624467</v>
      </c>
      <c r="K344">
        <v>14143971</v>
      </c>
      <c r="L344">
        <v>14685399</v>
      </c>
      <c r="M344">
        <v>15250908</v>
      </c>
      <c r="N344">
        <v>15843133</v>
      </c>
      <c r="O344">
        <v>16464025</v>
      </c>
      <c r="P344">
        <v>17114761</v>
      </c>
      <c r="Q344">
        <v>17795191</v>
      </c>
      <c r="R344">
        <v>18504255</v>
      </c>
      <c r="S344">
        <v>19240157</v>
      </c>
      <c r="T344">
        <v>20001663</v>
      </c>
      <c r="U344">
        <v>20788838</v>
      </c>
      <c r="V344">
        <v>21602472</v>
      </c>
      <c r="W344">
        <v>22442948</v>
      </c>
      <c r="Z344" s="1"/>
      <c r="AA344" s="2"/>
      <c r="AB344" s="1"/>
      <c r="AC344" s="2"/>
      <c r="AD344" s="1"/>
      <c r="AE344" s="1"/>
      <c r="AF344" s="1"/>
      <c r="AG344" s="1"/>
      <c r="AH344" s="2"/>
      <c r="AI344" s="1"/>
      <c r="AJ344" s="1"/>
      <c r="AK344" s="1"/>
      <c r="AL344" s="1"/>
      <c r="AM344" s="2"/>
      <c r="AN344" s="1"/>
      <c r="AO344" s="1"/>
      <c r="AP344" s="1"/>
      <c r="AQ344" s="1"/>
      <c r="AR344" s="2"/>
      <c r="AS344" s="1"/>
      <c r="AT344" s="1"/>
      <c r="AU344" s="1"/>
      <c r="AV344" s="2"/>
      <c r="AW344" s="36"/>
      <c r="BL344" s="33"/>
    </row>
    <row r="345" spans="1:64" customFormat="1">
      <c r="A345" t="s">
        <v>408</v>
      </c>
      <c r="B345" t="s">
        <v>409</v>
      </c>
      <c r="C345">
        <v>116319759</v>
      </c>
      <c r="D345">
        <v>119260063</v>
      </c>
      <c r="E345">
        <v>122283850</v>
      </c>
      <c r="F345">
        <v>125394046</v>
      </c>
      <c r="G345">
        <v>128596076</v>
      </c>
      <c r="H345">
        <v>131900631</v>
      </c>
      <c r="I345">
        <v>135320422</v>
      </c>
      <c r="J345">
        <v>138865016</v>
      </c>
      <c r="K345">
        <v>142538308</v>
      </c>
      <c r="L345">
        <v>146339977</v>
      </c>
      <c r="M345">
        <v>150269623</v>
      </c>
      <c r="N345">
        <v>154324933</v>
      </c>
      <c r="O345">
        <v>158503197</v>
      </c>
      <c r="P345">
        <v>162805071</v>
      </c>
      <c r="Q345">
        <v>167228767</v>
      </c>
      <c r="R345">
        <v>171765769</v>
      </c>
      <c r="S345">
        <v>176404902</v>
      </c>
      <c r="T345">
        <v>181137448</v>
      </c>
      <c r="U345">
        <v>185960289</v>
      </c>
      <c r="V345">
        <v>190873311</v>
      </c>
      <c r="W345">
        <v>195874740</v>
      </c>
      <c r="Z345" s="1"/>
      <c r="AA345" s="2"/>
      <c r="AB345" s="1"/>
      <c r="AC345" s="2"/>
      <c r="AD345" s="1"/>
      <c r="AE345" s="1"/>
      <c r="AF345" s="1"/>
      <c r="AG345" s="1"/>
      <c r="AH345" s="2"/>
      <c r="AI345" s="1"/>
      <c r="AJ345" s="1"/>
      <c r="AK345" s="1"/>
      <c r="AL345" s="1"/>
      <c r="AM345" s="2"/>
      <c r="AN345" s="1"/>
      <c r="AO345" s="1"/>
      <c r="AP345" s="1"/>
      <c r="AQ345" s="1"/>
      <c r="AR345" s="2"/>
      <c r="AS345" s="1"/>
      <c r="AT345" s="1"/>
      <c r="AU345" s="1"/>
      <c r="AV345" s="2"/>
      <c r="AW345" s="36"/>
      <c r="BL345" s="33"/>
    </row>
    <row r="346" spans="1:64" customFormat="1">
      <c r="A346" t="s">
        <v>303</v>
      </c>
      <c r="B346" t="s">
        <v>304</v>
      </c>
      <c r="Z346" s="1"/>
      <c r="AA346" s="2"/>
      <c r="AB346" s="1"/>
      <c r="AC346" s="2"/>
      <c r="AD346" s="1"/>
      <c r="AE346" s="1"/>
      <c r="AF346" s="1"/>
      <c r="AG346" s="1"/>
      <c r="AH346" s="2"/>
      <c r="AI346" s="1"/>
      <c r="AJ346" s="1"/>
      <c r="AK346" s="1"/>
      <c r="AL346" s="1"/>
      <c r="AM346" s="2"/>
      <c r="AN346" s="1"/>
      <c r="AO346" s="1"/>
      <c r="AP346" s="1"/>
      <c r="AQ346" s="1"/>
      <c r="AR346" s="2"/>
      <c r="AS346" s="1"/>
      <c r="AT346" s="1"/>
      <c r="AU346" s="1"/>
      <c r="AV346" s="2"/>
      <c r="AW346" s="36"/>
      <c r="BL346" s="33"/>
    </row>
    <row r="347" spans="1:64" customFormat="1">
      <c r="A347" t="s">
        <v>84</v>
      </c>
      <c r="B347" t="s">
        <v>413</v>
      </c>
      <c r="C347">
        <v>4431464</v>
      </c>
      <c r="D347">
        <v>4461913</v>
      </c>
      <c r="E347">
        <v>4490967</v>
      </c>
      <c r="F347">
        <v>4513751</v>
      </c>
      <c r="G347">
        <v>4538159</v>
      </c>
      <c r="H347">
        <v>4564855</v>
      </c>
      <c r="I347">
        <v>4591910</v>
      </c>
      <c r="J347">
        <v>4623291</v>
      </c>
      <c r="K347">
        <v>4660677</v>
      </c>
      <c r="L347">
        <v>4709153</v>
      </c>
      <c r="M347">
        <v>4768212</v>
      </c>
      <c r="N347">
        <v>4828726</v>
      </c>
      <c r="O347">
        <v>4889252</v>
      </c>
      <c r="P347">
        <v>4953088</v>
      </c>
      <c r="Q347">
        <v>5018573</v>
      </c>
      <c r="R347">
        <v>5079623</v>
      </c>
      <c r="S347">
        <v>5137232</v>
      </c>
      <c r="T347">
        <v>5188607</v>
      </c>
      <c r="U347">
        <v>5234519</v>
      </c>
      <c r="V347">
        <v>5276968</v>
      </c>
      <c r="W347">
        <v>5314336</v>
      </c>
      <c r="Z347" s="1"/>
      <c r="AA347" s="2"/>
      <c r="AB347" s="1"/>
      <c r="AC347" s="2"/>
      <c r="AD347" s="1"/>
      <c r="AE347" s="1"/>
      <c r="AF347" s="1"/>
      <c r="AG347" s="1"/>
      <c r="AH347" s="2"/>
      <c r="AI347" s="1"/>
      <c r="AJ347" s="1"/>
      <c r="AK347" s="1"/>
      <c r="AL347" s="1"/>
      <c r="AM347" s="2"/>
      <c r="AN347" s="1"/>
      <c r="AO347" s="1"/>
      <c r="AP347" s="1"/>
      <c r="AQ347" s="1"/>
      <c r="AR347" s="2"/>
      <c r="AS347" s="1"/>
      <c r="AT347" s="1"/>
      <c r="AU347" s="1"/>
      <c r="AV347" s="2"/>
      <c r="AW347" s="36"/>
      <c r="BL347" s="33"/>
    </row>
    <row r="348" spans="1:64" customFormat="1">
      <c r="A348" t="s">
        <v>405</v>
      </c>
      <c r="B348" t="s">
        <v>406</v>
      </c>
      <c r="C348">
        <v>205279</v>
      </c>
      <c r="D348">
        <v>209214</v>
      </c>
      <c r="E348">
        <v>213230</v>
      </c>
      <c r="F348">
        <v>217324</v>
      </c>
      <c r="G348">
        <v>221490</v>
      </c>
      <c r="H348">
        <v>225296</v>
      </c>
      <c r="I348">
        <v>228750</v>
      </c>
      <c r="J348">
        <v>232250</v>
      </c>
      <c r="K348">
        <v>235750</v>
      </c>
      <c r="L348">
        <v>239250</v>
      </c>
      <c r="M348">
        <v>242750</v>
      </c>
      <c r="N348">
        <v>245950</v>
      </c>
      <c r="O348">
        <v>249750</v>
      </c>
      <c r="P348">
        <v>254350</v>
      </c>
      <c r="Q348">
        <v>259000</v>
      </c>
      <c r="R348">
        <v>263650</v>
      </c>
      <c r="S348">
        <v>268050</v>
      </c>
      <c r="T348">
        <v>272400</v>
      </c>
      <c r="U348">
        <v>276550</v>
      </c>
      <c r="V348">
        <v>280350</v>
      </c>
      <c r="W348">
        <v>284060</v>
      </c>
      <c r="Z348" s="1"/>
      <c r="AA348" s="2"/>
      <c r="AB348" s="1"/>
      <c r="AC348" s="2"/>
      <c r="AD348" s="1"/>
      <c r="AE348" s="1"/>
      <c r="AF348" s="1"/>
      <c r="AG348" s="1"/>
      <c r="AH348" s="2"/>
      <c r="AI348" s="1"/>
      <c r="AJ348" s="1"/>
      <c r="AK348" s="1"/>
      <c r="AL348" s="1"/>
      <c r="AM348" s="2"/>
      <c r="AN348" s="1"/>
      <c r="AO348" s="1"/>
      <c r="AP348" s="1"/>
      <c r="AQ348" s="1"/>
      <c r="AR348" s="2"/>
      <c r="AS348" s="1"/>
      <c r="AT348" s="1"/>
      <c r="AU348" s="1"/>
      <c r="AV348" s="2"/>
      <c r="AW348" s="36"/>
      <c r="BL348" s="33"/>
    </row>
    <row r="349" spans="1:64" customFormat="1">
      <c r="A349" t="s">
        <v>418</v>
      </c>
      <c r="B349" t="s">
        <v>419</v>
      </c>
      <c r="C349">
        <v>3815000</v>
      </c>
      <c r="D349">
        <v>3835100</v>
      </c>
      <c r="E349">
        <v>3857700</v>
      </c>
      <c r="F349">
        <v>3880500</v>
      </c>
      <c r="G349">
        <v>3948500</v>
      </c>
      <c r="H349">
        <v>4027200</v>
      </c>
      <c r="I349">
        <v>4087500</v>
      </c>
      <c r="J349">
        <v>4133900</v>
      </c>
      <c r="K349">
        <v>4184600</v>
      </c>
      <c r="L349">
        <v>4223800</v>
      </c>
      <c r="M349">
        <v>4259800</v>
      </c>
      <c r="N349">
        <v>4302600</v>
      </c>
      <c r="O349">
        <v>4350700</v>
      </c>
      <c r="P349">
        <v>4384000</v>
      </c>
      <c r="Q349">
        <v>4408100</v>
      </c>
      <c r="R349">
        <v>4442100</v>
      </c>
      <c r="S349">
        <v>4509700</v>
      </c>
      <c r="T349">
        <v>4595700</v>
      </c>
      <c r="U349">
        <v>4693200</v>
      </c>
      <c r="V349">
        <v>4793900</v>
      </c>
      <c r="W349">
        <v>4885500</v>
      </c>
      <c r="Z349" s="1"/>
      <c r="AA349" s="2"/>
      <c r="AB349" s="1"/>
      <c r="AC349" s="2"/>
      <c r="AD349" s="1"/>
      <c r="AE349" s="1"/>
      <c r="AF349" s="1"/>
      <c r="AG349" s="1"/>
      <c r="AH349" s="2"/>
      <c r="AI349" s="1"/>
      <c r="AJ349" s="1"/>
      <c r="AK349" s="1"/>
      <c r="AL349" s="1"/>
      <c r="AM349" s="2"/>
      <c r="AN349" s="1"/>
      <c r="AO349" s="1"/>
      <c r="AP349" s="1"/>
      <c r="AQ349" s="1"/>
      <c r="AR349" s="2"/>
      <c r="AS349" s="1"/>
      <c r="AT349" s="1"/>
      <c r="AU349" s="1"/>
      <c r="AV349" s="2"/>
      <c r="AW349" s="36"/>
      <c r="BL349" s="33"/>
    </row>
    <row r="350" spans="1:64" customFormat="1">
      <c r="A350" t="s">
        <v>87</v>
      </c>
      <c r="B350" t="s">
        <v>422</v>
      </c>
      <c r="C350">
        <v>2251864</v>
      </c>
      <c r="D350">
        <v>2254904</v>
      </c>
      <c r="E350">
        <v>2267973</v>
      </c>
      <c r="F350">
        <v>2294962</v>
      </c>
      <c r="G350">
        <v>2334858</v>
      </c>
      <c r="H350">
        <v>2386166</v>
      </c>
      <c r="I350">
        <v>2445517</v>
      </c>
      <c r="J350">
        <v>2511251</v>
      </c>
      <c r="K350">
        <v>2580758</v>
      </c>
      <c r="L350">
        <v>2657158</v>
      </c>
      <c r="M350">
        <v>2750963</v>
      </c>
      <c r="N350">
        <v>2876186</v>
      </c>
      <c r="O350">
        <v>3041434</v>
      </c>
      <c r="P350">
        <v>3251108</v>
      </c>
      <c r="Q350">
        <v>3498029</v>
      </c>
      <c r="R350">
        <v>3764805</v>
      </c>
      <c r="S350">
        <v>4027260</v>
      </c>
      <c r="T350">
        <v>4267348</v>
      </c>
      <c r="U350">
        <v>4479219</v>
      </c>
      <c r="V350">
        <v>4665935</v>
      </c>
      <c r="W350">
        <v>4829483</v>
      </c>
      <c r="Z350" s="1"/>
      <c r="AA350" s="2"/>
      <c r="AB350" s="1"/>
      <c r="AC350" s="2"/>
      <c r="AD350" s="1"/>
      <c r="AE350" s="1"/>
      <c r="AF350" s="1"/>
      <c r="AG350" s="1"/>
      <c r="AH350" s="2"/>
      <c r="AI350" s="1"/>
      <c r="AJ350" s="1"/>
      <c r="AK350" s="1"/>
      <c r="AL350" s="1"/>
      <c r="AM350" s="2"/>
      <c r="AN350" s="1"/>
      <c r="AO350" s="1"/>
      <c r="AP350" s="1"/>
      <c r="AQ350" s="1"/>
      <c r="AR350" s="2"/>
      <c r="AS350" s="1"/>
      <c r="AT350" s="1"/>
      <c r="AU350" s="1"/>
      <c r="AV350" s="2"/>
      <c r="AW350" s="36"/>
      <c r="BL350" s="33"/>
    </row>
    <row r="351" spans="1:64" customFormat="1">
      <c r="A351" t="s">
        <v>35</v>
      </c>
      <c r="B351" t="s">
        <v>529</v>
      </c>
      <c r="C351">
        <v>22290780</v>
      </c>
      <c r="D351">
        <v>22952410</v>
      </c>
      <c r="E351">
        <v>23650172</v>
      </c>
      <c r="F351">
        <v>24388968</v>
      </c>
      <c r="G351">
        <v>25167257</v>
      </c>
      <c r="H351">
        <v>25980552</v>
      </c>
      <c r="I351">
        <v>26821297</v>
      </c>
      <c r="J351">
        <v>27684585</v>
      </c>
      <c r="K351">
        <v>28571475</v>
      </c>
      <c r="L351">
        <v>29486338</v>
      </c>
      <c r="M351">
        <v>30431736</v>
      </c>
      <c r="N351">
        <v>31411096</v>
      </c>
      <c r="O351">
        <v>32428167</v>
      </c>
      <c r="P351">
        <v>33476919</v>
      </c>
      <c r="Q351">
        <v>34559168</v>
      </c>
      <c r="R351">
        <v>35695246</v>
      </c>
      <c r="S351">
        <v>36912148</v>
      </c>
      <c r="T351">
        <v>38225453</v>
      </c>
      <c r="U351">
        <v>39647506</v>
      </c>
      <c r="V351">
        <v>41162465</v>
      </c>
      <c r="W351">
        <v>42723139</v>
      </c>
      <c r="Z351" s="1"/>
      <c r="AA351" s="2"/>
      <c r="AB351" s="1"/>
      <c r="AC351" s="2"/>
      <c r="AD351" s="1"/>
      <c r="AE351" s="1"/>
      <c r="AF351" s="1"/>
      <c r="AG351" s="1"/>
      <c r="AH351" s="2"/>
      <c r="AI351" s="1"/>
      <c r="AJ351" s="1"/>
      <c r="AK351" s="1"/>
      <c r="AL351" s="1"/>
      <c r="AM351" s="2"/>
      <c r="AN351" s="1"/>
      <c r="AO351" s="1"/>
      <c r="AP351" s="1"/>
      <c r="AQ351" s="1"/>
      <c r="AR351" s="2"/>
      <c r="AS351" s="1"/>
      <c r="AT351" s="1"/>
      <c r="AU351" s="1"/>
      <c r="AV351" s="2"/>
      <c r="AW351" s="36"/>
      <c r="BL351" s="33"/>
    </row>
    <row r="352" spans="1:64" customFormat="1">
      <c r="A352" t="s">
        <v>535</v>
      </c>
      <c r="B352" t="s">
        <v>536</v>
      </c>
      <c r="C352">
        <v>24051000</v>
      </c>
      <c r="D352">
        <v>24311650</v>
      </c>
      <c r="E352">
        <v>24650400</v>
      </c>
      <c r="F352">
        <v>24964450</v>
      </c>
      <c r="G352">
        <v>25271850</v>
      </c>
      <c r="H352">
        <v>25567650</v>
      </c>
      <c r="I352">
        <v>25864350</v>
      </c>
      <c r="J352">
        <v>26167000</v>
      </c>
      <c r="K352">
        <v>26488250</v>
      </c>
      <c r="L352">
        <v>26868000</v>
      </c>
      <c r="M352">
        <v>27302800</v>
      </c>
      <c r="N352">
        <v>27767400</v>
      </c>
      <c r="O352">
        <v>28562400</v>
      </c>
      <c r="P352">
        <v>29339400</v>
      </c>
      <c r="Q352">
        <v>29774500</v>
      </c>
      <c r="R352">
        <v>30243200</v>
      </c>
      <c r="S352">
        <v>30757700</v>
      </c>
      <c r="T352">
        <v>31298900</v>
      </c>
      <c r="U352">
        <v>31847900</v>
      </c>
      <c r="V352">
        <v>32388600</v>
      </c>
      <c r="W352">
        <v>32955400</v>
      </c>
      <c r="Z352" s="1"/>
      <c r="AA352" s="2"/>
      <c r="AB352" s="1"/>
      <c r="AC352" s="2"/>
      <c r="AD352" s="1"/>
      <c r="AE352" s="1"/>
      <c r="AF352" s="1"/>
      <c r="AG352" s="1"/>
      <c r="AH352" s="2"/>
      <c r="AI352" s="1"/>
      <c r="AJ352" s="1"/>
      <c r="AK352" s="1"/>
      <c r="AL352" s="1"/>
      <c r="AM352" s="2"/>
      <c r="AN352" s="1"/>
      <c r="AO352" s="1"/>
      <c r="AP352" s="1"/>
      <c r="AQ352" s="1"/>
      <c r="AR352" s="2"/>
      <c r="AS352" s="1"/>
      <c r="AT352" s="1"/>
      <c r="AU352" s="1"/>
      <c r="AV352" s="2"/>
      <c r="AW352" s="36"/>
      <c r="BL352" s="33"/>
    </row>
    <row r="353" spans="1:64" customFormat="1">
      <c r="A353" t="s">
        <v>54</v>
      </c>
      <c r="B353" t="s">
        <v>425</v>
      </c>
      <c r="C353">
        <v>134843233</v>
      </c>
      <c r="D353">
        <v>138624621</v>
      </c>
      <c r="E353">
        <v>142343578</v>
      </c>
      <c r="F353">
        <v>145978402</v>
      </c>
      <c r="G353">
        <v>149549700</v>
      </c>
      <c r="H353">
        <v>153093373</v>
      </c>
      <c r="I353">
        <v>156664697</v>
      </c>
      <c r="J353">
        <v>160304008</v>
      </c>
      <c r="K353">
        <v>164022627</v>
      </c>
      <c r="L353">
        <v>167808105</v>
      </c>
      <c r="M353">
        <v>171648986</v>
      </c>
      <c r="N353">
        <v>175525609</v>
      </c>
      <c r="O353">
        <v>179424641</v>
      </c>
      <c r="P353">
        <v>183340592</v>
      </c>
      <c r="Q353">
        <v>187281475</v>
      </c>
      <c r="R353">
        <v>191262919</v>
      </c>
      <c r="S353">
        <v>195306825</v>
      </c>
      <c r="T353">
        <v>199426964</v>
      </c>
      <c r="U353">
        <v>203627284</v>
      </c>
      <c r="V353">
        <v>207896686</v>
      </c>
      <c r="W353">
        <v>212215030</v>
      </c>
      <c r="Z353" s="1"/>
      <c r="AA353" s="2"/>
      <c r="AB353" s="1"/>
      <c r="AC353" s="2"/>
      <c r="AD353" s="1"/>
      <c r="AE353" s="1"/>
      <c r="AF353" s="1"/>
      <c r="AG353" s="1"/>
      <c r="AH353" s="2"/>
      <c r="AI353" s="1"/>
      <c r="AJ353" s="1"/>
      <c r="AK353" s="1"/>
      <c r="AL353" s="1"/>
      <c r="AM353" s="2"/>
      <c r="AN353" s="1"/>
      <c r="AO353" s="1"/>
      <c r="AP353" s="1"/>
      <c r="AQ353" s="1"/>
      <c r="AR353" s="2"/>
      <c r="AS353" s="1"/>
      <c r="AT353" s="1"/>
      <c r="AU353" s="1"/>
      <c r="AV353" s="2"/>
      <c r="AW353" s="36"/>
      <c r="BL353" s="33"/>
    </row>
    <row r="354" spans="1:64" customFormat="1">
      <c r="A354" t="s">
        <v>430</v>
      </c>
      <c r="B354" t="s">
        <v>431</v>
      </c>
      <c r="C354">
        <v>18410</v>
      </c>
      <c r="D354">
        <v>18776</v>
      </c>
      <c r="E354">
        <v>19105</v>
      </c>
      <c r="F354">
        <v>19386</v>
      </c>
      <c r="G354">
        <v>19637</v>
      </c>
      <c r="H354">
        <v>19809</v>
      </c>
      <c r="I354">
        <v>19867</v>
      </c>
      <c r="J354">
        <v>19781</v>
      </c>
      <c r="K354">
        <v>19540</v>
      </c>
      <c r="L354">
        <v>19158</v>
      </c>
      <c r="M354">
        <v>18704</v>
      </c>
      <c r="N354">
        <v>18285</v>
      </c>
      <c r="O354">
        <v>17955</v>
      </c>
      <c r="P354">
        <v>17745</v>
      </c>
      <c r="Q354">
        <v>17640</v>
      </c>
      <c r="R354">
        <v>17606</v>
      </c>
      <c r="S354">
        <v>17626</v>
      </c>
      <c r="T354">
        <v>17665</v>
      </c>
      <c r="U354">
        <v>17725</v>
      </c>
      <c r="V354">
        <v>17808</v>
      </c>
      <c r="W354">
        <v>17907</v>
      </c>
      <c r="Z354" s="1"/>
      <c r="AA354" s="2"/>
      <c r="AB354" s="1"/>
      <c r="AC354" s="2"/>
      <c r="AD354" s="1"/>
      <c r="AE354" s="1"/>
      <c r="AF354" s="1"/>
      <c r="AG354" s="1"/>
      <c r="AH354" s="2"/>
      <c r="AI354" s="1"/>
      <c r="AJ354" s="1"/>
      <c r="AK354" s="1"/>
      <c r="AL354" s="1"/>
      <c r="AM354" s="2"/>
      <c r="AN354" s="1"/>
      <c r="AO354" s="1"/>
      <c r="AP354" s="1"/>
      <c r="AQ354" s="1"/>
      <c r="AR354" s="2"/>
      <c r="AS354" s="1"/>
      <c r="AT354" s="1"/>
      <c r="AU354" s="1"/>
      <c r="AV354" s="2"/>
      <c r="AW354" s="36"/>
      <c r="BL354" s="33"/>
    </row>
    <row r="355" spans="1:64" customFormat="1">
      <c r="A355" t="s">
        <v>41</v>
      </c>
      <c r="B355" t="s">
        <v>426</v>
      </c>
      <c r="C355">
        <v>2912316</v>
      </c>
      <c r="D355">
        <v>2971196</v>
      </c>
      <c r="E355">
        <v>3030328</v>
      </c>
      <c r="F355">
        <v>3089648</v>
      </c>
      <c r="G355">
        <v>3149188</v>
      </c>
      <c r="H355">
        <v>3209048</v>
      </c>
      <c r="I355">
        <v>3269356</v>
      </c>
      <c r="J355">
        <v>3330217</v>
      </c>
      <c r="K355">
        <v>3391666</v>
      </c>
      <c r="L355">
        <v>3453675</v>
      </c>
      <c r="M355">
        <v>3516204</v>
      </c>
      <c r="N355">
        <v>3579215</v>
      </c>
      <c r="O355">
        <v>3642687</v>
      </c>
      <c r="P355">
        <v>3706483</v>
      </c>
      <c r="Q355">
        <v>3770624</v>
      </c>
      <c r="R355">
        <v>3835437</v>
      </c>
      <c r="S355">
        <v>3901315</v>
      </c>
      <c r="T355">
        <v>3968487</v>
      </c>
      <c r="U355">
        <v>4037078</v>
      </c>
      <c r="V355">
        <v>4106771</v>
      </c>
      <c r="W355">
        <v>4176873</v>
      </c>
      <c r="Z355" s="1"/>
      <c r="AA355" s="2"/>
      <c r="AB355" s="1"/>
      <c r="AC355" s="2"/>
      <c r="AD355" s="1"/>
      <c r="AE355" s="1"/>
      <c r="AF355" s="1"/>
      <c r="AG355" s="1"/>
      <c r="AH355" s="2"/>
      <c r="AI355" s="1"/>
      <c r="AJ355" s="1"/>
      <c r="AK355" s="1"/>
      <c r="AL355" s="1"/>
      <c r="AM355" s="2"/>
      <c r="AN355" s="1"/>
      <c r="AO355" s="1"/>
      <c r="AP355" s="1"/>
      <c r="AQ355" s="1"/>
      <c r="AR355" s="2"/>
      <c r="AS355" s="1"/>
      <c r="AT355" s="1"/>
      <c r="AU355" s="1"/>
      <c r="AV355" s="2"/>
      <c r="AW355" s="36"/>
      <c r="BL355" s="33"/>
    </row>
    <row r="356" spans="1:64" customFormat="1">
      <c r="A356" t="s">
        <v>432</v>
      </c>
      <c r="B356" t="s">
        <v>433</v>
      </c>
      <c r="C356">
        <v>5581762</v>
      </c>
      <c r="D356">
        <v>5716161</v>
      </c>
      <c r="E356">
        <v>5847586</v>
      </c>
      <c r="F356">
        <v>5974629</v>
      </c>
      <c r="G356">
        <v>6098621</v>
      </c>
      <c r="H356">
        <v>6223377</v>
      </c>
      <c r="I356">
        <v>6354245</v>
      </c>
      <c r="J356">
        <v>6494903</v>
      </c>
      <c r="K356">
        <v>6646895</v>
      </c>
      <c r="L356">
        <v>6808514</v>
      </c>
      <c r="M356">
        <v>6976201</v>
      </c>
      <c r="N356">
        <v>7144776</v>
      </c>
      <c r="O356">
        <v>7310507</v>
      </c>
      <c r="P356">
        <v>7472200</v>
      </c>
      <c r="Q356">
        <v>7631002</v>
      </c>
      <c r="R356">
        <v>7788379</v>
      </c>
      <c r="S356">
        <v>7946731</v>
      </c>
      <c r="T356">
        <v>8107775</v>
      </c>
      <c r="U356">
        <v>8271760</v>
      </c>
      <c r="V356">
        <v>8438029</v>
      </c>
      <c r="W356">
        <v>8606316</v>
      </c>
      <c r="Z356" s="1"/>
      <c r="AA356" s="2"/>
      <c r="AB356" s="1"/>
      <c r="AC356" s="2"/>
      <c r="AD356" s="1"/>
      <c r="AE356" s="1"/>
      <c r="AF356" s="1"/>
      <c r="AG356" s="1"/>
      <c r="AH356" s="2"/>
      <c r="AI356" s="1"/>
      <c r="AJ356" s="1"/>
      <c r="AK356" s="1"/>
      <c r="AL356" s="1"/>
      <c r="AM356" s="2"/>
      <c r="AN356" s="1"/>
      <c r="AO356" s="1"/>
      <c r="AP356" s="1"/>
      <c r="AQ356" s="1"/>
      <c r="AR356" s="2"/>
      <c r="AS356" s="1"/>
      <c r="AT356" s="1"/>
      <c r="AU356" s="1"/>
      <c r="AV356" s="2"/>
      <c r="AW356" s="36"/>
      <c r="BL356" s="33"/>
    </row>
    <row r="357" spans="1:64" customFormat="1">
      <c r="A357" t="s">
        <v>44</v>
      </c>
      <c r="B357" t="s">
        <v>443</v>
      </c>
      <c r="C357">
        <v>5107839</v>
      </c>
      <c r="D357">
        <v>5216349</v>
      </c>
      <c r="E357">
        <v>5323201</v>
      </c>
      <c r="F357">
        <v>5428444</v>
      </c>
      <c r="G357">
        <v>5531962</v>
      </c>
      <c r="H357">
        <v>5632983</v>
      </c>
      <c r="I357">
        <v>5730549</v>
      </c>
      <c r="J357">
        <v>5824096</v>
      </c>
      <c r="K357">
        <v>5913209</v>
      </c>
      <c r="L357">
        <v>5998427</v>
      </c>
      <c r="M357">
        <v>6081296</v>
      </c>
      <c r="N357">
        <v>6163972</v>
      </c>
      <c r="O357">
        <v>6248020</v>
      </c>
      <c r="P357">
        <v>6333976</v>
      </c>
      <c r="Q357">
        <v>6421512</v>
      </c>
      <c r="R357">
        <v>6510276</v>
      </c>
      <c r="S357">
        <v>6599526</v>
      </c>
      <c r="T357">
        <v>6688746</v>
      </c>
      <c r="U357">
        <v>6777872</v>
      </c>
      <c r="V357">
        <v>6867062</v>
      </c>
      <c r="W357">
        <v>6956071</v>
      </c>
      <c r="Z357" s="1"/>
      <c r="AA357" s="2"/>
      <c r="AB357" s="1"/>
      <c r="AC357" s="2"/>
      <c r="AD357" s="1"/>
      <c r="AE357" s="1"/>
      <c r="AF357" s="1"/>
      <c r="AG357" s="1"/>
      <c r="AH357" s="2"/>
      <c r="AI357" s="1"/>
      <c r="AJ357" s="1"/>
      <c r="AK357" s="1"/>
      <c r="AL357" s="1"/>
      <c r="AM357" s="2"/>
      <c r="AN357" s="1"/>
      <c r="AO357" s="1"/>
      <c r="AP357" s="1"/>
      <c r="AQ357" s="1"/>
      <c r="AR357" s="2"/>
      <c r="AS357" s="1"/>
      <c r="AT357" s="1"/>
      <c r="AU357" s="1"/>
      <c r="AV357" s="2"/>
      <c r="AW357" s="36"/>
      <c r="BL357" s="33"/>
    </row>
    <row r="358" spans="1:64" customFormat="1">
      <c r="A358" t="s">
        <v>347</v>
      </c>
      <c r="B358" t="s">
        <v>348</v>
      </c>
      <c r="C358">
        <v>625342098</v>
      </c>
      <c r="D358">
        <v>641046802</v>
      </c>
      <c r="E358">
        <v>657215864</v>
      </c>
      <c r="F358">
        <v>673903112</v>
      </c>
      <c r="G358">
        <v>691061397</v>
      </c>
      <c r="H358">
        <v>708587948</v>
      </c>
      <c r="I358">
        <v>726331177</v>
      </c>
      <c r="J358">
        <v>744190510</v>
      </c>
      <c r="K358">
        <v>762132501</v>
      </c>
      <c r="L358">
        <v>780219542</v>
      </c>
      <c r="M358">
        <v>798563392</v>
      </c>
      <c r="N358">
        <v>817322629</v>
      </c>
      <c r="O358">
        <v>836614860</v>
      </c>
      <c r="P358">
        <v>856472234</v>
      </c>
      <c r="Q358">
        <v>876869863</v>
      </c>
      <c r="R358">
        <v>897797478</v>
      </c>
      <c r="S358">
        <v>919226401</v>
      </c>
      <c r="T358">
        <v>941131317</v>
      </c>
      <c r="U358">
        <v>963511276</v>
      </c>
      <c r="V358">
        <v>986365080</v>
      </c>
      <c r="W358">
        <v>1009662578</v>
      </c>
      <c r="Z358" s="1"/>
      <c r="AA358" s="2"/>
      <c r="AB358" s="1"/>
      <c r="AC358" s="2"/>
      <c r="AD358" s="1"/>
      <c r="AE358" s="1"/>
      <c r="AF358" s="1"/>
      <c r="AG358" s="1"/>
      <c r="AH358" s="2"/>
      <c r="AI358" s="1"/>
      <c r="AJ358" s="1"/>
      <c r="AK358" s="1"/>
      <c r="AL358" s="1"/>
      <c r="AM358" s="2"/>
      <c r="AN358" s="1"/>
      <c r="AO358" s="1"/>
      <c r="AP358" s="1"/>
      <c r="AQ358" s="1"/>
      <c r="AR358" s="2"/>
      <c r="AS358" s="1"/>
      <c r="AT358" s="1"/>
      <c r="AU358" s="1"/>
      <c r="AV358" s="2"/>
      <c r="AW358" s="36"/>
      <c r="BL358" s="33"/>
    </row>
    <row r="359" spans="1:64" customFormat="1">
      <c r="A359" t="s">
        <v>420</v>
      </c>
      <c r="B359" t="s">
        <v>421</v>
      </c>
      <c r="C359">
        <v>1141378668</v>
      </c>
      <c r="D359">
        <v>1149382451</v>
      </c>
      <c r="E359">
        <v>1157244082</v>
      </c>
      <c r="F359">
        <v>1165497846</v>
      </c>
      <c r="G359">
        <v>1173879536</v>
      </c>
      <c r="H359">
        <v>1182206361</v>
      </c>
      <c r="I359">
        <v>1190571071</v>
      </c>
      <c r="J359">
        <v>1198888103</v>
      </c>
      <c r="K359">
        <v>1207587551</v>
      </c>
      <c r="L359">
        <v>1216472640</v>
      </c>
      <c r="M359">
        <v>1225804612</v>
      </c>
      <c r="N359">
        <v>1234364086</v>
      </c>
      <c r="O359">
        <v>1242309585</v>
      </c>
      <c r="P359">
        <v>1248424526</v>
      </c>
      <c r="Q359">
        <v>1256042703</v>
      </c>
      <c r="R359">
        <v>1263987635</v>
      </c>
      <c r="S359">
        <v>1272282569</v>
      </c>
      <c r="T359">
        <v>1280466626</v>
      </c>
      <c r="U359">
        <v>1288747101</v>
      </c>
      <c r="V359">
        <v>1296225760</v>
      </c>
      <c r="W359">
        <v>1303529456</v>
      </c>
      <c r="Z359" s="1"/>
      <c r="AA359" s="2"/>
      <c r="AB359" s="1"/>
      <c r="AC359" s="2"/>
      <c r="AD359" s="1"/>
      <c r="AE359" s="1"/>
      <c r="AF359" s="1"/>
      <c r="AG359" s="1"/>
      <c r="AH359" s="2"/>
      <c r="AI359" s="1"/>
      <c r="AJ359" s="1"/>
      <c r="AK359" s="1"/>
      <c r="AL359" s="1"/>
      <c r="AM359" s="2"/>
      <c r="AN359" s="1"/>
      <c r="AO359" s="1"/>
      <c r="AP359" s="1"/>
      <c r="AQ359" s="1"/>
      <c r="AR359" s="2"/>
      <c r="AS359" s="1"/>
      <c r="AT359" s="1"/>
      <c r="AU359" s="1"/>
      <c r="AV359" s="2"/>
      <c r="AW359" s="36"/>
      <c r="BL359" s="33"/>
    </row>
    <row r="360" spans="1:64" customFormat="1">
      <c r="A360" t="s">
        <v>281</v>
      </c>
      <c r="B360" t="s">
        <v>282</v>
      </c>
      <c r="C360">
        <v>446608340</v>
      </c>
      <c r="D360">
        <v>458867402</v>
      </c>
      <c r="E360">
        <v>471680794</v>
      </c>
      <c r="F360">
        <v>485112686</v>
      </c>
      <c r="G360">
        <v>499113575</v>
      </c>
      <c r="H360">
        <v>513601239</v>
      </c>
      <c r="I360">
        <v>528444632</v>
      </c>
      <c r="J360">
        <v>543555326</v>
      </c>
      <c r="K360">
        <v>558909236</v>
      </c>
      <c r="L360">
        <v>574560260</v>
      </c>
      <c r="M360">
        <v>590590368</v>
      </c>
      <c r="N360">
        <v>607115564</v>
      </c>
      <c r="O360">
        <v>624219326</v>
      </c>
      <c r="P360">
        <v>641921311</v>
      </c>
      <c r="Q360">
        <v>660193774</v>
      </c>
      <c r="R360">
        <v>679012664</v>
      </c>
      <c r="S360">
        <v>698336451</v>
      </c>
      <c r="T360">
        <v>718128416</v>
      </c>
      <c r="U360">
        <v>738387254</v>
      </c>
      <c r="V360">
        <v>759106221</v>
      </c>
      <c r="W360">
        <v>780234406</v>
      </c>
      <c r="Z360" s="1"/>
      <c r="AA360" s="2"/>
      <c r="AB360" s="1"/>
      <c r="AC360" s="2"/>
      <c r="AD360" s="1"/>
      <c r="AE360" s="1"/>
      <c r="AF360" s="1"/>
      <c r="AG360" s="1"/>
      <c r="AH360" s="2"/>
      <c r="AI360" s="1"/>
      <c r="AJ360" s="1"/>
      <c r="AK360" s="1"/>
      <c r="AL360" s="1"/>
      <c r="AM360" s="2"/>
      <c r="AN360" s="1"/>
      <c r="AO360" s="1"/>
      <c r="AP360" s="1"/>
      <c r="AQ360" s="1"/>
      <c r="AR360" s="2"/>
      <c r="AS360" s="1"/>
      <c r="AT360" s="1"/>
      <c r="AU360" s="1"/>
      <c r="AV360" s="2"/>
      <c r="AW360" s="36"/>
      <c r="BL360" s="33"/>
    </row>
    <row r="361" spans="1:64" customFormat="1">
      <c r="A361" t="s">
        <v>411</v>
      </c>
      <c r="B361" t="s">
        <v>412</v>
      </c>
      <c r="C361">
        <v>15707209</v>
      </c>
      <c r="D361">
        <v>15812088</v>
      </c>
      <c r="E361">
        <v>15925513</v>
      </c>
      <c r="F361">
        <v>16046180</v>
      </c>
      <c r="G361">
        <v>16148929</v>
      </c>
      <c r="H361">
        <v>16225302</v>
      </c>
      <c r="I361">
        <v>16281779</v>
      </c>
      <c r="J361">
        <v>16319868</v>
      </c>
      <c r="K361">
        <v>16346101</v>
      </c>
      <c r="L361">
        <v>16381696</v>
      </c>
      <c r="M361">
        <v>16445593</v>
      </c>
      <c r="N361">
        <v>16530388</v>
      </c>
      <c r="O361">
        <v>16615394</v>
      </c>
      <c r="P361">
        <v>16693074</v>
      </c>
      <c r="Q361">
        <v>16754962</v>
      </c>
      <c r="R361">
        <v>16804432</v>
      </c>
      <c r="S361">
        <v>16865008</v>
      </c>
      <c r="T361">
        <v>16939923</v>
      </c>
      <c r="U361">
        <v>17030314</v>
      </c>
      <c r="V361">
        <v>17131296</v>
      </c>
      <c r="W361">
        <v>17231017</v>
      </c>
      <c r="Z361" s="1"/>
      <c r="AA361" s="2"/>
      <c r="AB361" s="1"/>
      <c r="AC361" s="2"/>
      <c r="AD361" s="1"/>
      <c r="AE361" s="1"/>
      <c r="AF361" s="1"/>
      <c r="AG361" s="1"/>
      <c r="AH361" s="2"/>
      <c r="AI361" s="1"/>
      <c r="AJ361" s="1"/>
      <c r="AK361" s="1"/>
      <c r="AL361" s="1"/>
      <c r="AM361" s="2"/>
      <c r="AN361" s="1"/>
      <c r="AO361" s="1"/>
      <c r="AP361" s="1"/>
      <c r="AQ361" s="1"/>
      <c r="AR361" s="2"/>
      <c r="AS361" s="1"/>
      <c r="AT361" s="1"/>
      <c r="AU361" s="1"/>
      <c r="AV361" s="2"/>
      <c r="AW361" s="36"/>
      <c r="BL361" s="33"/>
    </row>
    <row r="362" spans="1:64" customFormat="1">
      <c r="A362" t="s">
        <v>427</v>
      </c>
      <c r="B362" t="s">
        <v>428</v>
      </c>
      <c r="C362">
        <v>25658062</v>
      </c>
      <c r="D362">
        <v>26078293</v>
      </c>
      <c r="E362">
        <v>26459944</v>
      </c>
      <c r="F362">
        <v>26799285</v>
      </c>
      <c r="G362">
        <v>27100968</v>
      </c>
      <c r="H362">
        <v>27372226</v>
      </c>
      <c r="I362">
        <v>27624213</v>
      </c>
      <c r="J362">
        <v>27866145</v>
      </c>
      <c r="K362">
        <v>28102056</v>
      </c>
      <c r="L362">
        <v>28333052</v>
      </c>
      <c r="M362">
        <v>28562317</v>
      </c>
      <c r="N362">
        <v>28792655</v>
      </c>
      <c r="O362">
        <v>29027674</v>
      </c>
      <c r="P362">
        <v>29264318</v>
      </c>
      <c r="Q362">
        <v>29506788</v>
      </c>
      <c r="R362">
        <v>29773987</v>
      </c>
      <c r="S362">
        <v>30090359</v>
      </c>
      <c r="T362">
        <v>30470734</v>
      </c>
      <c r="U362">
        <v>30926032</v>
      </c>
      <c r="V362">
        <v>31444297</v>
      </c>
      <c r="W362">
        <v>31989256</v>
      </c>
      <c r="Z362" s="1"/>
      <c r="AA362" s="2"/>
      <c r="AB362" s="1"/>
      <c r="AC362" s="2"/>
      <c r="AD362" s="1"/>
      <c r="AE362" s="1"/>
      <c r="AF362" s="1"/>
      <c r="AG362" s="1"/>
      <c r="AH362" s="2"/>
      <c r="AI362" s="1"/>
      <c r="AJ362" s="1"/>
      <c r="AK362" s="1"/>
      <c r="AL362" s="1"/>
      <c r="AM362" s="2"/>
      <c r="AN362" s="1"/>
      <c r="AO362" s="1"/>
      <c r="AP362" s="1"/>
      <c r="AQ362" s="1"/>
      <c r="AR362" s="2"/>
      <c r="AS362" s="1"/>
      <c r="AT362" s="1"/>
      <c r="AU362" s="1"/>
      <c r="AV362" s="2"/>
      <c r="AW362" s="36"/>
      <c r="BL362" s="33"/>
    </row>
    <row r="363" spans="1:64" customFormat="1">
      <c r="A363" t="s">
        <v>480</v>
      </c>
      <c r="B363" t="s">
        <v>481</v>
      </c>
      <c r="C363">
        <v>28504847</v>
      </c>
      <c r="D363">
        <v>28948606</v>
      </c>
      <c r="E363">
        <v>29393029</v>
      </c>
      <c r="F363">
        <v>29820335</v>
      </c>
      <c r="G363">
        <v>30250175</v>
      </c>
      <c r="H363">
        <v>30697311</v>
      </c>
      <c r="I363">
        <v>31189626</v>
      </c>
      <c r="J363">
        <v>31746604</v>
      </c>
      <c r="K363">
        <v>32375210</v>
      </c>
      <c r="L363">
        <v>33066727</v>
      </c>
      <c r="M363">
        <v>33798838</v>
      </c>
      <c r="N363">
        <v>34529596</v>
      </c>
      <c r="O363">
        <v>35238667</v>
      </c>
      <c r="P363">
        <v>35912147</v>
      </c>
      <c r="Q363">
        <v>36568692</v>
      </c>
      <c r="R363">
        <v>37214028</v>
      </c>
      <c r="S363">
        <v>37862981</v>
      </c>
      <c r="T363">
        <v>38526753</v>
      </c>
      <c r="U363">
        <v>39200572</v>
      </c>
      <c r="V363">
        <v>39885876</v>
      </c>
      <c r="W363">
        <v>40575321</v>
      </c>
      <c r="Z363" s="1"/>
      <c r="AA363" s="2"/>
      <c r="AB363" s="1"/>
      <c r="AC363" s="2"/>
      <c r="AD363" s="1"/>
      <c r="AE363" s="1"/>
      <c r="AF363" s="1"/>
      <c r="AG363" s="1"/>
      <c r="AH363" s="2"/>
      <c r="AI363" s="1"/>
      <c r="AJ363" s="1"/>
      <c r="AK363" s="1"/>
      <c r="AL363" s="1"/>
      <c r="AM363" s="2"/>
      <c r="AN363" s="1"/>
      <c r="AO363" s="1"/>
      <c r="AP363" s="1"/>
      <c r="AQ363" s="1"/>
      <c r="AR363" s="2"/>
      <c r="AS363" s="1"/>
      <c r="AT363" s="1"/>
      <c r="AU363" s="1"/>
      <c r="AV363" s="2"/>
      <c r="AW363" s="36"/>
      <c r="BL363" s="33"/>
    </row>
    <row r="364" spans="1:64" customFormat="1">
      <c r="A364" t="s">
        <v>193</v>
      </c>
      <c r="B364" t="s">
        <v>194</v>
      </c>
      <c r="C364">
        <v>6423827</v>
      </c>
      <c r="D364">
        <v>6468476</v>
      </c>
      <c r="E364">
        <v>6513485</v>
      </c>
      <c r="F364">
        <v>6559096</v>
      </c>
      <c r="G364">
        <v>6604965</v>
      </c>
      <c r="H364">
        <v>6650971</v>
      </c>
      <c r="I364">
        <v>6696953</v>
      </c>
      <c r="J364">
        <v>6742717</v>
      </c>
      <c r="K364">
        <v>6788123</v>
      </c>
      <c r="L364">
        <v>6833393</v>
      </c>
      <c r="M364">
        <v>6878978</v>
      </c>
      <c r="N364">
        <v>6925452</v>
      </c>
      <c r="O364">
        <v>6973206</v>
      </c>
      <c r="P364">
        <v>7022387</v>
      </c>
      <c r="Q364">
        <v>7072665</v>
      </c>
      <c r="R364">
        <v>7123332</v>
      </c>
      <c r="S364">
        <v>7173435</v>
      </c>
      <c r="T364">
        <v>7222212</v>
      </c>
      <c r="U364">
        <v>7269386</v>
      </c>
      <c r="V364">
        <v>7314990</v>
      </c>
      <c r="W364">
        <v>7358965</v>
      </c>
      <c r="Z364" s="1"/>
      <c r="AA364" s="2"/>
      <c r="AB364" s="1"/>
      <c r="AC364" s="2"/>
      <c r="AD364" s="1"/>
      <c r="AE364" s="1"/>
      <c r="AF364" s="1"/>
      <c r="AG364" s="1"/>
      <c r="AH364" s="2"/>
      <c r="AI364" s="1"/>
      <c r="AJ364" s="1"/>
      <c r="AK364" s="1"/>
      <c r="AL364" s="1"/>
      <c r="AM364" s="2"/>
      <c r="AN364" s="1"/>
      <c r="AO364" s="1"/>
      <c r="AP364" s="1"/>
      <c r="AQ364" s="1"/>
      <c r="AR364" s="2"/>
      <c r="AS364" s="1"/>
      <c r="AT364" s="1"/>
      <c r="AU364" s="1"/>
      <c r="AV364" s="2"/>
      <c r="AW364" s="36"/>
      <c r="BL364" s="33"/>
    </row>
    <row r="365" spans="1:64" customFormat="1">
      <c r="A365" t="s">
        <v>446</v>
      </c>
      <c r="B365" t="s">
        <v>447</v>
      </c>
      <c r="C365">
        <v>1917135</v>
      </c>
      <c r="D365">
        <v>1939992</v>
      </c>
      <c r="E365">
        <v>1962452</v>
      </c>
      <c r="F365">
        <v>1984496</v>
      </c>
      <c r="G365">
        <v>2006078</v>
      </c>
      <c r="H365">
        <v>2027846</v>
      </c>
      <c r="I365">
        <v>2050572</v>
      </c>
      <c r="J365">
        <v>2074778</v>
      </c>
      <c r="K365">
        <v>2100869</v>
      </c>
      <c r="L365">
        <v>2128664</v>
      </c>
      <c r="M365">
        <v>2157454</v>
      </c>
      <c r="N365">
        <v>2186314</v>
      </c>
      <c r="O365">
        <v>2214519</v>
      </c>
      <c r="P365">
        <v>2241798</v>
      </c>
      <c r="Q365">
        <v>2268708</v>
      </c>
      <c r="R365">
        <v>2296101</v>
      </c>
      <c r="S365">
        <v>2325136</v>
      </c>
      <c r="T365">
        <v>2355672</v>
      </c>
      <c r="U365">
        <v>2388307</v>
      </c>
      <c r="V365">
        <v>2422086</v>
      </c>
      <c r="W365">
        <v>2457367</v>
      </c>
      <c r="Z365" s="1"/>
      <c r="AA365" s="2"/>
      <c r="AB365" s="1"/>
      <c r="AC365" s="2"/>
      <c r="AD365" s="1"/>
      <c r="AE365" s="1"/>
      <c r="AF365" s="1"/>
      <c r="AG365" s="1"/>
      <c r="AH365" s="2"/>
      <c r="AI365" s="1"/>
      <c r="AJ365" s="1"/>
      <c r="AK365" s="1"/>
      <c r="AL365" s="1"/>
      <c r="AM365" s="2"/>
      <c r="AN365" s="1"/>
      <c r="AO365" s="1"/>
      <c r="AP365" s="1"/>
      <c r="AQ365" s="1"/>
      <c r="AR365" s="2"/>
      <c r="AS365" s="1"/>
      <c r="AT365" s="1"/>
      <c r="AU365" s="1"/>
      <c r="AV365" s="2"/>
      <c r="AW365" s="36"/>
      <c r="BL365" s="33"/>
    </row>
    <row r="366" spans="1:64" customFormat="1">
      <c r="A366" t="s">
        <v>57</v>
      </c>
      <c r="B366" t="s">
        <v>429</v>
      </c>
      <c r="C366">
        <v>74672014</v>
      </c>
      <c r="D366">
        <v>76325927</v>
      </c>
      <c r="E366">
        <v>77991755</v>
      </c>
      <c r="F366">
        <v>79672873</v>
      </c>
      <c r="G366">
        <v>81365258</v>
      </c>
      <c r="H366">
        <v>83051971</v>
      </c>
      <c r="I366">
        <v>84710542</v>
      </c>
      <c r="J366">
        <v>86326250</v>
      </c>
      <c r="K366">
        <v>87888675</v>
      </c>
      <c r="L366">
        <v>89405482</v>
      </c>
      <c r="M366">
        <v>90901965</v>
      </c>
      <c r="N366">
        <v>92414158</v>
      </c>
      <c r="O366">
        <v>93966780</v>
      </c>
      <c r="P366">
        <v>95570047</v>
      </c>
      <c r="Q366">
        <v>97212638</v>
      </c>
      <c r="R366">
        <v>98871552</v>
      </c>
      <c r="S366">
        <v>100513138</v>
      </c>
      <c r="T366">
        <v>102113212</v>
      </c>
      <c r="U366">
        <v>103663927</v>
      </c>
      <c r="V366">
        <v>105173264</v>
      </c>
      <c r="W366">
        <v>106651922</v>
      </c>
      <c r="Z366" s="1"/>
      <c r="AA366" s="2"/>
      <c r="AB366" s="1"/>
      <c r="AC366" s="2"/>
      <c r="AD366" s="1"/>
      <c r="AE366" s="1"/>
      <c r="AF366" s="1"/>
      <c r="AG366" s="1"/>
      <c r="AH366" s="2"/>
      <c r="AI366" s="1"/>
      <c r="AJ366" s="1"/>
      <c r="AK366" s="1"/>
      <c r="AL366" s="1"/>
      <c r="AM366" s="2"/>
      <c r="AN366" s="1"/>
      <c r="AO366" s="1"/>
      <c r="AP366" s="1"/>
      <c r="AQ366" s="1"/>
      <c r="AR366" s="2"/>
      <c r="AS366" s="1"/>
      <c r="AT366" s="1"/>
      <c r="AU366" s="1"/>
      <c r="AV366" s="2"/>
      <c r="AW366" s="36"/>
      <c r="BL366" s="33"/>
    </row>
    <row r="367" spans="1:64" customFormat="1">
      <c r="A367" t="s">
        <v>434</v>
      </c>
      <c r="B367" t="s">
        <v>435</v>
      </c>
      <c r="C367">
        <v>38663481</v>
      </c>
      <c r="D367">
        <v>38660271</v>
      </c>
      <c r="E367">
        <v>38258629</v>
      </c>
      <c r="F367">
        <v>38248076</v>
      </c>
      <c r="G367">
        <v>38230364</v>
      </c>
      <c r="H367">
        <v>38204570</v>
      </c>
      <c r="I367">
        <v>38182222</v>
      </c>
      <c r="J367">
        <v>38165445</v>
      </c>
      <c r="K367">
        <v>38141267</v>
      </c>
      <c r="L367">
        <v>38120560</v>
      </c>
      <c r="M367">
        <v>38125759</v>
      </c>
      <c r="N367">
        <v>38151603</v>
      </c>
      <c r="O367">
        <v>38042794</v>
      </c>
      <c r="P367">
        <v>38063255</v>
      </c>
      <c r="Q367">
        <v>38063164</v>
      </c>
      <c r="R367">
        <v>38040196</v>
      </c>
      <c r="S367">
        <v>38011735</v>
      </c>
      <c r="T367">
        <v>37986412</v>
      </c>
      <c r="U367">
        <v>37970087</v>
      </c>
      <c r="V367">
        <v>37974826</v>
      </c>
      <c r="W367">
        <v>37978548</v>
      </c>
      <c r="Z367" s="1"/>
      <c r="AA367" s="2"/>
      <c r="AB367" s="1"/>
      <c r="AC367" s="2"/>
      <c r="AD367" s="1"/>
      <c r="AE367" s="1"/>
      <c r="AF367" s="1"/>
      <c r="AG367" s="1"/>
      <c r="AH367" s="2"/>
      <c r="AI367" s="1"/>
      <c r="AJ367" s="1"/>
      <c r="AK367" s="1"/>
      <c r="AL367" s="1"/>
      <c r="AM367" s="2"/>
      <c r="AN367" s="1"/>
      <c r="AO367" s="1"/>
      <c r="AP367" s="1"/>
      <c r="AQ367" s="1"/>
      <c r="AR367" s="2"/>
      <c r="AS367" s="1"/>
      <c r="AT367" s="1"/>
      <c r="AU367" s="1"/>
      <c r="AV367" s="2"/>
      <c r="AW367" s="36"/>
      <c r="BL367" s="33"/>
    </row>
    <row r="368" spans="1:64" customFormat="1">
      <c r="A368" t="s">
        <v>450</v>
      </c>
      <c r="B368" t="s">
        <v>451</v>
      </c>
      <c r="C368">
        <v>231570</v>
      </c>
      <c r="D368">
        <v>236221</v>
      </c>
      <c r="E368">
        <v>240686</v>
      </c>
      <c r="F368">
        <v>244931</v>
      </c>
      <c r="G368">
        <v>248972</v>
      </c>
      <c r="H368">
        <v>252703</v>
      </c>
      <c r="I368">
        <v>255992</v>
      </c>
      <c r="J368">
        <v>258780</v>
      </c>
      <c r="K368">
        <v>261010</v>
      </c>
      <c r="L368">
        <v>262721</v>
      </c>
      <c r="M368">
        <v>264061</v>
      </c>
      <c r="N368">
        <v>265254</v>
      </c>
      <c r="O368">
        <v>266455</v>
      </c>
      <c r="P368">
        <v>267698</v>
      </c>
      <c r="Q368">
        <v>268998</v>
      </c>
      <c r="R368">
        <v>270328</v>
      </c>
      <c r="S368">
        <v>271705</v>
      </c>
      <c r="T368">
        <v>273124</v>
      </c>
      <c r="U368">
        <v>274575</v>
      </c>
      <c r="V368">
        <v>276103</v>
      </c>
      <c r="W368">
        <v>277679</v>
      </c>
      <c r="Z368" s="1"/>
      <c r="AA368" s="2"/>
      <c r="AB368" s="1"/>
      <c r="AC368" s="2"/>
      <c r="AD368" s="1"/>
      <c r="AE368" s="1"/>
      <c r="AF368" s="1"/>
      <c r="AG368" s="1"/>
      <c r="AH368" s="2"/>
      <c r="AI368" s="1"/>
      <c r="AJ368" s="1"/>
      <c r="AK368" s="1"/>
      <c r="AL368" s="1"/>
      <c r="AM368" s="2"/>
      <c r="AN368" s="1"/>
      <c r="AO368" s="1"/>
      <c r="AP368" s="1"/>
      <c r="AQ368" s="1"/>
      <c r="AR368" s="2"/>
      <c r="AS368" s="1"/>
      <c r="AT368" s="1"/>
      <c r="AU368" s="1"/>
      <c r="AV368" s="2"/>
      <c r="AW368" s="36"/>
      <c r="BL368" s="33"/>
    </row>
    <row r="369" spans="1:64" customFormat="1">
      <c r="A369" t="s">
        <v>438</v>
      </c>
      <c r="B369" t="s">
        <v>439</v>
      </c>
      <c r="C369">
        <v>3781101</v>
      </c>
      <c r="D369">
        <v>3800081</v>
      </c>
      <c r="E369">
        <v>3810605</v>
      </c>
      <c r="F369">
        <v>3818774</v>
      </c>
      <c r="G369">
        <v>3823701</v>
      </c>
      <c r="H369">
        <v>3826095</v>
      </c>
      <c r="I369">
        <v>3826878</v>
      </c>
      <c r="J369">
        <v>3821362</v>
      </c>
      <c r="K369">
        <v>3805214</v>
      </c>
      <c r="L369">
        <v>3782995</v>
      </c>
      <c r="M369">
        <v>3760866</v>
      </c>
      <c r="N369">
        <v>3740410</v>
      </c>
      <c r="O369">
        <v>3721525</v>
      </c>
      <c r="P369">
        <v>3678732</v>
      </c>
      <c r="Q369">
        <v>3634488</v>
      </c>
      <c r="R369">
        <v>3593077</v>
      </c>
      <c r="S369">
        <v>3534874</v>
      </c>
      <c r="T369">
        <v>3473166</v>
      </c>
      <c r="U369">
        <v>3406495</v>
      </c>
      <c r="V369">
        <v>3325001</v>
      </c>
      <c r="W369">
        <v>3195153</v>
      </c>
      <c r="Z369" s="1"/>
      <c r="AA369" s="2"/>
      <c r="AB369" s="1"/>
      <c r="AC369" s="2"/>
      <c r="AD369" s="1"/>
      <c r="AE369" s="1"/>
      <c r="AF369" s="1"/>
      <c r="AG369" s="1"/>
      <c r="AH369" s="2"/>
      <c r="AI369" s="1"/>
      <c r="AJ369" s="1"/>
      <c r="AK369" s="1"/>
      <c r="AL369" s="1"/>
      <c r="AM369" s="2"/>
      <c r="AN369" s="1"/>
      <c r="AO369" s="1"/>
      <c r="AP369" s="1"/>
      <c r="AQ369" s="1"/>
      <c r="AR369" s="2"/>
      <c r="AS369" s="1"/>
      <c r="AT369" s="1"/>
      <c r="AU369" s="1"/>
      <c r="AV369" s="2"/>
      <c r="AW369" s="36"/>
      <c r="BL369" s="33"/>
    </row>
    <row r="370" spans="1:64" customFormat="1">
      <c r="A370" t="s">
        <v>73</v>
      </c>
      <c r="B370" t="s">
        <v>442</v>
      </c>
      <c r="C370">
        <v>10160196</v>
      </c>
      <c r="D370">
        <v>10217828</v>
      </c>
      <c r="E370">
        <v>10289898</v>
      </c>
      <c r="F370">
        <v>10362722</v>
      </c>
      <c r="G370">
        <v>10419631</v>
      </c>
      <c r="H370">
        <v>10458821</v>
      </c>
      <c r="I370">
        <v>10483861</v>
      </c>
      <c r="J370">
        <v>10503330</v>
      </c>
      <c r="K370">
        <v>10522288</v>
      </c>
      <c r="L370">
        <v>10542964</v>
      </c>
      <c r="M370">
        <v>10558177</v>
      </c>
      <c r="N370">
        <v>10568247</v>
      </c>
      <c r="O370">
        <v>10573100</v>
      </c>
      <c r="P370">
        <v>10557560</v>
      </c>
      <c r="Q370">
        <v>10514844</v>
      </c>
      <c r="R370">
        <v>10457295</v>
      </c>
      <c r="S370">
        <v>10401062</v>
      </c>
      <c r="T370">
        <v>10358076</v>
      </c>
      <c r="U370">
        <v>10325452</v>
      </c>
      <c r="V370">
        <v>10300300</v>
      </c>
      <c r="W370">
        <v>10281762</v>
      </c>
      <c r="Z370" s="1"/>
      <c r="AA370" s="2"/>
      <c r="AB370" s="1"/>
      <c r="AC370" s="2"/>
      <c r="AD370" s="1"/>
      <c r="AE370" s="1"/>
      <c r="AF370" s="1"/>
      <c r="AG370" s="1"/>
      <c r="AH370" s="2"/>
      <c r="AI370" s="1"/>
      <c r="AJ370" s="1"/>
      <c r="AK370" s="1"/>
      <c r="AL370" s="1"/>
      <c r="AM370" s="2"/>
      <c r="AN370" s="1"/>
      <c r="AO370" s="1"/>
      <c r="AP370" s="1"/>
      <c r="AQ370" s="1"/>
      <c r="AR370" s="2"/>
      <c r="AS370" s="1"/>
      <c r="AT370" s="1"/>
      <c r="AU370" s="1"/>
      <c r="AV370" s="2"/>
      <c r="AW370" s="36"/>
      <c r="BL370" s="33"/>
    </row>
    <row r="371" spans="1:64" customFormat="1">
      <c r="A371" t="s">
        <v>88</v>
      </c>
      <c r="B371" t="s">
        <v>452</v>
      </c>
      <c r="C371">
        <v>551562</v>
      </c>
      <c r="D371">
        <v>570489</v>
      </c>
      <c r="E371">
        <v>592468</v>
      </c>
      <c r="F371">
        <v>615012</v>
      </c>
      <c r="G371">
        <v>640868</v>
      </c>
      <c r="H371">
        <v>681788</v>
      </c>
      <c r="I371">
        <v>753334</v>
      </c>
      <c r="J371">
        <v>865416</v>
      </c>
      <c r="K371">
        <v>1022711</v>
      </c>
      <c r="L371">
        <v>1218434</v>
      </c>
      <c r="M371">
        <v>1436665</v>
      </c>
      <c r="N371">
        <v>1654950</v>
      </c>
      <c r="O371">
        <v>1856327</v>
      </c>
      <c r="P371">
        <v>2035871</v>
      </c>
      <c r="Q371">
        <v>2196074</v>
      </c>
      <c r="R371">
        <v>2336574</v>
      </c>
      <c r="S371">
        <v>2459198</v>
      </c>
      <c r="T371">
        <v>2565710</v>
      </c>
      <c r="U371">
        <v>2654374</v>
      </c>
      <c r="V371">
        <v>2724724</v>
      </c>
      <c r="W371">
        <v>2781677</v>
      </c>
      <c r="Z371" s="1"/>
      <c r="AA371" s="2"/>
      <c r="AB371" s="1"/>
      <c r="AC371" s="2"/>
      <c r="AD371" s="1"/>
      <c r="AE371" s="1"/>
      <c r="AF371" s="1"/>
      <c r="AG371" s="1"/>
      <c r="AH371" s="2"/>
      <c r="AI371" s="1"/>
      <c r="AJ371" s="1"/>
      <c r="AK371" s="1"/>
      <c r="AL371" s="1"/>
      <c r="AM371" s="2"/>
      <c r="AN371" s="1"/>
      <c r="AO371" s="1"/>
      <c r="AP371" s="1"/>
      <c r="AQ371" s="1"/>
      <c r="AR371" s="2"/>
      <c r="AS371" s="1"/>
      <c r="AT371" s="1"/>
      <c r="AU371" s="1"/>
      <c r="AV371" s="2"/>
      <c r="AW371" s="36"/>
      <c r="BL371" s="33"/>
    </row>
    <row r="372" spans="1:64" customFormat="1">
      <c r="A372" t="s">
        <v>366</v>
      </c>
      <c r="B372" t="s">
        <v>367</v>
      </c>
      <c r="C372">
        <v>409616</v>
      </c>
      <c r="D372">
        <v>418383</v>
      </c>
      <c r="E372">
        <v>427782</v>
      </c>
      <c r="F372">
        <v>437938</v>
      </c>
      <c r="G372">
        <v>448821</v>
      </c>
      <c r="H372">
        <v>460165</v>
      </c>
      <c r="I372">
        <v>471597</v>
      </c>
      <c r="J372">
        <v>482858</v>
      </c>
      <c r="K372">
        <v>493799</v>
      </c>
      <c r="L372">
        <v>504511</v>
      </c>
      <c r="M372">
        <v>515239</v>
      </c>
      <c r="N372">
        <v>526400</v>
      </c>
      <c r="O372">
        <v>538219</v>
      </c>
      <c r="P372">
        <v>550832</v>
      </c>
      <c r="Q372">
        <v>564039</v>
      </c>
      <c r="R372">
        <v>577372</v>
      </c>
      <c r="S372">
        <v>590208</v>
      </c>
      <c r="T372">
        <v>602085</v>
      </c>
      <c r="U372">
        <v>612836</v>
      </c>
      <c r="V372">
        <v>622585</v>
      </c>
      <c r="W372">
        <v>631636</v>
      </c>
      <c r="Z372" s="1"/>
      <c r="AA372" s="2"/>
      <c r="AB372" s="1"/>
      <c r="AC372" s="2"/>
      <c r="AD372" s="1"/>
      <c r="AE372" s="1"/>
      <c r="AF372" s="1"/>
      <c r="AG372" s="1"/>
      <c r="AH372" s="2"/>
      <c r="AI372" s="1"/>
      <c r="AJ372" s="1"/>
      <c r="AK372" s="1"/>
      <c r="AL372" s="1"/>
      <c r="AM372" s="2"/>
      <c r="AN372" s="1"/>
      <c r="AO372" s="1"/>
      <c r="AP372" s="1"/>
      <c r="AQ372" s="1"/>
      <c r="AR372" s="2"/>
      <c r="AS372" s="1"/>
      <c r="AT372" s="1"/>
      <c r="AU372" s="1"/>
      <c r="AV372" s="2"/>
      <c r="AW372" s="36"/>
      <c r="BL372" s="33"/>
    </row>
    <row r="373" spans="1:64" customFormat="1">
      <c r="A373" t="s">
        <v>497</v>
      </c>
      <c r="B373" t="s">
        <v>498</v>
      </c>
      <c r="C373">
        <v>15599591</v>
      </c>
      <c r="D373">
        <v>16013985</v>
      </c>
      <c r="E373">
        <v>16410848</v>
      </c>
      <c r="F373">
        <v>16766561</v>
      </c>
      <c r="G373">
        <v>17084632</v>
      </c>
      <c r="H373">
        <v>17415214</v>
      </c>
      <c r="I373">
        <v>17827825</v>
      </c>
      <c r="J373">
        <v>18361176</v>
      </c>
      <c r="K373">
        <v>19059258</v>
      </c>
      <c r="L373">
        <v>19878254</v>
      </c>
      <c r="M373">
        <v>20664038</v>
      </c>
      <c r="N373">
        <v>21205873</v>
      </c>
      <c r="O373">
        <v>21362529</v>
      </c>
      <c r="P373">
        <v>21082966</v>
      </c>
      <c r="Q373">
        <v>20442541</v>
      </c>
      <c r="R373">
        <v>19584274</v>
      </c>
      <c r="S373">
        <v>18715672</v>
      </c>
      <c r="T373">
        <v>17997408</v>
      </c>
      <c r="U373">
        <v>17453933</v>
      </c>
      <c r="V373">
        <v>17068002</v>
      </c>
      <c r="W373">
        <v>16906283</v>
      </c>
      <c r="Z373" s="1"/>
      <c r="AA373" s="2"/>
      <c r="AB373" s="1"/>
      <c r="AC373" s="2"/>
      <c r="AD373" s="1"/>
      <c r="AE373" s="1"/>
      <c r="AF373" s="1"/>
      <c r="AG373" s="1"/>
      <c r="AH373" s="2"/>
      <c r="AI373" s="1"/>
      <c r="AJ373" s="1"/>
      <c r="AK373" s="1"/>
      <c r="AL373" s="1"/>
      <c r="AM373" s="2"/>
      <c r="AN373" s="1"/>
      <c r="AO373" s="1"/>
      <c r="AP373" s="1"/>
      <c r="AQ373" s="1"/>
      <c r="AR373" s="2"/>
      <c r="AS373" s="1"/>
      <c r="AT373" s="1"/>
      <c r="AU373" s="1"/>
      <c r="AV373" s="2"/>
      <c r="AW373" s="36"/>
      <c r="BL373" s="33"/>
    </row>
    <row r="374" spans="1:64" customFormat="1">
      <c r="A374" t="s">
        <v>167</v>
      </c>
      <c r="B374" t="s">
        <v>168</v>
      </c>
      <c r="C374">
        <v>3475492</v>
      </c>
      <c r="D374">
        <v>3558014</v>
      </c>
      <c r="E374">
        <v>3640427</v>
      </c>
      <c r="F374">
        <v>3722018</v>
      </c>
      <c r="G374">
        <v>3802128</v>
      </c>
      <c r="H374">
        <v>3881181</v>
      </c>
      <c r="I374">
        <v>3959875</v>
      </c>
      <c r="J374">
        <v>4038382</v>
      </c>
      <c r="K374">
        <v>4118069</v>
      </c>
      <c r="L374">
        <v>4198010</v>
      </c>
      <c r="M374">
        <v>4273366</v>
      </c>
      <c r="N374">
        <v>4337625</v>
      </c>
      <c r="O374">
        <v>4386768</v>
      </c>
      <c r="P374">
        <v>4418636</v>
      </c>
      <c r="Q374">
        <v>4436415</v>
      </c>
      <c r="R374">
        <v>4447942</v>
      </c>
      <c r="S374">
        <v>4464175</v>
      </c>
      <c r="T374">
        <v>4493170</v>
      </c>
      <c r="U374">
        <v>4537687</v>
      </c>
      <c r="V374">
        <v>4596028</v>
      </c>
      <c r="W374">
        <v>4666377</v>
      </c>
      <c r="Z374" s="1"/>
      <c r="AA374" s="2"/>
      <c r="AB374" s="1"/>
      <c r="AC374" s="2"/>
      <c r="AD374" s="1"/>
      <c r="AE374" s="1"/>
      <c r="AF374" s="1"/>
      <c r="AG374" s="1"/>
      <c r="AH374" s="2"/>
      <c r="AI374" s="1"/>
      <c r="AJ374" s="1"/>
      <c r="AK374" s="1"/>
      <c r="AL374" s="1"/>
      <c r="AM374" s="2"/>
      <c r="AN374" s="1"/>
      <c r="AO374" s="1"/>
      <c r="AP374" s="1"/>
      <c r="AQ374" s="1"/>
      <c r="AR374" s="2"/>
      <c r="AS374" s="1"/>
      <c r="AT374" s="1"/>
      <c r="AU374" s="1"/>
      <c r="AV374" s="2"/>
      <c r="AW374" s="36"/>
      <c r="BL374" s="33"/>
    </row>
    <row r="375" spans="1:64" customFormat="1">
      <c r="A375" t="s">
        <v>335</v>
      </c>
      <c r="B375" t="s">
        <v>336</v>
      </c>
      <c r="C375">
        <v>5144602</v>
      </c>
      <c r="D375">
        <v>5235346</v>
      </c>
      <c r="E375">
        <v>5323700</v>
      </c>
      <c r="F375">
        <v>5409582</v>
      </c>
      <c r="G375">
        <v>5493246</v>
      </c>
      <c r="H375">
        <v>5576640</v>
      </c>
      <c r="I375">
        <v>5662208</v>
      </c>
      <c r="J375">
        <v>5751676</v>
      </c>
      <c r="K375">
        <v>5846074</v>
      </c>
      <c r="L375">
        <v>5944948</v>
      </c>
      <c r="M375">
        <v>6046620</v>
      </c>
      <c r="N375">
        <v>6148623</v>
      </c>
      <c r="O375">
        <v>6249165</v>
      </c>
      <c r="P375">
        <v>6347567</v>
      </c>
      <c r="Q375">
        <v>6444530</v>
      </c>
      <c r="R375">
        <v>6541304</v>
      </c>
      <c r="S375">
        <v>6639756</v>
      </c>
      <c r="T375">
        <v>6741164</v>
      </c>
      <c r="U375">
        <v>6845846</v>
      </c>
      <c r="V375">
        <v>6953035</v>
      </c>
      <c r="W375">
        <v>7061507</v>
      </c>
      <c r="Z375" s="1"/>
      <c r="AA375" s="2"/>
      <c r="AB375" s="1"/>
      <c r="AC375" s="2"/>
      <c r="AD375" s="1"/>
      <c r="AE375" s="1"/>
      <c r="AF375" s="1"/>
      <c r="AG375" s="1"/>
      <c r="AH375" s="2"/>
      <c r="AI375" s="1"/>
      <c r="AJ375" s="1"/>
      <c r="AK375" s="1"/>
      <c r="AL375" s="1"/>
      <c r="AM375" s="2"/>
      <c r="AN375" s="1"/>
      <c r="AO375" s="1"/>
      <c r="AP375" s="1"/>
      <c r="AQ375" s="1"/>
      <c r="AR375" s="2"/>
      <c r="AS375" s="1"/>
      <c r="AT375" s="1"/>
      <c r="AU375" s="1"/>
      <c r="AV375" s="2"/>
      <c r="AW375" s="36"/>
      <c r="BL375" s="33"/>
    </row>
    <row r="376" spans="1:64" customFormat="1">
      <c r="A376" t="s">
        <v>210</v>
      </c>
      <c r="B376" t="s">
        <v>211</v>
      </c>
      <c r="C376">
        <v>8214426</v>
      </c>
      <c r="D376">
        <v>8343283</v>
      </c>
      <c r="E376">
        <v>8471321</v>
      </c>
      <c r="F376">
        <v>8598601</v>
      </c>
      <c r="G376">
        <v>8724975</v>
      </c>
      <c r="H376">
        <v>8850317</v>
      </c>
      <c r="I376">
        <v>8974444</v>
      </c>
      <c r="J376">
        <v>9097257</v>
      </c>
      <c r="K376">
        <v>9218686</v>
      </c>
      <c r="L376">
        <v>9338861</v>
      </c>
      <c r="M376">
        <v>9458075</v>
      </c>
      <c r="N376">
        <v>9576737</v>
      </c>
      <c r="O376">
        <v>9695121</v>
      </c>
      <c r="P376">
        <v>9813210</v>
      </c>
      <c r="Q376">
        <v>9930911</v>
      </c>
      <c r="R376">
        <v>10048224</v>
      </c>
      <c r="S376">
        <v>10165178</v>
      </c>
      <c r="T376">
        <v>10281680</v>
      </c>
      <c r="U376">
        <v>10397743</v>
      </c>
      <c r="V376">
        <v>10513131</v>
      </c>
      <c r="W376">
        <v>10627165</v>
      </c>
      <c r="Z376" s="1"/>
      <c r="AA376" s="2"/>
      <c r="AB376" s="1"/>
      <c r="AC376" s="2"/>
      <c r="AD376" s="1"/>
      <c r="AE376" s="1"/>
      <c r="AF376" s="1"/>
      <c r="AG376" s="1"/>
      <c r="AH376" s="2"/>
      <c r="AI376" s="1"/>
      <c r="AJ376" s="1"/>
      <c r="AK376" s="1"/>
      <c r="AL376" s="1"/>
      <c r="AM376" s="2"/>
      <c r="AN376" s="1"/>
      <c r="AO376" s="1"/>
      <c r="AP376" s="1"/>
      <c r="AQ376" s="1"/>
      <c r="AR376" s="2"/>
      <c r="AS376" s="1"/>
      <c r="AT376" s="1"/>
      <c r="AU376" s="1"/>
      <c r="AV376" s="2"/>
      <c r="AW376" s="36"/>
      <c r="BL376" s="33"/>
    </row>
    <row r="377" spans="1:64" customFormat="1">
      <c r="A377" t="s">
        <v>321</v>
      </c>
      <c r="B377" t="s">
        <v>322</v>
      </c>
      <c r="C377">
        <v>4769000</v>
      </c>
      <c r="D377">
        <v>4840400</v>
      </c>
      <c r="E377">
        <v>4898400</v>
      </c>
      <c r="F377">
        <v>4945100</v>
      </c>
      <c r="G377">
        <v>4990700</v>
      </c>
      <c r="H377">
        <v>5043300</v>
      </c>
      <c r="I377">
        <v>5104700</v>
      </c>
      <c r="J377">
        <v>5162600</v>
      </c>
      <c r="K377">
        <v>5218400</v>
      </c>
      <c r="L377">
        <v>5268400</v>
      </c>
      <c r="M377">
        <v>5318700</v>
      </c>
      <c r="N377">
        <v>5383300</v>
      </c>
      <c r="O377">
        <v>5447900</v>
      </c>
      <c r="P377">
        <v>5514600</v>
      </c>
      <c r="Q377">
        <v>5607200</v>
      </c>
      <c r="R377">
        <v>5719600</v>
      </c>
      <c r="S377">
        <v>5835500</v>
      </c>
      <c r="T377">
        <v>5956900</v>
      </c>
      <c r="U377">
        <v>6079500</v>
      </c>
      <c r="V377">
        <v>6198200</v>
      </c>
      <c r="W377">
        <v>6315800</v>
      </c>
      <c r="Z377" s="1"/>
      <c r="AA377" s="2"/>
      <c r="AB377" s="1"/>
      <c r="AC377" s="2"/>
      <c r="AD377" s="1"/>
      <c r="AE377" s="1"/>
      <c r="AF377" s="1"/>
      <c r="AG377" s="1"/>
      <c r="AH377" s="2"/>
      <c r="AI377" s="1"/>
      <c r="AJ377" s="1"/>
      <c r="AK377" s="1"/>
      <c r="AL377" s="1"/>
      <c r="AM377" s="2"/>
      <c r="AN377" s="1"/>
      <c r="AO377" s="1"/>
      <c r="AP377" s="1"/>
      <c r="AQ377" s="1"/>
      <c r="AR377" s="2"/>
      <c r="AS377" s="1"/>
      <c r="AT377" s="1"/>
      <c r="AU377" s="1"/>
      <c r="AV377" s="2"/>
      <c r="AW377" s="36"/>
      <c r="BL377" s="33"/>
    </row>
    <row r="378" spans="1:64" customFormat="1">
      <c r="A378" t="s">
        <v>486</v>
      </c>
      <c r="B378" t="s">
        <v>487</v>
      </c>
      <c r="C378">
        <v>5390516</v>
      </c>
      <c r="D378">
        <v>5396020</v>
      </c>
      <c r="E378">
        <v>5388720</v>
      </c>
      <c r="F378">
        <v>5378867</v>
      </c>
      <c r="G378">
        <v>5376912</v>
      </c>
      <c r="H378">
        <v>5373374</v>
      </c>
      <c r="I378">
        <v>5372280</v>
      </c>
      <c r="J378">
        <v>5372807</v>
      </c>
      <c r="K378">
        <v>5373054</v>
      </c>
      <c r="L378">
        <v>5374622</v>
      </c>
      <c r="M378">
        <v>5379233</v>
      </c>
      <c r="N378">
        <v>5386406</v>
      </c>
      <c r="O378">
        <v>5391428</v>
      </c>
      <c r="P378">
        <v>5398384</v>
      </c>
      <c r="Q378">
        <v>5407579</v>
      </c>
      <c r="R378">
        <v>5413393</v>
      </c>
      <c r="S378">
        <v>5418649</v>
      </c>
      <c r="T378">
        <v>5423801</v>
      </c>
      <c r="U378">
        <v>5430798</v>
      </c>
      <c r="V378">
        <v>5439232</v>
      </c>
      <c r="W378">
        <v>5447011</v>
      </c>
      <c r="Z378" s="1"/>
      <c r="AA378" s="2"/>
      <c r="AB378" s="1"/>
      <c r="AC378" s="2"/>
      <c r="AD378" s="1"/>
      <c r="AE378" s="1"/>
      <c r="AF378" s="1"/>
      <c r="AG378" s="1"/>
      <c r="AH378" s="2"/>
      <c r="AI378" s="1"/>
      <c r="AJ378" s="1"/>
      <c r="AK378" s="1"/>
      <c r="AL378" s="1"/>
      <c r="AM378" s="2"/>
      <c r="AN378" s="1"/>
      <c r="AO378" s="1"/>
      <c r="AP378" s="1"/>
      <c r="AQ378" s="1"/>
      <c r="AR378" s="2"/>
      <c r="AS378" s="1"/>
      <c r="AT378" s="1"/>
      <c r="AU378" s="1"/>
      <c r="AV378" s="2"/>
      <c r="AW378" s="36"/>
      <c r="BL378" s="33"/>
    </row>
    <row r="379" spans="1:64" customFormat="1">
      <c r="A379" t="s">
        <v>201</v>
      </c>
      <c r="B379" t="s">
        <v>202</v>
      </c>
      <c r="C379">
        <v>10294373</v>
      </c>
      <c r="D379">
        <v>10283860</v>
      </c>
      <c r="E379">
        <v>10255063</v>
      </c>
      <c r="F379">
        <v>10216605</v>
      </c>
      <c r="G379">
        <v>10196916</v>
      </c>
      <c r="H379">
        <v>10193998</v>
      </c>
      <c r="I379">
        <v>10197101</v>
      </c>
      <c r="J379">
        <v>10211216</v>
      </c>
      <c r="K379">
        <v>10238905</v>
      </c>
      <c r="L379">
        <v>10298828</v>
      </c>
      <c r="M379">
        <v>10384603</v>
      </c>
      <c r="N379">
        <v>10443936</v>
      </c>
      <c r="O379">
        <v>10474410</v>
      </c>
      <c r="P379">
        <v>10496088</v>
      </c>
      <c r="Q379">
        <v>10510785</v>
      </c>
      <c r="R379">
        <v>10514272</v>
      </c>
      <c r="S379">
        <v>10525347</v>
      </c>
      <c r="T379">
        <v>10546059</v>
      </c>
      <c r="U379">
        <v>10566332</v>
      </c>
      <c r="V379">
        <v>10594438</v>
      </c>
      <c r="W379">
        <v>10625695</v>
      </c>
      <c r="Z379" s="1"/>
      <c r="AA379" s="2"/>
      <c r="AB379" s="1"/>
      <c r="AC379" s="2"/>
      <c r="AD379" s="1"/>
      <c r="AE379" s="1"/>
      <c r="AF379" s="1"/>
      <c r="AG379" s="1"/>
      <c r="AH379" s="2"/>
      <c r="AI379" s="1"/>
      <c r="AJ379" s="1"/>
      <c r="AK379" s="1"/>
      <c r="AL379" s="1"/>
      <c r="AM379" s="2"/>
      <c r="AN379" s="1"/>
      <c r="AO379" s="1"/>
      <c r="AP379" s="1"/>
      <c r="AQ379" s="1"/>
      <c r="AR379" s="2"/>
      <c r="AS379" s="1"/>
      <c r="AT379" s="1"/>
      <c r="AU379" s="1"/>
      <c r="AV379" s="2"/>
      <c r="AW379" s="36"/>
      <c r="BL379" s="33"/>
    </row>
    <row r="380" spans="1:64" customFormat="1">
      <c r="A380" t="s">
        <v>276</v>
      </c>
      <c r="B380" t="s">
        <v>277</v>
      </c>
      <c r="C380">
        <v>1064403601</v>
      </c>
      <c r="D380">
        <v>1071158291</v>
      </c>
      <c r="E380">
        <v>1077839576</v>
      </c>
      <c r="F380">
        <v>1084888957</v>
      </c>
      <c r="G380">
        <v>1092175508</v>
      </c>
      <c r="H380">
        <v>1099365177</v>
      </c>
      <c r="I380">
        <v>1106953027</v>
      </c>
      <c r="J380">
        <v>1114743713</v>
      </c>
      <c r="K380">
        <v>1123222521</v>
      </c>
      <c r="L380">
        <v>1132154767</v>
      </c>
      <c r="M380">
        <v>1141674064</v>
      </c>
      <c r="N380">
        <v>1150180708</v>
      </c>
      <c r="O380">
        <v>1157826206</v>
      </c>
      <c r="P380">
        <v>1163335501</v>
      </c>
      <c r="Q380">
        <v>1170223344</v>
      </c>
      <c r="R380">
        <v>1177175241</v>
      </c>
      <c r="S380">
        <v>1184323353</v>
      </c>
      <c r="T380">
        <v>1191326855</v>
      </c>
      <c r="U380">
        <v>1198350350</v>
      </c>
      <c r="V380">
        <v>1204429565</v>
      </c>
      <c r="W380">
        <v>1210312147</v>
      </c>
      <c r="Z380" s="1"/>
      <c r="AA380" s="2"/>
      <c r="AB380" s="1"/>
      <c r="AC380" s="2"/>
      <c r="AD380" s="1"/>
      <c r="AE380" s="1"/>
      <c r="AF380" s="1"/>
      <c r="AG380" s="1"/>
      <c r="AH380" s="2"/>
      <c r="AI380" s="1"/>
      <c r="AJ380" s="1"/>
      <c r="AK380" s="1"/>
      <c r="AL380" s="1"/>
      <c r="AM380" s="2"/>
      <c r="AN380" s="1"/>
      <c r="AO380" s="1"/>
      <c r="AP380" s="1"/>
      <c r="AQ380" s="1"/>
      <c r="AR380" s="2"/>
      <c r="AS380" s="1"/>
      <c r="AT380" s="1"/>
      <c r="AU380" s="1"/>
      <c r="AV380" s="2"/>
      <c r="AW380" s="36"/>
      <c r="BL380" s="33"/>
    </row>
    <row r="381" spans="1:64" customFormat="1">
      <c r="A381" t="s">
        <v>356</v>
      </c>
      <c r="B381" t="s">
        <v>357</v>
      </c>
      <c r="C381">
        <v>4890406949</v>
      </c>
      <c r="D381">
        <v>4964125844</v>
      </c>
      <c r="E381">
        <v>5037268787</v>
      </c>
      <c r="F381">
        <v>5109571487</v>
      </c>
      <c r="G381">
        <v>5181350933</v>
      </c>
      <c r="H381">
        <v>5253312522</v>
      </c>
      <c r="I381">
        <v>5325421944</v>
      </c>
      <c r="J381">
        <v>5397859154</v>
      </c>
      <c r="K381">
        <v>5470400681</v>
      </c>
      <c r="L381">
        <v>5542975651</v>
      </c>
      <c r="M381">
        <v>5616213108</v>
      </c>
      <c r="N381">
        <v>5690410869</v>
      </c>
      <c r="O381">
        <v>5765121055</v>
      </c>
      <c r="P381">
        <v>5840675761</v>
      </c>
      <c r="Q381">
        <v>5916770281</v>
      </c>
      <c r="R381">
        <v>5993786433</v>
      </c>
      <c r="S381">
        <v>6071330528</v>
      </c>
      <c r="T381">
        <v>6149221337</v>
      </c>
      <c r="U381">
        <v>6227752871</v>
      </c>
      <c r="V381">
        <v>6306560891</v>
      </c>
      <c r="W381">
        <v>6383958209</v>
      </c>
      <c r="Z381" s="1"/>
      <c r="AA381" s="2"/>
      <c r="AB381" s="1"/>
      <c r="AC381" s="2"/>
      <c r="AD381" s="1"/>
      <c r="AE381" s="1"/>
      <c r="AF381" s="1"/>
      <c r="AG381" s="1"/>
      <c r="AH381" s="2"/>
      <c r="AI381" s="1"/>
      <c r="AJ381" s="1"/>
      <c r="AK381" s="1"/>
      <c r="AL381" s="1"/>
      <c r="AM381" s="2"/>
      <c r="AN381" s="1"/>
      <c r="AO381" s="1"/>
      <c r="AP381" s="1"/>
      <c r="AQ381" s="1"/>
      <c r="AR381" s="2"/>
      <c r="AS381" s="1"/>
      <c r="AT381" s="1"/>
      <c r="AU381" s="1"/>
      <c r="AV381" s="2"/>
      <c r="AW381" s="36"/>
      <c r="BL381" s="33"/>
    </row>
    <row r="382" spans="1:64" customFormat="1">
      <c r="A382" t="s">
        <v>381</v>
      </c>
      <c r="B382" t="s">
        <v>382</v>
      </c>
      <c r="C382">
        <v>4474447539</v>
      </c>
      <c r="D382">
        <v>4536985402</v>
      </c>
      <c r="E382">
        <v>4598469354</v>
      </c>
      <c r="F382">
        <v>4658609413</v>
      </c>
      <c r="G382">
        <v>4717766167</v>
      </c>
      <c r="H382">
        <v>4776667150</v>
      </c>
      <c r="I382">
        <v>4835321975</v>
      </c>
      <c r="J382">
        <v>4893951980</v>
      </c>
      <c r="K382">
        <v>4952303244</v>
      </c>
      <c r="L382">
        <v>5010312065</v>
      </c>
      <c r="M382">
        <v>5068731828</v>
      </c>
      <c r="N382">
        <v>5128024829</v>
      </c>
      <c r="O382">
        <v>5187847044</v>
      </c>
      <c r="P382">
        <v>5248583579</v>
      </c>
      <c r="Q382">
        <v>5309856949</v>
      </c>
      <c r="R382">
        <v>5371870625</v>
      </c>
      <c r="S382">
        <v>5433979884</v>
      </c>
      <c r="T382">
        <v>5495816130</v>
      </c>
      <c r="U382">
        <v>5557635482</v>
      </c>
      <c r="V382">
        <v>5619111361</v>
      </c>
      <c r="W382">
        <v>5678540888</v>
      </c>
      <c r="Z382" s="1"/>
      <c r="AA382" s="2"/>
      <c r="AB382" s="1"/>
      <c r="AC382" s="2"/>
      <c r="AD382" s="1"/>
      <c r="AE382" s="1"/>
      <c r="AF382" s="1"/>
      <c r="AG382" s="1"/>
      <c r="AH382" s="2"/>
      <c r="AI382" s="1"/>
      <c r="AJ382" s="1"/>
      <c r="AK382" s="1"/>
      <c r="AL382" s="1"/>
      <c r="AM382" s="2"/>
      <c r="AN382" s="1"/>
      <c r="AO382" s="1"/>
      <c r="AP382" s="1"/>
      <c r="AQ382" s="1"/>
      <c r="AR382" s="2"/>
      <c r="AS382" s="1"/>
      <c r="AT382" s="1"/>
      <c r="AU382" s="1"/>
      <c r="AV382" s="2"/>
      <c r="AW382" s="36"/>
      <c r="BL382" s="33"/>
    </row>
    <row r="383" spans="1:64" customFormat="1">
      <c r="A383" t="s">
        <v>354</v>
      </c>
      <c r="B383" t="s">
        <v>355</v>
      </c>
      <c r="C383">
        <v>2199992975</v>
      </c>
      <c r="D383">
        <v>2240609732</v>
      </c>
      <c r="E383">
        <v>2281159205</v>
      </c>
      <c r="F383">
        <v>2321544987</v>
      </c>
      <c r="G383">
        <v>2361829370</v>
      </c>
      <c r="H383">
        <v>2402147090</v>
      </c>
      <c r="I383">
        <v>2442531361</v>
      </c>
      <c r="J383">
        <v>2483021672</v>
      </c>
      <c r="K383">
        <v>2523645459</v>
      </c>
      <c r="L383">
        <v>2564440295</v>
      </c>
      <c r="M383">
        <v>2605437640</v>
      </c>
      <c r="N383">
        <v>2646675754</v>
      </c>
      <c r="O383">
        <v>2688436551</v>
      </c>
      <c r="P383">
        <v>2730385840</v>
      </c>
      <c r="Q383">
        <v>2772231195</v>
      </c>
      <c r="R383">
        <v>2814221065</v>
      </c>
      <c r="S383">
        <v>2856124025</v>
      </c>
      <c r="T383">
        <v>2898058449</v>
      </c>
      <c r="U383">
        <v>2939830821</v>
      </c>
      <c r="V383">
        <v>2981420591</v>
      </c>
      <c r="W383">
        <v>3022905169</v>
      </c>
      <c r="Z383" s="1"/>
      <c r="AA383" s="2"/>
      <c r="AB383" s="1"/>
      <c r="AC383" s="2"/>
      <c r="AD383" s="1"/>
      <c r="AE383" s="1"/>
      <c r="AF383" s="1"/>
      <c r="AG383" s="1"/>
      <c r="AH383" s="2"/>
      <c r="AI383" s="1"/>
      <c r="AJ383" s="1"/>
      <c r="AK383" s="1"/>
      <c r="AL383" s="1"/>
      <c r="AM383" s="2"/>
      <c r="AN383" s="1"/>
      <c r="AO383" s="1"/>
      <c r="AP383" s="1"/>
      <c r="AQ383" s="1"/>
      <c r="AR383" s="2"/>
      <c r="AS383" s="1"/>
      <c r="AT383" s="1"/>
      <c r="AU383" s="1"/>
      <c r="AV383" s="2"/>
      <c r="AW383" s="36"/>
      <c r="BL383" s="33"/>
    </row>
    <row r="384" spans="1:64" customFormat="1">
      <c r="A384" t="s">
        <v>531</v>
      </c>
      <c r="B384" t="s">
        <v>532</v>
      </c>
      <c r="C384">
        <v>2274454564</v>
      </c>
      <c r="D384">
        <v>2296375670</v>
      </c>
      <c r="E384">
        <v>2317310149</v>
      </c>
      <c r="F384">
        <v>2337064426</v>
      </c>
      <c r="G384">
        <v>2355936797</v>
      </c>
      <c r="H384">
        <v>2374520060</v>
      </c>
      <c r="I384">
        <v>2392790614</v>
      </c>
      <c r="J384">
        <v>2410930308</v>
      </c>
      <c r="K384">
        <v>2428657785</v>
      </c>
      <c r="L384">
        <v>2445871770</v>
      </c>
      <c r="M384">
        <v>2463294188</v>
      </c>
      <c r="N384">
        <v>2481349075</v>
      </c>
      <c r="O384">
        <v>2499410493</v>
      </c>
      <c r="P384">
        <v>2518197739</v>
      </c>
      <c r="Q384">
        <v>2537625754</v>
      </c>
      <c r="R384">
        <v>2557649560</v>
      </c>
      <c r="S384">
        <v>2577855859</v>
      </c>
      <c r="T384">
        <v>2597757681</v>
      </c>
      <c r="U384">
        <v>2617804661</v>
      </c>
      <c r="V384">
        <v>2637690770</v>
      </c>
      <c r="W384">
        <v>2655635719</v>
      </c>
      <c r="Z384" s="1"/>
      <c r="AA384" s="2"/>
      <c r="AB384" s="1"/>
      <c r="AC384" s="2"/>
      <c r="AD384" s="1"/>
      <c r="AE384" s="1"/>
      <c r="AF384" s="1"/>
      <c r="AG384" s="1"/>
      <c r="AH384" s="2"/>
      <c r="AI384" s="1"/>
      <c r="AJ384" s="1"/>
      <c r="AK384" s="1"/>
      <c r="AL384" s="1"/>
      <c r="AM384" s="2"/>
      <c r="AN384" s="1"/>
      <c r="AO384" s="1"/>
      <c r="AP384" s="1"/>
      <c r="AQ384" s="1"/>
      <c r="AR384" s="2"/>
      <c r="AS384" s="1"/>
      <c r="AT384" s="1"/>
      <c r="AU384" s="1"/>
      <c r="AV384" s="2"/>
      <c r="AW384" s="36"/>
      <c r="BL384" s="33"/>
    </row>
    <row r="385" spans="1:64" customFormat="1">
      <c r="A385" t="s">
        <v>453</v>
      </c>
      <c r="B385" t="s">
        <v>454</v>
      </c>
      <c r="C385">
        <v>22507344</v>
      </c>
      <c r="D385">
        <v>22472040</v>
      </c>
      <c r="E385">
        <v>22442971</v>
      </c>
      <c r="F385">
        <v>22131970</v>
      </c>
      <c r="G385">
        <v>21730496</v>
      </c>
      <c r="H385">
        <v>21574326</v>
      </c>
      <c r="I385">
        <v>21451748</v>
      </c>
      <c r="J385">
        <v>21319685</v>
      </c>
      <c r="K385">
        <v>21193760</v>
      </c>
      <c r="L385">
        <v>20882982</v>
      </c>
      <c r="M385">
        <v>20537875</v>
      </c>
      <c r="N385">
        <v>20367487</v>
      </c>
      <c r="O385">
        <v>20246871</v>
      </c>
      <c r="P385">
        <v>20147528</v>
      </c>
      <c r="Q385">
        <v>20058035</v>
      </c>
      <c r="R385">
        <v>19983693</v>
      </c>
      <c r="S385">
        <v>19908979</v>
      </c>
      <c r="T385">
        <v>19815481</v>
      </c>
      <c r="U385">
        <v>19702332</v>
      </c>
      <c r="V385">
        <v>19587491</v>
      </c>
      <c r="W385">
        <v>19473936</v>
      </c>
      <c r="Z385" s="1"/>
      <c r="AA385" s="2"/>
      <c r="AB385" s="1"/>
      <c r="AC385" s="2"/>
      <c r="AD385" s="1"/>
      <c r="AE385" s="1"/>
      <c r="AF385" s="1"/>
      <c r="AG385" s="1"/>
      <c r="AH385" s="2"/>
      <c r="AI385" s="1"/>
      <c r="AJ385" s="1"/>
      <c r="AK385" s="1"/>
      <c r="AL385" s="1"/>
      <c r="AM385" s="2"/>
      <c r="AN385" s="1"/>
      <c r="AO385" s="1"/>
      <c r="AP385" s="1"/>
      <c r="AQ385" s="1"/>
      <c r="AR385" s="2"/>
      <c r="AS385" s="1"/>
      <c r="AT385" s="1"/>
      <c r="AU385" s="1"/>
      <c r="AV385" s="2"/>
      <c r="AW385" s="36"/>
      <c r="BL385" s="33"/>
    </row>
    <row r="386" spans="1:64" customFormat="1">
      <c r="A386" t="s">
        <v>251</v>
      </c>
      <c r="B386" t="s">
        <v>252</v>
      </c>
      <c r="C386">
        <v>58487141</v>
      </c>
      <c r="D386">
        <v>58682466</v>
      </c>
      <c r="E386">
        <v>58892514</v>
      </c>
      <c r="F386">
        <v>59119673</v>
      </c>
      <c r="G386">
        <v>59370479</v>
      </c>
      <c r="H386">
        <v>59647577</v>
      </c>
      <c r="I386">
        <v>59987905</v>
      </c>
      <c r="J386">
        <v>60401206</v>
      </c>
      <c r="K386">
        <v>60846820</v>
      </c>
      <c r="L386">
        <v>61322463</v>
      </c>
      <c r="M386">
        <v>61806995</v>
      </c>
      <c r="N386">
        <v>62276270</v>
      </c>
      <c r="O386">
        <v>62766365</v>
      </c>
      <c r="P386">
        <v>63258918</v>
      </c>
      <c r="Q386">
        <v>63700300</v>
      </c>
      <c r="R386">
        <v>64128226</v>
      </c>
      <c r="S386">
        <v>64613160</v>
      </c>
      <c r="T386">
        <v>65128861</v>
      </c>
      <c r="U386">
        <v>65595565</v>
      </c>
      <c r="V386">
        <v>66058859</v>
      </c>
      <c r="W386">
        <v>66488991</v>
      </c>
      <c r="Z386" s="1"/>
      <c r="AA386" s="2"/>
      <c r="AB386" s="1"/>
      <c r="AC386" s="2"/>
      <c r="AD386" s="1"/>
      <c r="AE386" s="1"/>
      <c r="AF386" s="1"/>
      <c r="AG386" s="1"/>
      <c r="AH386" s="2"/>
      <c r="AI386" s="1"/>
      <c r="AJ386" s="1"/>
      <c r="AK386" s="1"/>
      <c r="AL386" s="1"/>
      <c r="AM386" s="2"/>
      <c r="AN386" s="1"/>
      <c r="AO386" s="1"/>
      <c r="AP386" s="1"/>
      <c r="AQ386" s="1"/>
      <c r="AR386" s="2"/>
      <c r="AS386" s="1"/>
      <c r="AT386" s="1"/>
      <c r="AU386" s="1"/>
      <c r="AV386" s="2"/>
      <c r="AW386" s="36"/>
      <c r="BL386" s="33"/>
    </row>
    <row r="387" spans="1:64" customFormat="1">
      <c r="A387" t="s">
        <v>27</v>
      </c>
      <c r="B387" t="s">
        <v>457</v>
      </c>
      <c r="C387">
        <v>6962802</v>
      </c>
      <c r="D387">
        <v>7501234</v>
      </c>
      <c r="E387">
        <v>7933681</v>
      </c>
      <c r="F387">
        <v>8231156</v>
      </c>
      <c r="G387">
        <v>8427060</v>
      </c>
      <c r="H387">
        <v>8557161</v>
      </c>
      <c r="I387">
        <v>8680524</v>
      </c>
      <c r="J387">
        <v>8840215</v>
      </c>
      <c r="K387">
        <v>9043337</v>
      </c>
      <c r="L387">
        <v>9273757</v>
      </c>
      <c r="M387">
        <v>9524534</v>
      </c>
      <c r="N387">
        <v>9782770</v>
      </c>
      <c r="O387">
        <v>10039338</v>
      </c>
      <c r="P387">
        <v>10293331</v>
      </c>
      <c r="Q387">
        <v>10549678</v>
      </c>
      <c r="R387">
        <v>10811543</v>
      </c>
      <c r="S387">
        <v>11083635</v>
      </c>
      <c r="T387">
        <v>11369071</v>
      </c>
      <c r="U387">
        <v>11668818</v>
      </c>
      <c r="V387">
        <v>11980937</v>
      </c>
      <c r="W387">
        <v>12301939</v>
      </c>
      <c r="Z387" s="1"/>
      <c r="AA387" s="2"/>
      <c r="AB387" s="1"/>
      <c r="AC387" s="2"/>
      <c r="AD387" s="1"/>
      <c r="AE387" s="1"/>
      <c r="AF387" s="1"/>
      <c r="AG387" s="1"/>
      <c r="AH387" s="2"/>
      <c r="AI387" s="1"/>
      <c r="AJ387" s="1"/>
      <c r="AK387" s="1"/>
      <c r="AL387" s="1"/>
      <c r="AM387" s="2"/>
      <c r="AN387" s="1"/>
      <c r="AO387" s="1"/>
      <c r="AP387" s="1"/>
      <c r="AQ387" s="1"/>
      <c r="AR387" s="2"/>
      <c r="AS387" s="1"/>
      <c r="AT387" s="1"/>
      <c r="AU387" s="1"/>
      <c r="AV387" s="2"/>
      <c r="AW387" s="36"/>
      <c r="BL387" s="33"/>
    </row>
    <row r="388" spans="1:64" customFormat="1">
      <c r="A388" t="s">
        <v>343</v>
      </c>
      <c r="B388" t="s">
        <v>344</v>
      </c>
      <c r="C388">
        <v>153021</v>
      </c>
      <c r="D388">
        <v>154995</v>
      </c>
      <c r="E388">
        <v>156729</v>
      </c>
      <c r="F388">
        <v>158179</v>
      </c>
      <c r="G388">
        <v>159392</v>
      </c>
      <c r="H388">
        <v>160530</v>
      </c>
      <c r="I388">
        <v>161816</v>
      </c>
      <c r="J388">
        <v>163417</v>
      </c>
      <c r="K388">
        <v>165381</v>
      </c>
      <c r="L388">
        <v>167639</v>
      </c>
      <c r="M388">
        <v>170011</v>
      </c>
      <c r="N388">
        <v>172221</v>
      </c>
      <c r="O388">
        <v>174085</v>
      </c>
      <c r="P388">
        <v>175544</v>
      </c>
      <c r="Q388">
        <v>176646</v>
      </c>
      <c r="R388">
        <v>177513</v>
      </c>
      <c r="S388">
        <v>178296</v>
      </c>
      <c r="T388">
        <v>179126</v>
      </c>
      <c r="U388">
        <v>180024</v>
      </c>
      <c r="V388">
        <v>180955</v>
      </c>
      <c r="W388">
        <v>181889</v>
      </c>
      <c r="Z388" s="1"/>
      <c r="AA388" s="2"/>
      <c r="AB388" s="1"/>
      <c r="AC388" s="2"/>
      <c r="AD388" s="1"/>
      <c r="AE388" s="1"/>
      <c r="AF388" s="1"/>
      <c r="AG388" s="1"/>
      <c r="AH388" s="2"/>
      <c r="AI388" s="1"/>
      <c r="AJ388" s="1"/>
      <c r="AK388" s="1"/>
      <c r="AL388" s="1"/>
      <c r="AM388" s="2"/>
      <c r="AN388" s="1"/>
      <c r="AO388" s="1"/>
      <c r="AP388" s="1"/>
      <c r="AQ388" s="1"/>
      <c r="AR388" s="2"/>
      <c r="AS388" s="1"/>
      <c r="AT388" s="1"/>
      <c r="AU388" s="1"/>
      <c r="AV388" s="2"/>
      <c r="AW388" s="36"/>
      <c r="BL388" s="33"/>
    </row>
    <row r="389" spans="1:64" customFormat="1">
      <c r="A389" t="s">
        <v>327</v>
      </c>
      <c r="B389" t="s">
        <v>328</v>
      </c>
      <c r="C389">
        <v>43221</v>
      </c>
      <c r="D389">
        <v>43614</v>
      </c>
      <c r="E389">
        <v>44074</v>
      </c>
      <c r="F389">
        <v>44599</v>
      </c>
      <c r="G389">
        <v>45165</v>
      </c>
      <c r="H389">
        <v>45746</v>
      </c>
      <c r="I389">
        <v>46324</v>
      </c>
      <c r="J389">
        <v>46857</v>
      </c>
      <c r="K389">
        <v>47339</v>
      </c>
      <c r="L389">
        <v>47778</v>
      </c>
      <c r="M389">
        <v>48185</v>
      </c>
      <c r="N389">
        <v>48599</v>
      </c>
      <c r="O389">
        <v>49016</v>
      </c>
      <c r="P389">
        <v>49447</v>
      </c>
      <c r="Q389">
        <v>49887</v>
      </c>
      <c r="R389">
        <v>50331</v>
      </c>
      <c r="S389">
        <v>50774</v>
      </c>
      <c r="T389">
        <v>51203</v>
      </c>
      <c r="U389">
        <v>51625</v>
      </c>
      <c r="V389">
        <v>52045</v>
      </c>
      <c r="W389">
        <v>52441</v>
      </c>
      <c r="Z389" s="1"/>
      <c r="AA389" s="2"/>
      <c r="AB389" s="1"/>
      <c r="AC389" s="2"/>
      <c r="AD389" s="1"/>
      <c r="AE389" s="1"/>
      <c r="AF389" s="1"/>
      <c r="AG389" s="1"/>
      <c r="AH389" s="2"/>
      <c r="AI389" s="1"/>
      <c r="AJ389" s="1"/>
      <c r="AK389" s="1"/>
      <c r="AL389" s="1"/>
      <c r="AM389" s="2"/>
      <c r="AN389" s="1"/>
      <c r="AO389" s="1"/>
      <c r="AP389" s="1"/>
      <c r="AQ389" s="1"/>
      <c r="AR389" s="2"/>
      <c r="AS389" s="1"/>
      <c r="AT389" s="1"/>
      <c r="AU389" s="1"/>
      <c r="AV389" s="2"/>
      <c r="AW389" s="36"/>
      <c r="BL389" s="33"/>
    </row>
    <row r="390" spans="1:64" customFormat="1">
      <c r="A390" t="s">
        <v>472</v>
      </c>
      <c r="B390" t="s">
        <v>473</v>
      </c>
      <c r="C390">
        <v>26840</v>
      </c>
      <c r="D390">
        <v>27145</v>
      </c>
      <c r="E390">
        <v>27462</v>
      </c>
      <c r="F390">
        <v>27812</v>
      </c>
      <c r="G390">
        <v>28175</v>
      </c>
      <c r="H390">
        <v>28562</v>
      </c>
      <c r="I390">
        <v>28940</v>
      </c>
      <c r="J390">
        <v>29324</v>
      </c>
      <c r="K390">
        <v>29700</v>
      </c>
      <c r="L390">
        <v>30063</v>
      </c>
      <c r="M390">
        <v>30434</v>
      </c>
      <c r="N390">
        <v>30816</v>
      </c>
      <c r="O390">
        <v>31229</v>
      </c>
      <c r="P390">
        <v>31661</v>
      </c>
      <c r="Q390">
        <v>32105</v>
      </c>
      <c r="R390">
        <v>32553</v>
      </c>
      <c r="S390">
        <v>32948</v>
      </c>
      <c r="T390">
        <v>33272</v>
      </c>
      <c r="U390">
        <v>33504</v>
      </c>
      <c r="V390">
        <v>33671</v>
      </c>
      <c r="W390">
        <v>33785</v>
      </c>
      <c r="Z390" s="1"/>
      <c r="AA390" s="2"/>
      <c r="AB390" s="1"/>
      <c r="AC390" s="2"/>
      <c r="AD390" s="1"/>
      <c r="AE390" s="1"/>
      <c r="AF390" s="1"/>
      <c r="AG390" s="1"/>
      <c r="AH390" s="2"/>
      <c r="AI390" s="1"/>
      <c r="AJ390" s="1"/>
      <c r="AK390" s="1"/>
      <c r="AL390" s="1"/>
      <c r="AM390" s="2"/>
      <c r="AN390" s="1"/>
      <c r="AO390" s="1"/>
      <c r="AP390" s="1"/>
      <c r="AQ390" s="1"/>
      <c r="AR390" s="2"/>
      <c r="AS390" s="1"/>
      <c r="AT390" s="1"/>
      <c r="AU390" s="1"/>
      <c r="AV390" s="2"/>
      <c r="AW390" s="36"/>
      <c r="BL390" s="33"/>
    </row>
    <row r="391" spans="1:64" customFormat="1">
      <c r="A391" t="s">
        <v>368</v>
      </c>
      <c r="B391" t="s">
        <v>369</v>
      </c>
      <c r="C391">
        <v>27392</v>
      </c>
      <c r="D391">
        <v>28116</v>
      </c>
      <c r="E391">
        <v>28935</v>
      </c>
      <c r="F391">
        <v>29853</v>
      </c>
      <c r="G391">
        <v>30910</v>
      </c>
      <c r="H391">
        <v>32053</v>
      </c>
      <c r="I391">
        <v>33186</v>
      </c>
      <c r="J391">
        <v>34248</v>
      </c>
      <c r="K391">
        <v>35237</v>
      </c>
      <c r="L391">
        <v>36137</v>
      </c>
      <c r="M391">
        <v>36885</v>
      </c>
      <c r="N391">
        <v>37377</v>
      </c>
      <c r="O391">
        <v>37582</v>
      </c>
      <c r="P391">
        <v>37446</v>
      </c>
      <c r="Q391">
        <v>37009</v>
      </c>
      <c r="R391">
        <v>36453</v>
      </c>
      <c r="S391">
        <v>36015</v>
      </c>
      <c r="T391">
        <v>35858</v>
      </c>
      <c r="U391">
        <v>36065</v>
      </c>
      <c r="V391">
        <v>36560</v>
      </c>
      <c r="W391">
        <v>37264</v>
      </c>
      <c r="Z391" s="1"/>
      <c r="AA391" s="2"/>
      <c r="AB391" s="1"/>
      <c r="AC391" s="2"/>
      <c r="AD391" s="1"/>
      <c r="AE391" s="1"/>
      <c r="AF391" s="1"/>
      <c r="AG391" s="1"/>
      <c r="AH391" s="2"/>
      <c r="AI391" s="1"/>
      <c r="AJ391" s="1"/>
      <c r="AK391" s="1"/>
      <c r="AL391" s="1"/>
      <c r="AM391" s="2"/>
      <c r="AN391" s="1"/>
      <c r="AO391" s="1"/>
      <c r="AP391" s="1"/>
      <c r="AQ391" s="1"/>
      <c r="AR391" s="2"/>
      <c r="AS391" s="1"/>
      <c r="AT391" s="1"/>
      <c r="AU391" s="1"/>
      <c r="AV391" s="2"/>
      <c r="AW391" s="36"/>
      <c r="BL391" s="33"/>
    </row>
    <row r="392" spans="1:64" customFormat="1">
      <c r="A392" t="s">
        <v>537</v>
      </c>
      <c r="B392" t="s">
        <v>538</v>
      </c>
      <c r="C392">
        <v>107801</v>
      </c>
      <c r="D392">
        <v>107758</v>
      </c>
      <c r="E392">
        <v>107784</v>
      </c>
      <c r="F392">
        <v>107896</v>
      </c>
      <c r="G392">
        <v>108097</v>
      </c>
      <c r="H392">
        <v>108326</v>
      </c>
      <c r="I392">
        <v>108512</v>
      </c>
      <c r="J392">
        <v>108614</v>
      </c>
      <c r="K392">
        <v>108603</v>
      </c>
      <c r="L392">
        <v>108518</v>
      </c>
      <c r="M392">
        <v>108393</v>
      </c>
      <c r="N392">
        <v>108287</v>
      </c>
      <c r="O392">
        <v>108255</v>
      </c>
      <c r="P392">
        <v>108316</v>
      </c>
      <c r="Q392">
        <v>108435</v>
      </c>
      <c r="R392">
        <v>108622</v>
      </c>
      <c r="S392">
        <v>108861</v>
      </c>
      <c r="T392">
        <v>109148</v>
      </c>
      <c r="U392">
        <v>109459</v>
      </c>
      <c r="V392">
        <v>109827</v>
      </c>
      <c r="W392">
        <v>110210</v>
      </c>
      <c r="Z392" s="1"/>
      <c r="AA392" s="2"/>
      <c r="AB392" s="1"/>
      <c r="AC392" s="2"/>
      <c r="AD392" s="1"/>
      <c r="AE392" s="1"/>
      <c r="AF392" s="1"/>
      <c r="AG392" s="1"/>
      <c r="AH392" s="2"/>
      <c r="AI392" s="1"/>
      <c r="AJ392" s="1"/>
      <c r="AK392" s="1"/>
      <c r="AL392" s="1"/>
      <c r="AM392" s="2"/>
      <c r="AN392" s="1"/>
      <c r="AO392" s="1"/>
      <c r="AP392" s="1"/>
      <c r="AQ392" s="1"/>
      <c r="AR392" s="2"/>
      <c r="AS392" s="1"/>
      <c r="AT392" s="1"/>
      <c r="AU392" s="1"/>
      <c r="AV392" s="2"/>
      <c r="AW392" s="36"/>
      <c r="BL392" s="33"/>
    </row>
    <row r="393" spans="1:64" customFormat="1">
      <c r="A393" t="s">
        <v>549</v>
      </c>
      <c r="B393" t="s">
        <v>550</v>
      </c>
      <c r="C393">
        <v>172839</v>
      </c>
      <c r="D393">
        <v>173609</v>
      </c>
      <c r="E393">
        <v>174454</v>
      </c>
      <c r="F393">
        <v>175392</v>
      </c>
      <c r="G393">
        <v>176407</v>
      </c>
      <c r="H393">
        <v>177484</v>
      </c>
      <c r="I393">
        <v>178590</v>
      </c>
      <c r="J393">
        <v>179727</v>
      </c>
      <c r="K393">
        <v>180876</v>
      </c>
      <c r="L393">
        <v>182046</v>
      </c>
      <c r="M393">
        <v>183263</v>
      </c>
      <c r="N393">
        <v>184556</v>
      </c>
      <c r="O393">
        <v>185949</v>
      </c>
      <c r="P393">
        <v>187469</v>
      </c>
      <c r="Q393">
        <v>189088</v>
      </c>
      <c r="R393">
        <v>190717</v>
      </c>
      <c r="S393">
        <v>192221</v>
      </c>
      <c r="T393">
        <v>193513</v>
      </c>
      <c r="U393">
        <v>194535</v>
      </c>
      <c r="V393">
        <v>195352</v>
      </c>
      <c r="W393">
        <v>196130</v>
      </c>
      <c r="Z393" s="1"/>
      <c r="AA393" s="2"/>
      <c r="AB393" s="1"/>
      <c r="AC393" s="2"/>
      <c r="AD393" s="1"/>
      <c r="AE393" s="1"/>
      <c r="AF393" s="1"/>
      <c r="AG393" s="1"/>
      <c r="AH393" s="2"/>
      <c r="AI393" s="1"/>
      <c r="AJ393" s="1"/>
      <c r="AK393" s="1"/>
      <c r="AL393" s="1"/>
      <c r="AM393" s="2"/>
      <c r="AN393" s="1"/>
      <c r="AO393" s="1"/>
      <c r="AP393" s="1"/>
      <c r="AQ393" s="1"/>
      <c r="AR393" s="2"/>
      <c r="AS393" s="1"/>
      <c r="AT393" s="1"/>
      <c r="AU393" s="1"/>
      <c r="AV393" s="2"/>
      <c r="AW393" s="36"/>
      <c r="BL393" s="33"/>
    </row>
    <row r="394" spans="1:64" customFormat="1">
      <c r="A394" t="s">
        <v>130</v>
      </c>
      <c r="B394" t="s">
        <v>131</v>
      </c>
      <c r="C394">
        <v>56171</v>
      </c>
      <c r="D394">
        <v>57053</v>
      </c>
      <c r="E394">
        <v>57821</v>
      </c>
      <c r="F394">
        <v>58494</v>
      </c>
      <c r="G394">
        <v>59080</v>
      </c>
      <c r="H394">
        <v>59504</v>
      </c>
      <c r="I394">
        <v>59681</v>
      </c>
      <c r="J394">
        <v>59562</v>
      </c>
      <c r="K394">
        <v>59107</v>
      </c>
      <c r="L394">
        <v>58365</v>
      </c>
      <c r="M394">
        <v>57492</v>
      </c>
      <c r="N394">
        <v>56683</v>
      </c>
      <c r="O394">
        <v>56079</v>
      </c>
      <c r="P394">
        <v>55759</v>
      </c>
      <c r="Q394">
        <v>55667</v>
      </c>
      <c r="R394">
        <v>55713</v>
      </c>
      <c r="S394">
        <v>55791</v>
      </c>
      <c r="T394">
        <v>55812</v>
      </c>
      <c r="U394">
        <v>55741</v>
      </c>
      <c r="V394">
        <v>55620</v>
      </c>
      <c r="W394">
        <v>55465</v>
      </c>
      <c r="Z394" s="1"/>
      <c r="AA394" s="2"/>
      <c r="AB394" s="1"/>
      <c r="AC394" s="2"/>
      <c r="AD394" s="1"/>
      <c r="AE394" s="1"/>
      <c r="AF394" s="1"/>
      <c r="AG394" s="1"/>
      <c r="AH394" s="2"/>
      <c r="AI394" s="1"/>
      <c r="AJ394" s="1"/>
      <c r="AK394" s="1"/>
      <c r="AL394" s="1"/>
      <c r="AM394" s="2"/>
      <c r="AN394" s="1"/>
      <c r="AO394" s="1"/>
      <c r="AP394" s="1"/>
      <c r="AQ394" s="1"/>
      <c r="AR394" s="2"/>
      <c r="AS394" s="1"/>
      <c r="AT394" s="1"/>
      <c r="AU394" s="1"/>
      <c r="AV394" s="2"/>
      <c r="AW394" s="36"/>
      <c r="BL394" s="33"/>
    </row>
    <row r="395" spans="1:64" customFormat="1">
      <c r="A395" t="s">
        <v>482</v>
      </c>
      <c r="B395" t="s">
        <v>483</v>
      </c>
      <c r="C395">
        <v>137848</v>
      </c>
      <c r="D395">
        <v>139959</v>
      </c>
      <c r="E395">
        <v>142262</v>
      </c>
      <c r="F395">
        <v>144755</v>
      </c>
      <c r="G395">
        <v>147447</v>
      </c>
      <c r="H395">
        <v>150415</v>
      </c>
      <c r="I395">
        <v>153737</v>
      </c>
      <c r="J395">
        <v>157472</v>
      </c>
      <c r="K395">
        <v>161681</v>
      </c>
      <c r="L395">
        <v>166300</v>
      </c>
      <c r="M395">
        <v>171120</v>
      </c>
      <c r="N395">
        <v>175876</v>
      </c>
      <c r="O395">
        <v>180371</v>
      </c>
      <c r="P395">
        <v>184524</v>
      </c>
      <c r="Q395">
        <v>188404</v>
      </c>
      <c r="R395">
        <v>192087</v>
      </c>
      <c r="S395">
        <v>195727</v>
      </c>
      <c r="T395">
        <v>199432</v>
      </c>
      <c r="U395">
        <v>203227</v>
      </c>
      <c r="V395">
        <v>207089</v>
      </c>
      <c r="W395">
        <v>211028</v>
      </c>
      <c r="Z395" s="1"/>
      <c r="AA395" s="2"/>
      <c r="AB395" s="1"/>
      <c r="AC395" s="2"/>
      <c r="AD395" s="1"/>
      <c r="AE395" s="1"/>
      <c r="AF395" s="1"/>
      <c r="AG395" s="1"/>
      <c r="AH395" s="2"/>
      <c r="AI395" s="1"/>
      <c r="AJ395" s="1"/>
      <c r="AK395" s="1"/>
      <c r="AL395" s="1"/>
      <c r="AM395" s="2"/>
      <c r="AN395" s="1"/>
      <c r="AO395" s="1"/>
      <c r="AP395" s="1"/>
      <c r="AQ395" s="1"/>
      <c r="AR395" s="2"/>
      <c r="AS395" s="1"/>
      <c r="AT395" s="1"/>
      <c r="AU395" s="1"/>
      <c r="AV395" s="2"/>
      <c r="AW395" s="36"/>
      <c r="BL395" s="33"/>
    </row>
    <row r="396" spans="1:64" customFormat="1">
      <c r="A396" t="s">
        <v>463</v>
      </c>
      <c r="B396" t="s">
        <v>464</v>
      </c>
      <c r="C396">
        <v>9347774</v>
      </c>
      <c r="D396">
        <v>9568722</v>
      </c>
      <c r="E396">
        <v>9797734</v>
      </c>
      <c r="F396">
        <v>10036104</v>
      </c>
      <c r="G396">
        <v>10283699</v>
      </c>
      <c r="H396">
        <v>10541467</v>
      </c>
      <c r="I396">
        <v>10810083</v>
      </c>
      <c r="J396">
        <v>11090116</v>
      </c>
      <c r="K396">
        <v>11382268</v>
      </c>
      <c r="L396">
        <v>11687080</v>
      </c>
      <c r="M396">
        <v>12004701</v>
      </c>
      <c r="N396">
        <v>12335084</v>
      </c>
      <c r="O396">
        <v>12678148</v>
      </c>
      <c r="P396">
        <v>13033809</v>
      </c>
      <c r="Q396">
        <v>13401991</v>
      </c>
      <c r="R396">
        <v>13782420</v>
      </c>
      <c r="S396">
        <v>14174731</v>
      </c>
      <c r="T396">
        <v>14578459</v>
      </c>
      <c r="U396">
        <v>14993528</v>
      </c>
      <c r="V396">
        <v>15419381</v>
      </c>
      <c r="W396">
        <v>15854360</v>
      </c>
      <c r="Z396" s="1"/>
      <c r="AA396" s="2"/>
      <c r="AB396" s="1"/>
      <c r="AC396" s="2"/>
      <c r="AD396" s="1"/>
      <c r="AE396" s="1"/>
      <c r="AF396" s="1"/>
      <c r="AG396" s="1"/>
      <c r="AH396" s="2"/>
      <c r="AI396" s="1"/>
      <c r="AJ396" s="1"/>
      <c r="AK396" s="1"/>
      <c r="AL396" s="1"/>
      <c r="AM396" s="2"/>
      <c r="AN396" s="1"/>
      <c r="AO396" s="1"/>
      <c r="AP396" s="1"/>
      <c r="AQ396" s="1"/>
      <c r="AR396" s="2"/>
      <c r="AS396" s="1"/>
      <c r="AT396" s="1"/>
      <c r="AU396" s="1"/>
      <c r="AV396" s="2"/>
      <c r="AW396" s="36"/>
      <c r="BL396" s="33"/>
    </row>
    <row r="397" spans="1:64" customFormat="1">
      <c r="A397" t="s">
        <v>476</v>
      </c>
      <c r="B397" t="s">
        <v>477</v>
      </c>
      <c r="C397">
        <v>7567745</v>
      </c>
      <c r="D397">
        <v>7540401</v>
      </c>
      <c r="E397">
        <v>7516346</v>
      </c>
      <c r="F397">
        <v>7503433</v>
      </c>
      <c r="G397">
        <v>7496522</v>
      </c>
      <c r="H397">
        <v>7480591</v>
      </c>
      <c r="I397">
        <v>7463157</v>
      </c>
      <c r="J397">
        <v>7440769</v>
      </c>
      <c r="K397">
        <v>7411569</v>
      </c>
      <c r="L397">
        <v>7381579</v>
      </c>
      <c r="M397">
        <v>7350222</v>
      </c>
      <c r="N397">
        <v>7320807</v>
      </c>
      <c r="O397">
        <v>7291436</v>
      </c>
      <c r="P397">
        <v>7234099</v>
      </c>
      <c r="Q397">
        <v>7199077</v>
      </c>
      <c r="R397">
        <v>7164132</v>
      </c>
      <c r="S397">
        <v>7130576</v>
      </c>
      <c r="T397">
        <v>7095383</v>
      </c>
      <c r="U397">
        <v>7058322</v>
      </c>
      <c r="V397">
        <v>7020858</v>
      </c>
      <c r="W397">
        <v>6982084</v>
      </c>
      <c r="Z397" s="1"/>
      <c r="AA397" s="2"/>
      <c r="AB397" s="1"/>
      <c r="AC397" s="2"/>
      <c r="AD397" s="1"/>
      <c r="AE397" s="1"/>
      <c r="AF397" s="1"/>
      <c r="AG397" s="1"/>
      <c r="AH397" s="2"/>
      <c r="AI397" s="1"/>
      <c r="AJ397" s="1"/>
      <c r="AK397" s="1"/>
      <c r="AL397" s="1"/>
      <c r="AM397" s="2"/>
      <c r="AN397" s="1"/>
      <c r="AO397" s="1"/>
      <c r="AP397" s="1"/>
      <c r="AQ397" s="1"/>
      <c r="AR397" s="2"/>
      <c r="AS397" s="1"/>
      <c r="AT397" s="1"/>
      <c r="AU397" s="1"/>
      <c r="AV397" s="2"/>
      <c r="AW397" s="36"/>
      <c r="BL397" s="33"/>
    </row>
    <row r="398" spans="1:64" customFormat="1">
      <c r="A398" t="s">
        <v>28</v>
      </c>
      <c r="B398" t="s">
        <v>496</v>
      </c>
      <c r="C398">
        <v>78846</v>
      </c>
      <c r="D398">
        <v>80410</v>
      </c>
      <c r="E398">
        <v>81131</v>
      </c>
      <c r="F398">
        <v>81202</v>
      </c>
      <c r="G398">
        <v>83723</v>
      </c>
      <c r="H398">
        <v>82781</v>
      </c>
      <c r="I398">
        <v>82475</v>
      </c>
      <c r="J398">
        <v>82858</v>
      </c>
      <c r="K398">
        <v>84600</v>
      </c>
      <c r="L398">
        <v>85033</v>
      </c>
      <c r="M398">
        <v>86956</v>
      </c>
      <c r="N398">
        <v>87298</v>
      </c>
      <c r="O398">
        <v>89770</v>
      </c>
      <c r="P398">
        <v>87441</v>
      </c>
      <c r="Q398">
        <v>88303</v>
      </c>
      <c r="R398">
        <v>89949</v>
      </c>
      <c r="S398">
        <v>91359</v>
      </c>
      <c r="T398">
        <v>93419</v>
      </c>
      <c r="U398">
        <v>94677</v>
      </c>
      <c r="V398">
        <v>95843</v>
      </c>
      <c r="W398">
        <v>96762</v>
      </c>
      <c r="Z398" s="1"/>
      <c r="AA398" s="2"/>
      <c r="AB398" s="1"/>
      <c r="AC398" s="2"/>
      <c r="AD398" s="1"/>
      <c r="AE398" s="1"/>
      <c r="AF398" s="1"/>
      <c r="AG398" s="1"/>
      <c r="AH398" s="2"/>
      <c r="AI398" s="1"/>
      <c r="AJ398" s="1"/>
      <c r="AK398" s="1"/>
      <c r="AL398" s="1"/>
      <c r="AM398" s="2"/>
      <c r="AN398" s="1"/>
      <c r="AO398" s="1"/>
      <c r="AP398" s="1"/>
      <c r="AQ398" s="1"/>
      <c r="AR398" s="2"/>
      <c r="AS398" s="1"/>
      <c r="AT398" s="1"/>
      <c r="AU398" s="1"/>
      <c r="AV398" s="2"/>
      <c r="AW398" s="36"/>
      <c r="BL398" s="33"/>
    </row>
    <row r="399" spans="1:64" customFormat="1">
      <c r="A399" t="s">
        <v>31</v>
      </c>
      <c r="B399" t="s">
        <v>469</v>
      </c>
      <c r="C399">
        <v>4381483</v>
      </c>
      <c r="D399">
        <v>4462378</v>
      </c>
      <c r="E399">
        <v>4584571</v>
      </c>
      <c r="F399">
        <v>4754072</v>
      </c>
      <c r="G399">
        <v>4965766</v>
      </c>
      <c r="H399">
        <v>5201070</v>
      </c>
      <c r="I399">
        <v>5433991</v>
      </c>
      <c r="J399">
        <v>5645624</v>
      </c>
      <c r="K399">
        <v>5829237</v>
      </c>
      <c r="L399">
        <v>5989633</v>
      </c>
      <c r="M399">
        <v>6133603</v>
      </c>
      <c r="N399">
        <v>6272734</v>
      </c>
      <c r="O399">
        <v>6415634</v>
      </c>
      <c r="P399">
        <v>6563240</v>
      </c>
      <c r="Q399">
        <v>6712581</v>
      </c>
      <c r="R399">
        <v>6863980</v>
      </c>
      <c r="S399">
        <v>7017144</v>
      </c>
      <c r="T399">
        <v>7171914</v>
      </c>
      <c r="U399">
        <v>7328838</v>
      </c>
      <c r="V399">
        <v>7488431</v>
      </c>
      <c r="W399">
        <v>7650154</v>
      </c>
      <c r="Z399" s="1"/>
      <c r="AA399" s="2"/>
      <c r="AB399" s="1"/>
      <c r="AC399" s="2"/>
      <c r="AD399" s="1"/>
      <c r="AE399" s="1"/>
      <c r="AF399" s="1"/>
      <c r="AG399" s="1"/>
      <c r="AH399" s="2"/>
      <c r="AI399" s="1"/>
      <c r="AJ399" s="1"/>
      <c r="AK399" s="1"/>
      <c r="AL399" s="1"/>
      <c r="AM399" s="2"/>
      <c r="AN399" s="1"/>
      <c r="AO399" s="1"/>
      <c r="AP399" s="1"/>
      <c r="AQ399" s="1"/>
      <c r="AR399" s="2"/>
      <c r="AS399" s="1"/>
      <c r="AT399" s="1"/>
      <c r="AU399" s="1"/>
      <c r="AV399" s="2"/>
      <c r="AW399" s="36"/>
      <c r="BL399" s="33"/>
    </row>
    <row r="400" spans="1:64" customFormat="1">
      <c r="A400" t="s">
        <v>465</v>
      </c>
      <c r="B400" t="s">
        <v>466</v>
      </c>
      <c r="C400">
        <v>3927213</v>
      </c>
      <c r="D400">
        <v>3958723</v>
      </c>
      <c r="E400">
        <v>4027887</v>
      </c>
      <c r="F400">
        <v>4138012</v>
      </c>
      <c r="G400">
        <v>4175950</v>
      </c>
      <c r="H400">
        <v>4114826</v>
      </c>
      <c r="I400">
        <v>4166664</v>
      </c>
      <c r="J400">
        <v>4265762</v>
      </c>
      <c r="K400">
        <v>4401365</v>
      </c>
      <c r="L400">
        <v>4588599</v>
      </c>
      <c r="M400">
        <v>4839396</v>
      </c>
      <c r="N400">
        <v>4987573</v>
      </c>
      <c r="O400">
        <v>5076732</v>
      </c>
      <c r="P400">
        <v>5183688</v>
      </c>
      <c r="Q400">
        <v>5312437</v>
      </c>
      <c r="R400">
        <v>5399162</v>
      </c>
      <c r="S400">
        <v>5469724</v>
      </c>
      <c r="T400">
        <v>5535002</v>
      </c>
      <c r="U400">
        <v>5607283</v>
      </c>
      <c r="V400">
        <v>5612253</v>
      </c>
      <c r="W400">
        <v>5638676</v>
      </c>
      <c r="Z400" s="1"/>
      <c r="AA400" s="2"/>
      <c r="AB400" s="1"/>
      <c r="AC400" s="2"/>
      <c r="AD400" s="1"/>
      <c r="AE400" s="1"/>
      <c r="AF400" s="1"/>
      <c r="AG400" s="1"/>
      <c r="AH400" s="2"/>
      <c r="AI400" s="1"/>
      <c r="AJ400" s="1"/>
      <c r="AK400" s="1"/>
      <c r="AL400" s="1"/>
      <c r="AM400" s="2"/>
      <c r="AN400" s="1"/>
      <c r="AO400" s="1"/>
      <c r="AP400" s="1"/>
      <c r="AQ400" s="1"/>
      <c r="AR400" s="2"/>
      <c r="AS400" s="1"/>
      <c r="AT400" s="1"/>
      <c r="AU400" s="1"/>
      <c r="AV400" s="2"/>
      <c r="AW400" s="36"/>
      <c r="BL400" s="33"/>
    </row>
    <row r="401" spans="1:73" customFormat="1">
      <c r="A401" t="s">
        <v>494</v>
      </c>
      <c r="B401" t="s">
        <v>495</v>
      </c>
      <c r="C401">
        <v>31240</v>
      </c>
      <c r="D401">
        <v>31084</v>
      </c>
      <c r="E401">
        <v>30519</v>
      </c>
      <c r="F401">
        <v>30600</v>
      </c>
      <c r="G401">
        <v>30777</v>
      </c>
      <c r="H401">
        <v>31472</v>
      </c>
      <c r="I401">
        <v>32488</v>
      </c>
      <c r="J401">
        <v>33011</v>
      </c>
      <c r="K401">
        <v>33441</v>
      </c>
      <c r="L401">
        <v>33811</v>
      </c>
      <c r="M401">
        <v>33964</v>
      </c>
      <c r="N401">
        <v>34238</v>
      </c>
      <c r="O401">
        <v>34056</v>
      </c>
      <c r="P401">
        <v>33435</v>
      </c>
      <c r="Q401">
        <v>34640</v>
      </c>
      <c r="R401">
        <v>36607</v>
      </c>
      <c r="S401">
        <v>37685</v>
      </c>
      <c r="T401">
        <v>38825</v>
      </c>
      <c r="U401">
        <v>39969</v>
      </c>
      <c r="V401">
        <v>40574</v>
      </c>
      <c r="W401">
        <v>40654</v>
      </c>
      <c r="Z401" s="1"/>
      <c r="AA401" s="2"/>
      <c r="AB401" s="1"/>
      <c r="AC401" s="2"/>
      <c r="AD401" s="1"/>
      <c r="AE401" s="1"/>
      <c r="AF401" s="1"/>
      <c r="AG401" s="1"/>
      <c r="AH401" s="2"/>
      <c r="AI401" s="1"/>
      <c r="AJ401" s="1"/>
      <c r="AK401" s="1"/>
      <c r="AL401" s="1"/>
      <c r="AM401" s="2"/>
      <c r="AN401" s="1"/>
      <c r="AO401" s="1"/>
      <c r="AP401" s="1"/>
      <c r="AQ401" s="1"/>
      <c r="AR401" s="2"/>
      <c r="AS401" s="1"/>
      <c r="AT401" s="1"/>
      <c r="AU401" s="1"/>
      <c r="AV401" s="2"/>
      <c r="AW401" s="36"/>
      <c r="BL401" s="33"/>
    </row>
    <row r="402" spans="1:73" customFormat="1">
      <c r="A402" t="s">
        <v>488</v>
      </c>
      <c r="B402" t="s">
        <v>489</v>
      </c>
      <c r="C402">
        <v>1981629</v>
      </c>
      <c r="D402">
        <v>1983045</v>
      </c>
      <c r="E402">
        <v>1988925</v>
      </c>
      <c r="F402">
        <v>1992060</v>
      </c>
      <c r="G402">
        <v>1994530</v>
      </c>
      <c r="H402">
        <v>1995733</v>
      </c>
      <c r="I402">
        <v>1997012</v>
      </c>
      <c r="J402">
        <v>2000474</v>
      </c>
      <c r="K402">
        <v>2006868</v>
      </c>
      <c r="L402">
        <v>2018122</v>
      </c>
      <c r="M402">
        <v>2021316</v>
      </c>
      <c r="N402">
        <v>2039669</v>
      </c>
      <c r="O402">
        <v>2048583</v>
      </c>
      <c r="P402">
        <v>2052843</v>
      </c>
      <c r="Q402">
        <v>2057159</v>
      </c>
      <c r="R402">
        <v>2059953</v>
      </c>
      <c r="S402">
        <v>2061980</v>
      </c>
      <c r="T402">
        <v>2063531</v>
      </c>
      <c r="U402">
        <v>2065042</v>
      </c>
      <c r="V402">
        <v>2066388</v>
      </c>
      <c r="W402">
        <v>2067372</v>
      </c>
      <c r="Z402" s="1"/>
      <c r="AA402" s="2"/>
      <c r="AB402" s="1"/>
      <c r="AC402" s="2"/>
      <c r="AD402" s="1"/>
      <c r="AE402" s="1"/>
      <c r="AF402" s="1"/>
      <c r="AG402" s="1"/>
      <c r="AH402" s="2"/>
      <c r="AI402" s="1"/>
      <c r="AJ402" s="1"/>
      <c r="AK402" s="1"/>
      <c r="AL402" s="1"/>
      <c r="AM402" s="2"/>
      <c r="AN402" s="1"/>
      <c r="AO402" s="1"/>
      <c r="AP402" s="1"/>
      <c r="AQ402" s="1"/>
      <c r="AR402" s="2"/>
      <c r="AS402" s="1"/>
      <c r="AT402" s="1"/>
      <c r="AU402" s="1"/>
      <c r="AV402" s="2"/>
      <c r="AW402" s="36"/>
      <c r="BL402" s="33"/>
    </row>
    <row r="403" spans="1:73" customFormat="1">
      <c r="A403" t="s">
        <v>474</v>
      </c>
      <c r="B403" t="s">
        <v>475</v>
      </c>
      <c r="C403">
        <v>8235064</v>
      </c>
      <c r="D403">
        <v>8553601</v>
      </c>
      <c r="E403">
        <v>8872254</v>
      </c>
      <c r="F403">
        <v>9186725</v>
      </c>
      <c r="G403">
        <v>9501342</v>
      </c>
      <c r="H403">
        <v>9815412</v>
      </c>
      <c r="I403">
        <v>10130243</v>
      </c>
      <c r="J403">
        <v>10446863</v>
      </c>
      <c r="K403">
        <v>10763905</v>
      </c>
      <c r="L403">
        <v>11080121</v>
      </c>
      <c r="M403">
        <v>11397188</v>
      </c>
      <c r="N403">
        <v>11717692</v>
      </c>
      <c r="O403">
        <v>12043883</v>
      </c>
      <c r="P403">
        <v>12376302</v>
      </c>
      <c r="Q403">
        <v>12715510</v>
      </c>
      <c r="R403">
        <v>13063706</v>
      </c>
      <c r="S403">
        <v>13423576</v>
      </c>
      <c r="T403">
        <v>13797201</v>
      </c>
      <c r="U403">
        <v>14185613</v>
      </c>
      <c r="V403">
        <v>14589119</v>
      </c>
      <c r="W403">
        <v>15008154</v>
      </c>
      <c r="Z403" s="1"/>
      <c r="AA403" s="2"/>
      <c r="AB403" s="1"/>
      <c r="AC403" s="2"/>
      <c r="AD403" s="1"/>
      <c r="AE403" s="1"/>
      <c r="AF403" s="1"/>
      <c r="AG403" s="1"/>
      <c r="AH403" s="2"/>
      <c r="AI403" s="1"/>
      <c r="AJ403" s="1"/>
      <c r="AK403" s="1"/>
      <c r="AL403" s="1"/>
      <c r="AM403" s="2"/>
      <c r="AN403" s="1"/>
      <c r="AO403" s="1"/>
      <c r="AP403" s="1"/>
      <c r="AQ403" s="1"/>
      <c r="AR403" s="2"/>
      <c r="AS403" s="1"/>
      <c r="AT403" s="1"/>
      <c r="AU403" s="1"/>
      <c r="AV403" s="2"/>
      <c r="AW403" s="36"/>
      <c r="BL403" s="33"/>
    </row>
    <row r="404" spans="1:73" customFormat="1">
      <c r="A404" t="s">
        <v>33</v>
      </c>
      <c r="B404" t="s">
        <v>462</v>
      </c>
      <c r="C404">
        <v>26015521</v>
      </c>
      <c r="D404">
        <v>26626520</v>
      </c>
      <c r="E404">
        <v>27275015</v>
      </c>
      <c r="F404">
        <v>27971082</v>
      </c>
      <c r="G404">
        <v>28704778</v>
      </c>
      <c r="H404">
        <v>29460519</v>
      </c>
      <c r="I404">
        <v>30214193</v>
      </c>
      <c r="J404">
        <v>30949516</v>
      </c>
      <c r="K404">
        <v>31661823</v>
      </c>
      <c r="L404">
        <v>32360621</v>
      </c>
      <c r="M404">
        <v>33060837</v>
      </c>
      <c r="N404">
        <v>33783788</v>
      </c>
      <c r="O404">
        <v>34545013</v>
      </c>
      <c r="P404">
        <v>35349681</v>
      </c>
      <c r="Q404">
        <v>36193783</v>
      </c>
      <c r="R404">
        <v>37072550</v>
      </c>
      <c r="S404">
        <v>37977655</v>
      </c>
      <c r="T404">
        <v>38902950</v>
      </c>
      <c r="U404">
        <v>39847440</v>
      </c>
      <c r="V404">
        <v>40813396</v>
      </c>
      <c r="W404">
        <v>41801533</v>
      </c>
      <c r="Z404" s="1"/>
      <c r="AA404" s="2"/>
      <c r="AB404" s="1"/>
      <c r="AC404" s="2"/>
      <c r="AD404" s="1"/>
      <c r="AE404" s="1"/>
      <c r="AF404" s="1"/>
      <c r="AG404" s="1"/>
      <c r="AH404" s="2"/>
      <c r="AI404" s="1"/>
      <c r="AJ404" s="1"/>
      <c r="AK404" s="1"/>
      <c r="AL404" s="1"/>
      <c r="AM404" s="2"/>
      <c r="AN404" s="1"/>
      <c r="AO404" s="1"/>
      <c r="AP404" s="1"/>
      <c r="AQ404" s="1"/>
      <c r="AR404" s="2"/>
      <c r="AS404" s="1"/>
      <c r="AT404" s="1"/>
      <c r="AU404" s="1"/>
      <c r="AV404" s="2"/>
      <c r="AW404" s="36"/>
      <c r="AX404" s="1"/>
      <c r="BL404" s="33"/>
    </row>
    <row r="405" spans="1:73" customFormat="1">
      <c r="A405" t="s">
        <v>478</v>
      </c>
      <c r="B405" t="s">
        <v>479</v>
      </c>
      <c r="C405">
        <v>5661942</v>
      </c>
      <c r="D405">
        <v>5933882</v>
      </c>
      <c r="E405">
        <v>6199394</v>
      </c>
      <c r="F405">
        <v>6447793</v>
      </c>
      <c r="G405">
        <v>6688226</v>
      </c>
      <c r="H405">
        <v>6935676</v>
      </c>
      <c r="I405">
        <v>7213351</v>
      </c>
      <c r="J405">
        <v>7535932</v>
      </c>
      <c r="K405">
        <v>7907406</v>
      </c>
      <c r="L405">
        <v>8315139</v>
      </c>
      <c r="M405">
        <v>8736939</v>
      </c>
      <c r="N405">
        <v>9142259</v>
      </c>
      <c r="O405">
        <v>9508364</v>
      </c>
      <c r="P405">
        <v>9830698</v>
      </c>
      <c r="Q405">
        <v>10113647</v>
      </c>
      <c r="R405">
        <v>10355036</v>
      </c>
      <c r="S405">
        <v>10554883</v>
      </c>
      <c r="T405">
        <v>10715658</v>
      </c>
      <c r="U405">
        <v>10832512</v>
      </c>
      <c r="V405">
        <v>10910759</v>
      </c>
      <c r="W405">
        <v>10975920</v>
      </c>
      <c r="Z405" s="1"/>
      <c r="AA405" s="2"/>
      <c r="AB405" s="1"/>
      <c r="AC405" s="2"/>
      <c r="AD405" s="1"/>
      <c r="AE405" s="1"/>
      <c r="AF405" s="1"/>
      <c r="AG405" s="1"/>
      <c r="AH405" s="2"/>
      <c r="AI405" s="1"/>
      <c r="AJ405" s="1"/>
      <c r="AK405" s="1"/>
      <c r="AL405" s="1"/>
      <c r="AM405" s="2"/>
      <c r="AN405" s="1"/>
      <c r="AO405" s="1"/>
      <c r="AP405" s="1"/>
      <c r="AQ405" s="1"/>
      <c r="AR405" s="2"/>
      <c r="AS405" s="1"/>
      <c r="AT405" s="1"/>
      <c r="AU405" s="1"/>
      <c r="AV405" s="2"/>
      <c r="AW405" s="36"/>
      <c r="AX405" s="1"/>
      <c r="AY405" s="1"/>
      <c r="AZ405" s="1"/>
      <c r="BA405" s="1"/>
      <c r="BB405" s="1"/>
      <c r="BL405" s="33"/>
    </row>
    <row r="406" spans="1:73" customFormat="1">
      <c r="A406" t="s">
        <v>60</v>
      </c>
      <c r="B406" t="s">
        <v>353</v>
      </c>
      <c r="C406">
        <v>18564599</v>
      </c>
      <c r="D406">
        <v>18663284</v>
      </c>
      <c r="E406">
        <v>18777601</v>
      </c>
      <c r="F406">
        <v>18911730</v>
      </c>
      <c r="G406">
        <v>19062482</v>
      </c>
      <c r="H406">
        <v>19224037</v>
      </c>
      <c r="I406">
        <v>19387153</v>
      </c>
      <c r="J406">
        <v>19544988</v>
      </c>
      <c r="K406">
        <v>19695972</v>
      </c>
      <c r="L406">
        <v>19842044</v>
      </c>
      <c r="M406">
        <v>19983984</v>
      </c>
      <c r="N406">
        <v>20123508</v>
      </c>
      <c r="O406">
        <v>20261737</v>
      </c>
      <c r="P406">
        <v>20398670</v>
      </c>
      <c r="Q406">
        <v>20425000</v>
      </c>
      <c r="R406">
        <v>20585000</v>
      </c>
      <c r="S406">
        <v>20778000</v>
      </c>
      <c r="T406">
        <v>20970000</v>
      </c>
      <c r="U406">
        <v>21203000</v>
      </c>
      <c r="V406">
        <v>21444000</v>
      </c>
      <c r="W406">
        <v>21670000</v>
      </c>
      <c r="Z406" s="1"/>
      <c r="AA406" s="2"/>
      <c r="AB406" s="1"/>
      <c r="AC406" s="2"/>
      <c r="AD406" s="1"/>
      <c r="AE406" s="1"/>
      <c r="AF406" s="1"/>
      <c r="AG406" s="1"/>
      <c r="AH406" s="2"/>
      <c r="AI406" s="1"/>
      <c r="AJ406" s="1"/>
      <c r="AK406" s="1"/>
      <c r="AL406" s="1"/>
      <c r="AM406" s="2"/>
      <c r="AN406" s="1"/>
      <c r="AO406" s="1"/>
      <c r="AP406" s="1"/>
      <c r="AQ406" s="1"/>
      <c r="AR406" s="2"/>
      <c r="AS406" s="1"/>
      <c r="AT406" s="1"/>
      <c r="AU406" s="1"/>
      <c r="AV406" s="2"/>
      <c r="AW406" s="36"/>
      <c r="AX406" s="1"/>
      <c r="AY406" s="1"/>
      <c r="AZ406" s="1"/>
      <c r="BA406" s="1"/>
      <c r="BB406" s="1"/>
      <c r="BL406" s="33"/>
    </row>
    <row r="407" spans="1:73" customFormat="1">
      <c r="A407" t="s">
        <v>490</v>
      </c>
      <c r="B407" t="s">
        <v>491</v>
      </c>
      <c r="C407">
        <v>8850974</v>
      </c>
      <c r="D407">
        <v>8857874</v>
      </c>
      <c r="E407">
        <v>8872109</v>
      </c>
      <c r="F407">
        <v>8895960</v>
      </c>
      <c r="G407">
        <v>8924958</v>
      </c>
      <c r="H407">
        <v>8958229</v>
      </c>
      <c r="I407">
        <v>8993531</v>
      </c>
      <c r="J407">
        <v>9029572</v>
      </c>
      <c r="K407">
        <v>9080505</v>
      </c>
      <c r="L407">
        <v>9148092</v>
      </c>
      <c r="M407">
        <v>9219637</v>
      </c>
      <c r="N407">
        <v>9298515</v>
      </c>
      <c r="O407">
        <v>9378126</v>
      </c>
      <c r="P407">
        <v>9449213</v>
      </c>
      <c r="Q407">
        <v>9519374</v>
      </c>
      <c r="R407">
        <v>9600379</v>
      </c>
      <c r="S407">
        <v>9696110</v>
      </c>
      <c r="T407">
        <v>9799186</v>
      </c>
      <c r="U407">
        <v>9923085</v>
      </c>
      <c r="V407">
        <v>10057698</v>
      </c>
      <c r="W407">
        <v>10183175</v>
      </c>
      <c r="Z407" s="1"/>
      <c r="AA407" s="2"/>
      <c r="AB407" s="1"/>
      <c r="AC407" s="2"/>
      <c r="AD407" s="1"/>
      <c r="AE407" s="1"/>
      <c r="AF407" s="1"/>
      <c r="AG407" s="1"/>
      <c r="AH407" s="2"/>
      <c r="AI407" s="1"/>
      <c r="AJ407" s="1"/>
      <c r="AK407" s="1"/>
      <c r="AL407" s="1"/>
      <c r="AM407" s="2"/>
      <c r="AN407" s="1"/>
      <c r="AO407" s="1"/>
      <c r="AP407" s="1"/>
      <c r="AQ407" s="1"/>
      <c r="AR407" s="2"/>
      <c r="AS407" s="1"/>
      <c r="AT407" s="1"/>
      <c r="AU407" s="1"/>
      <c r="AV407" s="2"/>
      <c r="AW407" s="36"/>
      <c r="AX407" s="1"/>
      <c r="AY407" s="1"/>
      <c r="AZ407" s="1"/>
      <c r="BA407" s="1"/>
      <c r="BB407" s="1"/>
      <c r="BL407" s="33"/>
    </row>
    <row r="408" spans="1:73" customFormat="1">
      <c r="A408" t="s">
        <v>172</v>
      </c>
      <c r="B408" t="s">
        <v>173</v>
      </c>
      <c r="C408">
        <v>7110001</v>
      </c>
      <c r="D408">
        <v>7143991</v>
      </c>
      <c r="E408">
        <v>7184250</v>
      </c>
      <c r="F408">
        <v>7229854</v>
      </c>
      <c r="G408">
        <v>7284753</v>
      </c>
      <c r="H408">
        <v>7339001</v>
      </c>
      <c r="I408">
        <v>7389625</v>
      </c>
      <c r="J408">
        <v>7437115</v>
      </c>
      <c r="K408">
        <v>7483934</v>
      </c>
      <c r="L408">
        <v>7551117</v>
      </c>
      <c r="M408">
        <v>7647675</v>
      </c>
      <c r="N408">
        <v>7743831</v>
      </c>
      <c r="O408">
        <v>7824909</v>
      </c>
      <c r="P408">
        <v>7912398</v>
      </c>
      <c r="Q408">
        <v>7996861</v>
      </c>
      <c r="R408">
        <v>8089346</v>
      </c>
      <c r="S408">
        <v>8188649</v>
      </c>
      <c r="T408">
        <v>8282396</v>
      </c>
      <c r="U408">
        <v>8373338</v>
      </c>
      <c r="V408">
        <v>8451840</v>
      </c>
      <c r="W408">
        <v>8516543</v>
      </c>
      <c r="Z408" s="1"/>
      <c r="AA408" s="2"/>
      <c r="AB408" s="1"/>
      <c r="AC408" s="2"/>
      <c r="AD408" s="1"/>
      <c r="AE408" s="1"/>
      <c r="AF408" s="1"/>
      <c r="AG408" s="1"/>
      <c r="AH408" s="2"/>
      <c r="AI408" s="1"/>
      <c r="AJ408" s="1"/>
      <c r="AK408" s="1"/>
      <c r="AL408" s="1"/>
      <c r="AM408" s="2"/>
      <c r="AN408" s="1"/>
      <c r="AO408" s="1"/>
      <c r="AP408" s="1"/>
      <c r="AQ408" s="1"/>
      <c r="AR408" s="2"/>
      <c r="AS408" s="1"/>
      <c r="AT408" s="1"/>
      <c r="AU408" s="1"/>
      <c r="AV408" s="2"/>
      <c r="AW408" s="36"/>
      <c r="AX408" s="1"/>
      <c r="AY408" s="1"/>
      <c r="AZ408" s="1"/>
      <c r="BA408" s="1"/>
      <c r="BB408" s="1"/>
      <c r="BL408" s="33"/>
    </row>
    <row r="409" spans="1:73" customFormat="1">
      <c r="A409" t="s">
        <v>484</v>
      </c>
      <c r="B409" t="s">
        <v>485</v>
      </c>
      <c r="C409">
        <v>459831</v>
      </c>
      <c r="D409">
        <v>465385</v>
      </c>
      <c r="E409">
        <v>470949</v>
      </c>
      <c r="F409">
        <v>476579</v>
      </c>
      <c r="G409">
        <v>482235</v>
      </c>
      <c r="H409">
        <v>487942</v>
      </c>
      <c r="I409">
        <v>493679</v>
      </c>
      <c r="J409">
        <v>499464</v>
      </c>
      <c r="K409">
        <v>505295</v>
      </c>
      <c r="L409">
        <v>511181</v>
      </c>
      <c r="M409">
        <v>517123</v>
      </c>
      <c r="N409">
        <v>523111</v>
      </c>
      <c r="O409">
        <v>529131</v>
      </c>
      <c r="P409">
        <v>535179</v>
      </c>
      <c r="Q409">
        <v>541245</v>
      </c>
      <c r="R409">
        <v>547291</v>
      </c>
      <c r="S409">
        <v>553273</v>
      </c>
      <c r="T409">
        <v>559143</v>
      </c>
      <c r="U409">
        <v>564888</v>
      </c>
      <c r="V409">
        <v>570496</v>
      </c>
      <c r="W409">
        <v>575991</v>
      </c>
      <c r="Z409" s="1"/>
      <c r="AA409" s="2"/>
      <c r="AB409" s="1"/>
      <c r="AC409" s="2"/>
      <c r="AD409" s="1"/>
      <c r="AE409" s="1"/>
      <c r="AF409" s="1"/>
      <c r="AG409" s="1"/>
      <c r="AH409" s="2"/>
      <c r="AI409" s="1"/>
      <c r="AJ409" s="1"/>
      <c r="AK409" s="1"/>
      <c r="AL409" s="1"/>
      <c r="AM409" s="2"/>
      <c r="AN409" s="1"/>
      <c r="AO409" s="1"/>
      <c r="AP409" s="1"/>
      <c r="AQ409" s="1"/>
      <c r="AR409" s="2"/>
      <c r="AS409" s="1"/>
      <c r="AT409" s="1"/>
      <c r="AU409" s="1"/>
      <c r="AV409" s="2"/>
      <c r="AW409" s="36"/>
      <c r="AX409" s="1"/>
      <c r="AY409" s="1"/>
      <c r="AZ409" s="1"/>
      <c r="BA409" s="1"/>
      <c r="BB409" s="1"/>
      <c r="BC409" s="1"/>
      <c r="BD409" s="1"/>
      <c r="BL409" s="33"/>
    </row>
    <row r="410" spans="1:73" customFormat="1">
      <c r="A410" t="s">
        <v>509</v>
      </c>
      <c r="B410" t="s">
        <v>510</v>
      </c>
      <c r="C410">
        <v>6027388</v>
      </c>
      <c r="D410">
        <v>6119661</v>
      </c>
      <c r="E410">
        <v>6216341</v>
      </c>
      <c r="F410">
        <v>6318513</v>
      </c>
      <c r="G410">
        <v>6426867</v>
      </c>
      <c r="H410">
        <v>6541547</v>
      </c>
      <c r="I410">
        <v>6662389</v>
      </c>
      <c r="J410">
        <v>6789321</v>
      </c>
      <c r="K410">
        <v>6922587</v>
      </c>
      <c r="L410">
        <v>7062672</v>
      </c>
      <c r="M410">
        <v>7209930</v>
      </c>
      <c r="N410">
        <v>7364753</v>
      </c>
      <c r="O410">
        <v>7527394</v>
      </c>
      <c r="P410">
        <v>7697510</v>
      </c>
      <c r="Q410">
        <v>7874835</v>
      </c>
      <c r="R410">
        <v>8059769</v>
      </c>
      <c r="S410">
        <v>8252833</v>
      </c>
      <c r="T410">
        <v>8454028</v>
      </c>
      <c r="U410">
        <v>8663579</v>
      </c>
      <c r="V410">
        <v>8880268</v>
      </c>
      <c r="W410">
        <v>9100837</v>
      </c>
      <c r="Z410" s="1"/>
      <c r="AA410" s="2"/>
      <c r="AB410" s="1"/>
      <c r="AC410" s="2"/>
      <c r="AD410" s="1"/>
      <c r="AE410" s="1"/>
      <c r="AF410" s="1"/>
      <c r="AG410" s="1"/>
      <c r="AH410" s="2"/>
      <c r="AI410" s="1"/>
      <c r="AJ410" s="1"/>
      <c r="AK410" s="1"/>
      <c r="AL410" s="1"/>
      <c r="AM410" s="2"/>
      <c r="AN410" s="1"/>
      <c r="AO410" s="1"/>
      <c r="AP410" s="1"/>
      <c r="AQ410" s="1"/>
      <c r="AR410" s="2"/>
      <c r="AS410" s="1"/>
      <c r="AT410" s="1"/>
      <c r="AU410" s="1"/>
      <c r="AV410" s="2"/>
      <c r="AW410" s="36"/>
      <c r="AX410" s="1"/>
      <c r="AY410" s="1"/>
      <c r="AZ410" s="1"/>
      <c r="BA410" s="1"/>
      <c r="BB410" s="1"/>
      <c r="BC410" s="1"/>
      <c r="BD410" s="1"/>
      <c r="BE410" s="1"/>
      <c r="BF410" s="1"/>
      <c r="BL410" s="33"/>
    </row>
    <row r="411" spans="1:73" customFormat="1">
      <c r="A411" t="s">
        <v>527</v>
      </c>
      <c r="B411" t="s">
        <v>528</v>
      </c>
      <c r="C411">
        <v>31924196</v>
      </c>
      <c r="D411">
        <v>32682239</v>
      </c>
      <c r="E411">
        <v>33499180</v>
      </c>
      <c r="F411">
        <v>34385856</v>
      </c>
      <c r="G411">
        <v>35334788</v>
      </c>
      <c r="H411">
        <v>36337782</v>
      </c>
      <c r="I411">
        <v>37379767</v>
      </c>
      <c r="J411">
        <v>38450320</v>
      </c>
      <c r="K411">
        <v>39548663</v>
      </c>
      <c r="L411">
        <v>40681414</v>
      </c>
      <c r="M411">
        <v>41853944</v>
      </c>
      <c r="N411">
        <v>43073834</v>
      </c>
      <c r="O411">
        <v>44346525</v>
      </c>
      <c r="P411">
        <v>45673338</v>
      </c>
      <c r="Q411">
        <v>47052481</v>
      </c>
      <c r="R411">
        <v>48482266</v>
      </c>
      <c r="S411">
        <v>49959822</v>
      </c>
      <c r="T411">
        <v>51482633</v>
      </c>
      <c r="U411">
        <v>53050790</v>
      </c>
      <c r="V411">
        <v>54663906</v>
      </c>
      <c r="W411">
        <v>56318348</v>
      </c>
      <c r="Z411" s="1"/>
      <c r="AA411" s="2"/>
      <c r="AB411" s="1"/>
      <c r="AC411" s="2"/>
      <c r="AD411" s="1"/>
      <c r="AE411" s="1"/>
      <c r="AF411" s="1"/>
      <c r="AG411" s="1"/>
      <c r="AH411" s="2"/>
      <c r="AI411" s="1"/>
      <c r="AJ411" s="1"/>
      <c r="AK411" s="1"/>
      <c r="AL411" s="1"/>
      <c r="AM411" s="2"/>
      <c r="AN411" s="1"/>
      <c r="AO411" s="1"/>
      <c r="AP411" s="1"/>
      <c r="AQ411" s="1"/>
      <c r="AR411" s="2"/>
      <c r="AS411" s="1"/>
      <c r="AT411" s="1"/>
      <c r="AU411" s="1"/>
      <c r="AV411" s="2"/>
      <c r="AW411" s="36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3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customFormat="1">
      <c r="A412" t="s">
        <v>12</v>
      </c>
      <c r="B412" t="s">
        <v>501</v>
      </c>
      <c r="C412">
        <v>7770048</v>
      </c>
      <c r="D412">
        <v>8053536</v>
      </c>
      <c r="E412">
        <v>8355654</v>
      </c>
      <c r="F412">
        <v>8678051</v>
      </c>
      <c r="G412">
        <v>9019233</v>
      </c>
      <c r="H412">
        <v>9373916</v>
      </c>
      <c r="I412">
        <v>9734767</v>
      </c>
      <c r="J412">
        <v>10096633</v>
      </c>
      <c r="K412">
        <v>10457124</v>
      </c>
      <c r="L412">
        <v>10818024</v>
      </c>
      <c r="M412">
        <v>11183588</v>
      </c>
      <c r="N412">
        <v>11560147</v>
      </c>
      <c r="O412">
        <v>11952136</v>
      </c>
      <c r="P412">
        <v>12360989</v>
      </c>
      <c r="Q412">
        <v>12784750</v>
      </c>
      <c r="R412">
        <v>13220424</v>
      </c>
      <c r="S412">
        <v>13663559</v>
      </c>
      <c r="T412">
        <v>14110975</v>
      </c>
      <c r="U412">
        <v>14561666</v>
      </c>
      <c r="V412">
        <v>15016773</v>
      </c>
      <c r="W412">
        <v>15477751</v>
      </c>
      <c r="Z412" s="1"/>
      <c r="AA412" s="2"/>
      <c r="AB412" s="1"/>
      <c r="AC412" s="2"/>
      <c r="AD412" s="1"/>
      <c r="AE412" s="1"/>
      <c r="AF412" s="1"/>
      <c r="AG412" s="1"/>
      <c r="AH412" s="2"/>
      <c r="AI412" s="1"/>
      <c r="AJ412" s="1"/>
      <c r="AK412" s="1"/>
      <c r="AL412" s="1"/>
      <c r="AM412" s="2"/>
      <c r="AN412" s="1"/>
      <c r="AO412" s="1"/>
      <c r="AP412" s="1"/>
      <c r="AQ412" s="1"/>
      <c r="AR412" s="2"/>
      <c r="AS412" s="1"/>
      <c r="AT412" s="1"/>
      <c r="AU412" s="1"/>
      <c r="AV412" s="2"/>
      <c r="AW412" s="36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3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customFormat="1">
      <c r="A413" t="s">
        <v>507</v>
      </c>
      <c r="B413" t="s">
        <v>508</v>
      </c>
      <c r="C413">
        <v>61585103</v>
      </c>
      <c r="D413">
        <v>62298571</v>
      </c>
      <c r="E413">
        <v>62952642</v>
      </c>
      <c r="F413">
        <v>63539196</v>
      </c>
      <c r="G413">
        <v>64069087</v>
      </c>
      <c r="H413">
        <v>64549866</v>
      </c>
      <c r="I413">
        <v>64995299</v>
      </c>
      <c r="J413">
        <v>65416189</v>
      </c>
      <c r="K413">
        <v>65812536</v>
      </c>
      <c r="L413">
        <v>66182067</v>
      </c>
      <c r="M413">
        <v>66530984</v>
      </c>
      <c r="N413">
        <v>66866839</v>
      </c>
      <c r="O413">
        <v>67195028</v>
      </c>
      <c r="P413">
        <v>67518382</v>
      </c>
      <c r="Q413">
        <v>67835957</v>
      </c>
      <c r="R413">
        <v>68144501</v>
      </c>
      <c r="S413">
        <v>68438730</v>
      </c>
      <c r="T413">
        <v>68714511</v>
      </c>
      <c r="U413">
        <v>68971331</v>
      </c>
      <c r="V413">
        <v>69209858</v>
      </c>
      <c r="W413">
        <v>69428524</v>
      </c>
      <c r="Z413" s="1"/>
      <c r="AA413" s="2"/>
      <c r="AB413" s="1"/>
      <c r="AC413" s="2"/>
      <c r="AD413" s="1"/>
      <c r="AE413" s="1"/>
      <c r="AF413" s="1"/>
      <c r="AG413" s="1"/>
      <c r="AH413" s="2"/>
      <c r="AI413" s="1"/>
      <c r="AJ413" s="1"/>
      <c r="AK413" s="1"/>
      <c r="AL413" s="1"/>
      <c r="AM413" s="2"/>
      <c r="AN413" s="1"/>
      <c r="AO413" s="1"/>
      <c r="AP413" s="1"/>
      <c r="AQ413" s="1"/>
      <c r="AR413" s="2"/>
      <c r="AS413" s="1"/>
      <c r="AT413" s="1"/>
      <c r="AU413" s="1"/>
      <c r="AV413" s="2"/>
      <c r="AW413" s="36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3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customFormat="1">
      <c r="A414" t="s">
        <v>61</v>
      </c>
      <c r="B414" t="s">
        <v>515</v>
      </c>
      <c r="C414">
        <v>866530</v>
      </c>
      <c r="D414">
        <v>873136</v>
      </c>
      <c r="E414">
        <v>884366</v>
      </c>
      <c r="F414">
        <v>901214</v>
      </c>
      <c r="G414">
        <v>922694</v>
      </c>
      <c r="H414">
        <v>947108</v>
      </c>
      <c r="I414">
        <v>971893</v>
      </c>
      <c r="J414">
        <v>995135</v>
      </c>
      <c r="K414">
        <v>1016432</v>
      </c>
      <c r="L414">
        <v>1036392</v>
      </c>
      <c r="M414">
        <v>1055431</v>
      </c>
      <c r="N414">
        <v>1074277</v>
      </c>
      <c r="O414">
        <v>1093523</v>
      </c>
      <c r="P414">
        <v>1113151</v>
      </c>
      <c r="Q414">
        <v>1132994</v>
      </c>
      <c r="R414">
        <v>1153295</v>
      </c>
      <c r="S414">
        <v>1174331</v>
      </c>
      <c r="T414">
        <v>1196302</v>
      </c>
      <c r="U414">
        <v>1219288</v>
      </c>
      <c r="V414">
        <v>1243261</v>
      </c>
      <c r="W414">
        <v>1267972</v>
      </c>
      <c r="Z414" s="1"/>
      <c r="AA414" s="2"/>
      <c r="AB414" s="1"/>
      <c r="AC414" s="2"/>
      <c r="AD414" s="1"/>
      <c r="AE414" s="1"/>
      <c r="AF414" s="1"/>
      <c r="AG414" s="1"/>
      <c r="AH414" s="2"/>
      <c r="AI414" s="1"/>
      <c r="AJ414" s="1"/>
      <c r="AK414" s="1"/>
      <c r="AL414" s="1"/>
      <c r="AM414" s="2"/>
      <c r="AN414" s="1"/>
      <c r="AO414" s="1"/>
      <c r="AP414" s="1"/>
      <c r="AQ414" s="1"/>
      <c r="AR414" s="2"/>
      <c r="AS414" s="1"/>
      <c r="AT414" s="1"/>
      <c r="AU414" s="1"/>
      <c r="AV414" s="2"/>
      <c r="AW414" s="36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3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customFormat="1">
      <c r="A415" t="s">
        <v>29</v>
      </c>
      <c r="B415" t="s">
        <v>506</v>
      </c>
      <c r="C415">
        <v>4632446</v>
      </c>
      <c r="D415">
        <v>4780448</v>
      </c>
      <c r="E415">
        <v>4924402</v>
      </c>
      <c r="F415">
        <v>5062567</v>
      </c>
      <c r="G415">
        <v>5197031</v>
      </c>
      <c r="H415">
        <v>5330639</v>
      </c>
      <c r="I415">
        <v>5467766</v>
      </c>
      <c r="J415">
        <v>5611640</v>
      </c>
      <c r="K415">
        <v>5762880</v>
      </c>
      <c r="L415">
        <v>5920359</v>
      </c>
      <c r="M415">
        <v>6083420</v>
      </c>
      <c r="N415">
        <v>6250835</v>
      </c>
      <c r="O415">
        <v>6421679</v>
      </c>
      <c r="P415">
        <v>6595943</v>
      </c>
      <c r="Q415">
        <v>6773807</v>
      </c>
      <c r="R415">
        <v>6954721</v>
      </c>
      <c r="S415">
        <v>7137997</v>
      </c>
      <c r="T415">
        <v>7323158</v>
      </c>
      <c r="U415">
        <v>7509952</v>
      </c>
      <c r="V415">
        <v>7698475</v>
      </c>
      <c r="W415">
        <v>7889094</v>
      </c>
      <c r="Z415" s="1"/>
      <c r="AA415" s="2"/>
      <c r="AB415" s="1"/>
      <c r="AC415" s="2"/>
      <c r="AD415" s="1"/>
      <c r="AE415" s="1"/>
      <c r="AF415" s="1"/>
      <c r="AG415" s="1"/>
      <c r="AH415" s="2"/>
      <c r="AI415" s="1"/>
      <c r="AJ415" s="1"/>
      <c r="AK415" s="1"/>
      <c r="AL415" s="1"/>
      <c r="AM415" s="2"/>
      <c r="AN415" s="1"/>
      <c r="AO415" s="1"/>
      <c r="AP415" s="1"/>
      <c r="AQ415" s="1"/>
      <c r="AR415" s="2"/>
      <c r="AS415" s="1"/>
      <c r="AT415" s="1"/>
      <c r="AU415" s="1"/>
      <c r="AV415" s="2"/>
      <c r="AW415" s="36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3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customFormat="1">
      <c r="A416" t="s">
        <v>516</v>
      </c>
      <c r="B416" t="s">
        <v>517</v>
      </c>
      <c r="C416">
        <v>97032</v>
      </c>
      <c r="D416">
        <v>97482</v>
      </c>
      <c r="E416">
        <v>97973</v>
      </c>
      <c r="F416">
        <v>98487</v>
      </c>
      <c r="G416">
        <v>99022</v>
      </c>
      <c r="H416">
        <v>99589</v>
      </c>
      <c r="I416">
        <v>100218</v>
      </c>
      <c r="J416">
        <v>100905</v>
      </c>
      <c r="K416">
        <v>101706</v>
      </c>
      <c r="L416">
        <v>102581</v>
      </c>
      <c r="M416">
        <v>103379</v>
      </c>
      <c r="N416">
        <v>103890</v>
      </c>
      <c r="O416">
        <v>103986</v>
      </c>
      <c r="P416">
        <v>103562</v>
      </c>
      <c r="Q416">
        <v>102737</v>
      </c>
      <c r="R416">
        <v>101768</v>
      </c>
      <c r="S416">
        <v>101028</v>
      </c>
      <c r="T416">
        <v>100781</v>
      </c>
      <c r="U416">
        <v>101133</v>
      </c>
      <c r="V416">
        <v>101998</v>
      </c>
      <c r="W416">
        <v>103197</v>
      </c>
      <c r="Z416" s="1"/>
      <c r="AA416" s="2"/>
      <c r="AB416" s="1"/>
      <c r="AC416" s="2"/>
      <c r="AD416" s="1"/>
      <c r="AE416" s="1"/>
      <c r="AF416" s="1"/>
      <c r="AG416" s="1"/>
      <c r="AH416" s="2"/>
      <c r="AI416" s="1"/>
      <c r="AJ416" s="1"/>
      <c r="AK416" s="1"/>
      <c r="AL416" s="1"/>
      <c r="AM416" s="2"/>
      <c r="AN416" s="1"/>
      <c r="AO416" s="1"/>
      <c r="AP416" s="1"/>
      <c r="AQ416" s="1"/>
      <c r="AR416" s="2"/>
      <c r="AS416" s="1"/>
      <c r="AT416" s="1"/>
      <c r="AU416" s="1"/>
      <c r="AV416" s="2"/>
      <c r="AW416" s="36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3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customFormat="1">
      <c r="A417" t="s">
        <v>520</v>
      </c>
      <c r="B417" t="s">
        <v>521</v>
      </c>
      <c r="C417">
        <v>1261695</v>
      </c>
      <c r="D417">
        <v>1263933</v>
      </c>
      <c r="E417">
        <v>1267153</v>
      </c>
      <c r="F417">
        <v>1271632</v>
      </c>
      <c r="G417">
        <v>1277213</v>
      </c>
      <c r="H417">
        <v>1283559</v>
      </c>
      <c r="I417">
        <v>1290123</v>
      </c>
      <c r="J417">
        <v>1296502</v>
      </c>
      <c r="K417">
        <v>1302561</v>
      </c>
      <c r="L417">
        <v>1308451</v>
      </c>
      <c r="M417">
        <v>1314443</v>
      </c>
      <c r="N417">
        <v>1320930</v>
      </c>
      <c r="O417">
        <v>1328147</v>
      </c>
      <c r="P417">
        <v>1336178</v>
      </c>
      <c r="Q417">
        <v>1344817</v>
      </c>
      <c r="R417">
        <v>1353700</v>
      </c>
      <c r="S417">
        <v>1362342</v>
      </c>
      <c r="T417">
        <v>1370328</v>
      </c>
      <c r="U417">
        <v>1377564</v>
      </c>
      <c r="V417">
        <v>1384072</v>
      </c>
      <c r="W417">
        <v>1389858</v>
      </c>
      <c r="Z417" s="1"/>
      <c r="AA417" s="2"/>
      <c r="AB417" s="1"/>
      <c r="AC417" s="2"/>
      <c r="AD417" s="1"/>
      <c r="AE417" s="1"/>
      <c r="AF417" s="1"/>
      <c r="AG417" s="1"/>
      <c r="AH417" s="2"/>
      <c r="AI417" s="1"/>
      <c r="AJ417" s="1"/>
      <c r="AK417" s="1"/>
      <c r="AL417" s="1"/>
      <c r="AM417" s="2"/>
      <c r="AN417" s="1"/>
      <c r="AO417" s="1"/>
      <c r="AP417" s="1"/>
      <c r="AQ417" s="1"/>
      <c r="AR417" s="2"/>
      <c r="AS417" s="1"/>
      <c r="AT417" s="1"/>
      <c r="AU417" s="1"/>
      <c r="AV417" s="2"/>
      <c r="AW417" s="36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3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customFormat="1">
      <c r="A418" t="s">
        <v>3</v>
      </c>
      <c r="B418" t="s">
        <v>522</v>
      </c>
      <c r="C418">
        <v>9509857</v>
      </c>
      <c r="D418">
        <v>9613588</v>
      </c>
      <c r="E418">
        <v>9708350</v>
      </c>
      <c r="F418">
        <v>9793903</v>
      </c>
      <c r="G418">
        <v>9871251</v>
      </c>
      <c r="H418">
        <v>9945277</v>
      </c>
      <c r="I418">
        <v>10022277</v>
      </c>
      <c r="J418">
        <v>10106771</v>
      </c>
      <c r="K418">
        <v>10201214</v>
      </c>
      <c r="L418">
        <v>10304726</v>
      </c>
      <c r="M418">
        <v>10414433</v>
      </c>
      <c r="N418">
        <v>10525694</v>
      </c>
      <c r="O418">
        <v>10635244</v>
      </c>
      <c r="P418">
        <v>10741880</v>
      </c>
      <c r="Q418">
        <v>10847002</v>
      </c>
      <c r="R418">
        <v>10952951</v>
      </c>
      <c r="S418">
        <v>11063201</v>
      </c>
      <c r="T418">
        <v>11179949</v>
      </c>
      <c r="U418">
        <v>11303946</v>
      </c>
      <c r="V418">
        <v>11433443</v>
      </c>
      <c r="W418">
        <v>11565204</v>
      </c>
      <c r="Z418" s="1"/>
      <c r="AA418" s="2"/>
      <c r="AB418" s="1"/>
      <c r="AC418" s="2"/>
      <c r="AD418" s="1"/>
      <c r="AE418" s="1"/>
      <c r="AF418" s="1"/>
      <c r="AG418" s="1"/>
      <c r="AH418" s="2"/>
      <c r="AI418" s="1"/>
      <c r="AJ418" s="1"/>
      <c r="AK418" s="1"/>
      <c r="AL418" s="1"/>
      <c r="AM418" s="2"/>
      <c r="AN418" s="1"/>
      <c r="AO418" s="1"/>
      <c r="AP418" s="1"/>
      <c r="AQ418" s="1"/>
      <c r="AR418" s="2"/>
      <c r="AS418" s="1"/>
      <c r="AT418" s="1"/>
      <c r="AU418" s="1"/>
      <c r="AV418" s="2"/>
      <c r="AW418" s="36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3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customFormat="1">
      <c r="A419" t="s">
        <v>511</v>
      </c>
      <c r="B419" t="s">
        <v>512</v>
      </c>
      <c r="C419">
        <v>4413479</v>
      </c>
      <c r="D419">
        <v>4466135</v>
      </c>
      <c r="E419">
        <v>4516133</v>
      </c>
      <c r="F419">
        <v>4564083</v>
      </c>
      <c r="G419">
        <v>4610005</v>
      </c>
      <c r="H419">
        <v>4655743</v>
      </c>
      <c r="I419">
        <v>4703401</v>
      </c>
      <c r="J419">
        <v>4754646</v>
      </c>
      <c r="K419">
        <v>4810109</v>
      </c>
      <c r="L419">
        <v>4870141</v>
      </c>
      <c r="M419">
        <v>4935767</v>
      </c>
      <c r="N419">
        <v>5007954</v>
      </c>
      <c r="O419">
        <v>5087213</v>
      </c>
      <c r="P419">
        <v>5174085</v>
      </c>
      <c r="Q419">
        <v>5267900</v>
      </c>
      <c r="R419">
        <v>5366375</v>
      </c>
      <c r="S419">
        <v>5466328</v>
      </c>
      <c r="T419">
        <v>5565287</v>
      </c>
      <c r="U419">
        <v>5662372</v>
      </c>
      <c r="V419">
        <v>5757669</v>
      </c>
      <c r="W419">
        <v>5850908</v>
      </c>
      <c r="Z419" s="1"/>
      <c r="AA419" s="2"/>
      <c r="AB419" s="1"/>
      <c r="AC419" s="2"/>
      <c r="AD419" s="1"/>
      <c r="AE419" s="1"/>
      <c r="AF419" s="1"/>
      <c r="AG419" s="1"/>
      <c r="AH419" s="2"/>
      <c r="AI419" s="1"/>
      <c r="AJ419" s="1"/>
      <c r="AK419" s="1"/>
      <c r="AL419" s="1"/>
      <c r="AM419" s="2"/>
      <c r="AN419" s="1"/>
      <c r="AO419" s="1"/>
      <c r="AP419" s="1"/>
      <c r="AQ419" s="1"/>
      <c r="AR419" s="2"/>
      <c r="AS419" s="1"/>
      <c r="AT419" s="1"/>
      <c r="AU419" s="1"/>
      <c r="AV419" s="2"/>
      <c r="AW419" s="36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3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customFormat="1">
      <c r="A420" t="s">
        <v>523</v>
      </c>
      <c r="B420" t="s">
        <v>524</v>
      </c>
      <c r="C420">
        <v>61329676</v>
      </c>
      <c r="D420">
        <v>62287397</v>
      </c>
      <c r="E420">
        <v>63240194</v>
      </c>
      <c r="F420">
        <v>64192243</v>
      </c>
      <c r="G420">
        <v>65145367</v>
      </c>
      <c r="H420">
        <v>66089402</v>
      </c>
      <c r="I420">
        <v>67010930</v>
      </c>
      <c r="J420">
        <v>67903469</v>
      </c>
      <c r="K420">
        <v>68756810</v>
      </c>
      <c r="L420">
        <v>69581848</v>
      </c>
      <c r="M420">
        <v>70418604</v>
      </c>
      <c r="N420">
        <v>71321399</v>
      </c>
      <c r="O420">
        <v>72326988</v>
      </c>
      <c r="P420">
        <v>73443863</v>
      </c>
      <c r="Q420">
        <v>74653016</v>
      </c>
      <c r="R420">
        <v>75928564</v>
      </c>
      <c r="S420">
        <v>77231907</v>
      </c>
      <c r="T420">
        <v>78529409</v>
      </c>
      <c r="U420">
        <v>79821724</v>
      </c>
      <c r="V420">
        <v>81101892</v>
      </c>
      <c r="W420">
        <v>82319724</v>
      </c>
      <c r="Z420" s="1"/>
      <c r="AA420" s="2"/>
      <c r="AB420" s="1"/>
      <c r="AC420" s="2"/>
      <c r="AD420" s="1"/>
      <c r="AE420" s="1"/>
      <c r="AF420" s="1"/>
      <c r="AG420" s="1"/>
      <c r="AH420" s="2"/>
      <c r="AI420" s="1"/>
      <c r="AJ420" s="1"/>
      <c r="AK420" s="1"/>
      <c r="AL420" s="1"/>
      <c r="AM420" s="2"/>
      <c r="AN420" s="1"/>
      <c r="AO420" s="1"/>
      <c r="AP420" s="1"/>
      <c r="AQ420" s="1"/>
      <c r="AR420" s="2"/>
      <c r="AS420" s="1"/>
      <c r="AT420" s="1"/>
      <c r="AU420" s="1"/>
      <c r="AV420" s="2"/>
      <c r="AW420" s="36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3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customFormat="1">
      <c r="A421" t="s">
        <v>525</v>
      </c>
      <c r="B421" t="s">
        <v>526</v>
      </c>
      <c r="C421">
        <v>9332</v>
      </c>
      <c r="D421">
        <v>9346</v>
      </c>
      <c r="E421">
        <v>9394</v>
      </c>
      <c r="F421">
        <v>9484</v>
      </c>
      <c r="G421">
        <v>9596</v>
      </c>
      <c r="H421">
        <v>9726</v>
      </c>
      <c r="I421">
        <v>9869</v>
      </c>
      <c r="J421">
        <v>10000</v>
      </c>
      <c r="K421">
        <v>10120</v>
      </c>
      <c r="L421">
        <v>10221</v>
      </c>
      <c r="M421">
        <v>10314</v>
      </c>
      <c r="N421">
        <v>10424</v>
      </c>
      <c r="O421">
        <v>10530</v>
      </c>
      <c r="P421">
        <v>10633</v>
      </c>
      <c r="Q421">
        <v>10739</v>
      </c>
      <c r="R421">
        <v>10857</v>
      </c>
      <c r="S421">
        <v>10972</v>
      </c>
      <c r="T421">
        <v>11099</v>
      </c>
      <c r="U421">
        <v>11225</v>
      </c>
      <c r="V421">
        <v>11370</v>
      </c>
      <c r="W421">
        <v>11508</v>
      </c>
      <c r="Z421" s="1"/>
      <c r="AA421" s="2"/>
      <c r="AB421" s="1"/>
      <c r="AC421" s="2"/>
      <c r="AD421" s="1"/>
      <c r="AE421" s="1"/>
      <c r="AF421" s="1"/>
      <c r="AG421" s="1"/>
      <c r="AH421" s="2"/>
      <c r="AI421" s="1"/>
      <c r="AJ421" s="1"/>
      <c r="AK421" s="1"/>
      <c r="AL421" s="1"/>
      <c r="AM421" s="2"/>
      <c r="AN421" s="1"/>
      <c r="AO421" s="1"/>
      <c r="AP421" s="1"/>
      <c r="AQ421" s="1"/>
      <c r="AR421" s="2"/>
      <c r="AS421" s="1"/>
      <c r="AT421" s="1"/>
      <c r="AU421" s="1"/>
      <c r="AV421" s="2"/>
      <c r="AW421" s="36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3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customFormat="1">
      <c r="A422" t="s">
        <v>70</v>
      </c>
      <c r="B422" t="s">
        <v>530</v>
      </c>
      <c r="C422">
        <v>50143939</v>
      </c>
      <c r="D422">
        <v>49673350</v>
      </c>
      <c r="E422">
        <v>49175848</v>
      </c>
      <c r="F422">
        <v>48683865</v>
      </c>
      <c r="G422">
        <v>48202500</v>
      </c>
      <c r="H422">
        <v>47812950</v>
      </c>
      <c r="I422">
        <v>47451600</v>
      </c>
      <c r="J422">
        <v>47105150</v>
      </c>
      <c r="K422">
        <v>46787750</v>
      </c>
      <c r="L422">
        <v>46509350</v>
      </c>
      <c r="M422">
        <v>46258200</v>
      </c>
      <c r="N422">
        <v>46053300</v>
      </c>
      <c r="O422">
        <v>45870700</v>
      </c>
      <c r="P422">
        <v>45706100</v>
      </c>
      <c r="Q422">
        <v>45593300</v>
      </c>
      <c r="R422">
        <v>45489600</v>
      </c>
      <c r="S422">
        <v>45271947</v>
      </c>
      <c r="T422">
        <v>45154029</v>
      </c>
      <c r="U422">
        <v>45004645</v>
      </c>
      <c r="V422">
        <v>44831135</v>
      </c>
      <c r="W422">
        <v>44622516</v>
      </c>
      <c r="Z422" s="1"/>
      <c r="AA422" s="2"/>
      <c r="AB422" s="1"/>
      <c r="AC422" s="2"/>
      <c r="AD422" s="1"/>
      <c r="AE422" s="1"/>
      <c r="AF422" s="1"/>
      <c r="AG422" s="1"/>
      <c r="AH422" s="2"/>
      <c r="AI422" s="1"/>
      <c r="AJ422" s="1"/>
      <c r="AK422" s="1"/>
      <c r="AL422" s="1"/>
      <c r="AM422" s="2"/>
      <c r="AN422" s="1"/>
      <c r="AO422" s="1"/>
      <c r="AP422" s="1"/>
      <c r="AQ422" s="1"/>
      <c r="AR422" s="2"/>
      <c r="AS422" s="1"/>
      <c r="AT422" s="1"/>
      <c r="AU422" s="1"/>
      <c r="AV422" s="2"/>
      <c r="AW422" s="34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3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customFormat="1">
      <c r="A423" t="s">
        <v>238</v>
      </c>
      <c r="B423" t="s">
        <v>239</v>
      </c>
      <c r="C423">
        <v>486597004</v>
      </c>
      <c r="D423">
        <v>487497959</v>
      </c>
      <c r="E423">
        <v>488221138</v>
      </c>
      <c r="F423">
        <v>489015301</v>
      </c>
      <c r="G423">
        <v>490252423</v>
      </c>
      <c r="H423">
        <v>492063516</v>
      </c>
      <c r="I423">
        <v>494028141</v>
      </c>
      <c r="J423">
        <v>495983155</v>
      </c>
      <c r="K423">
        <v>497844869</v>
      </c>
      <c r="L423">
        <v>499790863</v>
      </c>
      <c r="M423">
        <v>501683669</v>
      </c>
      <c r="N423">
        <v>503194070</v>
      </c>
      <c r="O423">
        <v>504298777</v>
      </c>
      <c r="P423">
        <v>504005894</v>
      </c>
      <c r="Q423">
        <v>505096232</v>
      </c>
      <c r="R423">
        <v>506597697</v>
      </c>
      <c r="S423">
        <v>508193856</v>
      </c>
      <c r="T423">
        <v>509717579</v>
      </c>
      <c r="U423">
        <v>511218529</v>
      </c>
      <c r="V423">
        <v>512191098</v>
      </c>
      <c r="W423">
        <v>513213363</v>
      </c>
      <c r="Z423" s="1"/>
      <c r="AA423" s="2"/>
      <c r="AB423" s="1"/>
      <c r="AC423" s="2"/>
      <c r="AD423" s="1"/>
      <c r="AE423" s="1"/>
      <c r="AF423" s="1"/>
      <c r="AG423" s="1"/>
      <c r="AH423" s="2"/>
      <c r="AI423" s="1"/>
      <c r="AJ423" s="1"/>
      <c r="AK423" s="1"/>
      <c r="AL423" s="1"/>
      <c r="AM423" s="2"/>
      <c r="AN423" s="1"/>
      <c r="AO423" s="1"/>
      <c r="AP423" s="1"/>
      <c r="AQ423" s="1"/>
      <c r="AR423" s="2"/>
      <c r="AS423" s="1"/>
      <c r="AT423" s="1"/>
      <c r="AU423" s="1"/>
      <c r="AV423" s="2"/>
      <c r="AW423" s="34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3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customFormat="1">
      <c r="A424" t="s">
        <v>45</v>
      </c>
      <c r="B424" t="s">
        <v>533</v>
      </c>
      <c r="C424">
        <v>3291053</v>
      </c>
      <c r="D424">
        <v>3308012</v>
      </c>
      <c r="E424">
        <v>3319736</v>
      </c>
      <c r="F424">
        <v>3325473</v>
      </c>
      <c r="G424">
        <v>3326040</v>
      </c>
      <c r="H424">
        <v>3323668</v>
      </c>
      <c r="I424">
        <v>3321476</v>
      </c>
      <c r="J424">
        <v>3321803</v>
      </c>
      <c r="K424">
        <v>3325401</v>
      </c>
      <c r="L424">
        <v>3331749</v>
      </c>
      <c r="M424">
        <v>3340221</v>
      </c>
      <c r="N424">
        <v>3349676</v>
      </c>
      <c r="O424">
        <v>3359275</v>
      </c>
      <c r="P424">
        <v>3368934</v>
      </c>
      <c r="Q424">
        <v>3378974</v>
      </c>
      <c r="R424">
        <v>3389439</v>
      </c>
      <c r="S424">
        <v>3400434</v>
      </c>
      <c r="T424">
        <v>3412009</v>
      </c>
      <c r="U424">
        <v>3424132</v>
      </c>
      <c r="V424">
        <v>3436646</v>
      </c>
      <c r="W424">
        <v>3449299</v>
      </c>
      <c r="Z424" s="1"/>
      <c r="AA424" s="2"/>
      <c r="AB424" s="1"/>
      <c r="AC424" s="2"/>
      <c r="AD424" s="1"/>
      <c r="AE424" s="1"/>
      <c r="AF424" s="1"/>
      <c r="AG424" s="1"/>
      <c r="AH424" s="2"/>
      <c r="AI424" s="1"/>
      <c r="AJ424" s="1"/>
      <c r="AK424" s="1"/>
      <c r="AL424" s="1"/>
      <c r="AM424" s="2"/>
      <c r="AN424" s="1"/>
      <c r="AO424" s="1"/>
      <c r="AP424" s="1"/>
      <c r="AQ424" s="1"/>
      <c r="AR424" s="2"/>
      <c r="AS424" s="1"/>
      <c r="AT424" s="1"/>
      <c r="AU424" s="1"/>
      <c r="AV424" s="2"/>
      <c r="AW424" s="34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3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customFormat="1">
      <c r="A425" t="s">
        <v>545</v>
      </c>
      <c r="B425" t="s">
        <v>546</v>
      </c>
      <c r="C425">
        <v>177987</v>
      </c>
      <c r="D425">
        <v>181265</v>
      </c>
      <c r="E425">
        <v>184972</v>
      </c>
      <c r="F425">
        <v>189219</v>
      </c>
      <c r="G425">
        <v>193920</v>
      </c>
      <c r="H425">
        <v>198959</v>
      </c>
      <c r="I425">
        <v>204127</v>
      </c>
      <c r="J425">
        <v>209282</v>
      </c>
      <c r="K425">
        <v>214370</v>
      </c>
      <c r="L425">
        <v>219472</v>
      </c>
      <c r="M425">
        <v>224704</v>
      </c>
      <c r="N425">
        <v>230247</v>
      </c>
      <c r="O425">
        <v>236211</v>
      </c>
      <c r="P425">
        <v>242653</v>
      </c>
      <c r="Q425">
        <v>249499</v>
      </c>
      <c r="R425">
        <v>256635</v>
      </c>
      <c r="S425">
        <v>263888</v>
      </c>
      <c r="T425">
        <v>271130</v>
      </c>
      <c r="U425">
        <v>278330</v>
      </c>
      <c r="V425">
        <v>285510</v>
      </c>
      <c r="W425">
        <v>292680</v>
      </c>
      <c r="Z425" s="1"/>
      <c r="AA425" s="2"/>
      <c r="AB425" s="1"/>
      <c r="AC425" s="2"/>
      <c r="AD425" s="1"/>
      <c r="AE425" s="1"/>
      <c r="AF425" s="1"/>
      <c r="AG425" s="1"/>
      <c r="AH425" s="2"/>
      <c r="AI425" s="1"/>
      <c r="AJ425" s="1"/>
      <c r="AK425" s="1"/>
      <c r="AL425" s="1"/>
      <c r="AM425" s="2"/>
      <c r="AN425" s="1"/>
      <c r="AO425" s="1"/>
      <c r="AP425" s="1"/>
      <c r="AQ425" s="1"/>
      <c r="AR425" s="2"/>
      <c r="AS425" s="1"/>
      <c r="AT425" s="1"/>
      <c r="AU425" s="1"/>
      <c r="AV425" s="2"/>
      <c r="AW425" s="34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3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customFormat="1">
      <c r="A426" t="s">
        <v>46</v>
      </c>
      <c r="B426" t="s">
        <v>539</v>
      </c>
      <c r="C426">
        <v>23288564</v>
      </c>
      <c r="D426">
        <v>23739841</v>
      </c>
      <c r="E426">
        <v>24192446</v>
      </c>
      <c r="F426">
        <v>24646472</v>
      </c>
      <c r="G426">
        <v>25100408</v>
      </c>
      <c r="H426">
        <v>25551624</v>
      </c>
      <c r="I426">
        <v>25996594</v>
      </c>
      <c r="J426">
        <v>26432447</v>
      </c>
      <c r="K426">
        <v>26850194</v>
      </c>
      <c r="L426">
        <v>27247610</v>
      </c>
      <c r="M426">
        <v>27635832</v>
      </c>
      <c r="N426">
        <v>28031009</v>
      </c>
      <c r="O426">
        <v>28439940</v>
      </c>
      <c r="P426">
        <v>28888369</v>
      </c>
      <c r="Q426">
        <v>29362449</v>
      </c>
      <c r="R426">
        <v>29783571</v>
      </c>
      <c r="S426">
        <v>30045134</v>
      </c>
      <c r="T426">
        <v>30081829</v>
      </c>
      <c r="U426">
        <v>29846179</v>
      </c>
      <c r="V426">
        <v>29390409</v>
      </c>
      <c r="W426">
        <v>28870195</v>
      </c>
      <c r="Z426" s="1"/>
      <c r="AA426" s="2"/>
      <c r="AB426" s="1"/>
      <c r="AC426" s="2"/>
      <c r="AD426" s="1"/>
      <c r="AE426" s="1"/>
      <c r="AF426" s="1"/>
      <c r="AG426" s="1"/>
      <c r="AH426" s="2"/>
      <c r="AI426" s="1"/>
      <c r="AJ426" s="1"/>
      <c r="AK426" s="1"/>
      <c r="AL426" s="1"/>
      <c r="AM426" s="2"/>
      <c r="AN426" s="1"/>
      <c r="AO426" s="1"/>
      <c r="AP426" s="1"/>
      <c r="AQ426" s="1"/>
      <c r="AR426" s="2"/>
      <c r="AS426" s="1"/>
      <c r="AT426" s="1"/>
      <c r="AU426" s="1"/>
      <c r="AV426" s="2"/>
      <c r="AW426" s="34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3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customFormat="1">
      <c r="A427" t="s">
        <v>63</v>
      </c>
      <c r="B427" t="s">
        <v>544</v>
      </c>
      <c r="C427">
        <v>78115710</v>
      </c>
      <c r="D427">
        <v>79035871</v>
      </c>
      <c r="E427">
        <v>79910412</v>
      </c>
      <c r="F427">
        <v>80742499</v>
      </c>
      <c r="G427">
        <v>81534407</v>
      </c>
      <c r="H427">
        <v>82301656</v>
      </c>
      <c r="I427">
        <v>83062821</v>
      </c>
      <c r="J427">
        <v>83832661</v>
      </c>
      <c r="K427">
        <v>84617540</v>
      </c>
      <c r="L427">
        <v>85419591</v>
      </c>
      <c r="M427">
        <v>86243413</v>
      </c>
      <c r="N427">
        <v>87092252</v>
      </c>
      <c r="O427">
        <v>87967651</v>
      </c>
      <c r="P427">
        <v>88871561</v>
      </c>
      <c r="Q427">
        <v>89802487</v>
      </c>
      <c r="R427">
        <v>90753472</v>
      </c>
      <c r="S427">
        <v>91714595</v>
      </c>
      <c r="T427">
        <v>92677076</v>
      </c>
      <c r="U427">
        <v>93638724</v>
      </c>
      <c r="V427">
        <v>94596642</v>
      </c>
      <c r="W427">
        <v>95540395</v>
      </c>
      <c r="Z427" s="1"/>
      <c r="AA427" s="2"/>
      <c r="AB427" s="1"/>
      <c r="AC427" s="2"/>
      <c r="AD427" s="1"/>
      <c r="AE427" s="1"/>
      <c r="AF427" s="1"/>
      <c r="AG427" s="1"/>
      <c r="AH427" s="2"/>
      <c r="AI427" s="1"/>
      <c r="AJ427" s="1"/>
      <c r="AK427" s="1"/>
      <c r="AL427" s="1"/>
      <c r="AM427" s="2"/>
      <c r="AN427" s="1"/>
      <c r="AO427" s="1"/>
      <c r="AP427" s="1"/>
      <c r="AQ427" s="1"/>
      <c r="AR427" s="2"/>
      <c r="AS427" s="1"/>
      <c r="AT427" s="1"/>
      <c r="AU427" s="1"/>
      <c r="AV427" s="2"/>
      <c r="AW427" s="34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3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customFormat="1">
      <c r="A428" t="s">
        <v>552</v>
      </c>
      <c r="B428" t="s">
        <v>553</v>
      </c>
      <c r="C428">
        <v>16450310</v>
      </c>
      <c r="D428">
        <v>16921149</v>
      </c>
      <c r="E428">
        <v>17409072</v>
      </c>
      <c r="F428">
        <v>17918373</v>
      </c>
      <c r="G428">
        <v>18443691</v>
      </c>
      <c r="H428">
        <v>18985000</v>
      </c>
      <c r="I428">
        <v>19540098</v>
      </c>
      <c r="J428">
        <v>20107409</v>
      </c>
      <c r="K428">
        <v>20687646</v>
      </c>
      <c r="L428">
        <v>21282515</v>
      </c>
      <c r="M428">
        <v>21892146</v>
      </c>
      <c r="N428">
        <v>22516460</v>
      </c>
      <c r="O428">
        <v>23154855</v>
      </c>
      <c r="P428">
        <v>23807588</v>
      </c>
      <c r="Q428">
        <v>24473178</v>
      </c>
      <c r="R428">
        <v>25147109</v>
      </c>
      <c r="S428">
        <v>25823485</v>
      </c>
      <c r="T428">
        <v>26497889</v>
      </c>
      <c r="U428">
        <v>27168210</v>
      </c>
      <c r="V428">
        <v>27834821</v>
      </c>
      <c r="W428">
        <v>28498687</v>
      </c>
      <c r="Z428" s="1"/>
      <c r="AA428" s="2"/>
      <c r="AB428" s="1"/>
      <c r="AC428" s="2"/>
      <c r="AD428" s="1"/>
      <c r="AE428" s="1"/>
      <c r="AF428" s="1"/>
      <c r="AG428" s="1"/>
      <c r="AH428" s="2"/>
      <c r="AI428" s="1"/>
      <c r="AJ428" s="1"/>
      <c r="AK428" s="1"/>
      <c r="AL428" s="1"/>
      <c r="AM428" s="2"/>
      <c r="AN428" s="1"/>
      <c r="AO428" s="1"/>
      <c r="AP428" s="1"/>
      <c r="AQ428" s="1"/>
      <c r="AR428" s="2"/>
      <c r="AS428" s="1"/>
      <c r="AT428" s="1"/>
      <c r="AU428" s="1"/>
      <c r="AV428" s="2"/>
      <c r="AW428" s="34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3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customFormat="1">
      <c r="A429" t="s">
        <v>34</v>
      </c>
      <c r="B429" t="s">
        <v>555</v>
      </c>
      <c r="C429">
        <v>9866476</v>
      </c>
      <c r="D429">
        <v>10140561</v>
      </c>
      <c r="E429">
        <v>10415944</v>
      </c>
      <c r="F429">
        <v>10692193</v>
      </c>
      <c r="G429">
        <v>10971698</v>
      </c>
      <c r="H429">
        <v>11256743</v>
      </c>
      <c r="I429">
        <v>11550642</v>
      </c>
      <c r="J429">
        <v>11856247</v>
      </c>
      <c r="K429">
        <v>12173514</v>
      </c>
      <c r="L429">
        <v>12502958</v>
      </c>
      <c r="M429">
        <v>12848530</v>
      </c>
      <c r="N429">
        <v>13215139</v>
      </c>
      <c r="O429">
        <v>13605984</v>
      </c>
      <c r="P429">
        <v>14023193</v>
      </c>
      <c r="Q429">
        <v>14465121</v>
      </c>
      <c r="R429">
        <v>14926504</v>
      </c>
      <c r="S429">
        <v>15399753</v>
      </c>
      <c r="T429">
        <v>15879361</v>
      </c>
      <c r="U429">
        <v>16363507</v>
      </c>
      <c r="V429">
        <v>16853688</v>
      </c>
      <c r="W429">
        <v>17351822</v>
      </c>
      <c r="Z429" s="1"/>
      <c r="AA429" s="2"/>
      <c r="AB429" s="1"/>
      <c r="AC429" s="2"/>
      <c r="AD429" s="1"/>
      <c r="AE429" s="1"/>
      <c r="AF429" s="1"/>
      <c r="AG429" s="1"/>
      <c r="AH429" s="2"/>
      <c r="AI429" s="1"/>
      <c r="AJ429" s="1"/>
      <c r="AK429" s="1"/>
      <c r="AL429" s="1"/>
      <c r="AM429" s="2"/>
      <c r="AN429" s="1"/>
      <c r="AO429" s="1"/>
      <c r="AP429" s="1"/>
      <c r="AQ429" s="1"/>
      <c r="AR429" s="2"/>
      <c r="AS429" s="1"/>
      <c r="AT429" s="1"/>
      <c r="AU429" s="1"/>
      <c r="AV429" s="2"/>
      <c r="AW429" s="34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3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customFormat="1">
      <c r="A430" t="s">
        <v>30</v>
      </c>
      <c r="B430" t="s">
        <v>556</v>
      </c>
      <c r="C430">
        <v>11747072</v>
      </c>
      <c r="D430">
        <v>11822719</v>
      </c>
      <c r="E430">
        <v>11881477</v>
      </c>
      <c r="F430">
        <v>11923914</v>
      </c>
      <c r="G430">
        <v>11954290</v>
      </c>
      <c r="H430">
        <v>11982224</v>
      </c>
      <c r="I430">
        <v>12019912</v>
      </c>
      <c r="J430">
        <v>12076699</v>
      </c>
      <c r="K430">
        <v>12155491</v>
      </c>
      <c r="L430">
        <v>12255922</v>
      </c>
      <c r="M430">
        <v>12379549</v>
      </c>
      <c r="N430">
        <v>12526968</v>
      </c>
      <c r="O430">
        <v>12697723</v>
      </c>
      <c r="P430">
        <v>12894316</v>
      </c>
      <c r="Q430">
        <v>13115131</v>
      </c>
      <c r="R430">
        <v>13350356</v>
      </c>
      <c r="S430">
        <v>13586681</v>
      </c>
      <c r="T430">
        <v>13814629</v>
      </c>
      <c r="U430">
        <v>14030390</v>
      </c>
      <c r="V430">
        <v>14236745</v>
      </c>
      <c r="W430">
        <v>14439018</v>
      </c>
      <c r="Z430" s="1"/>
      <c r="AA430" s="2"/>
      <c r="AB430" s="1"/>
      <c r="AC430" s="2"/>
      <c r="AD430" s="1"/>
      <c r="AE430" s="1"/>
      <c r="AF430" s="1"/>
      <c r="AG430" s="1"/>
      <c r="AH430" s="2"/>
      <c r="AI430" s="1"/>
      <c r="AJ430" s="1"/>
      <c r="AK430" s="1"/>
      <c r="AL430" s="1"/>
      <c r="AM430" s="2"/>
      <c r="AN430" s="1"/>
      <c r="AO430" s="1"/>
      <c r="AP430" s="1"/>
      <c r="AQ430" s="1"/>
      <c r="AR430" s="2"/>
      <c r="AS430" s="1"/>
      <c r="AT430" s="1"/>
      <c r="AU430" s="1"/>
      <c r="AV430" s="2"/>
      <c r="AW430" s="34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3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customFormat="1">
      <c r="A431" t="s">
        <v>228</v>
      </c>
      <c r="B431" t="s">
        <v>229</v>
      </c>
      <c r="C431">
        <v>319433981</v>
      </c>
      <c r="D431">
        <v>320258898</v>
      </c>
      <c r="E431">
        <v>321310791</v>
      </c>
      <c r="F431">
        <v>322547874</v>
      </c>
      <c r="G431">
        <v>324125336</v>
      </c>
      <c r="H431">
        <v>325885964</v>
      </c>
      <c r="I431">
        <v>327682505</v>
      </c>
      <c r="J431">
        <v>329380417</v>
      </c>
      <c r="K431">
        <v>330922789</v>
      </c>
      <c r="L431">
        <v>332645165</v>
      </c>
      <c r="M431">
        <v>334274725</v>
      </c>
      <c r="N431">
        <v>335360890</v>
      </c>
      <c r="O431">
        <v>336151479</v>
      </c>
      <c r="P431">
        <v>335419643</v>
      </c>
      <c r="Q431">
        <v>336159194</v>
      </c>
      <c r="R431">
        <v>337302113</v>
      </c>
      <c r="S431">
        <v>338466255</v>
      </c>
      <c r="T431">
        <v>339533474</v>
      </c>
      <c r="U431">
        <v>340616924</v>
      </c>
      <c r="V431">
        <v>341164362</v>
      </c>
      <c r="W431">
        <v>341783171</v>
      </c>
      <c r="Z431" s="1"/>
      <c r="AA431" s="2"/>
      <c r="AB431" s="1"/>
      <c r="AC431" s="2"/>
      <c r="AD431" s="1"/>
      <c r="AE431" s="1"/>
      <c r="AF431" s="1"/>
      <c r="AG431" s="1"/>
      <c r="AH431" s="2"/>
      <c r="AI431" s="1"/>
      <c r="AJ431" s="1"/>
      <c r="AK431" s="1"/>
      <c r="AL431" s="1"/>
      <c r="AM431" s="2"/>
      <c r="AN431" s="1"/>
      <c r="AO431" s="1"/>
      <c r="AP431" s="1"/>
      <c r="AQ431" s="1"/>
      <c r="AR431" s="2"/>
      <c r="AS431" s="1"/>
      <c r="AT431" s="1"/>
      <c r="AU431" s="1"/>
      <c r="AV431" s="2"/>
      <c r="AW431" s="34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3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customForma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Z432" s="1"/>
      <c r="AA432" s="2"/>
      <c r="AB432" s="1"/>
      <c r="AC432" s="2"/>
      <c r="AD432" s="1"/>
      <c r="AE432" s="1"/>
      <c r="AF432" s="1"/>
      <c r="AG432" s="1"/>
      <c r="AH432" s="2"/>
      <c r="AI432" s="1"/>
      <c r="AJ432" s="1"/>
      <c r="AK432" s="1"/>
      <c r="AL432" s="1"/>
      <c r="AM432" s="2"/>
      <c r="AN432" s="1"/>
      <c r="AO432" s="1"/>
      <c r="AP432" s="1"/>
      <c r="AQ432" s="1"/>
      <c r="AR432" s="2"/>
      <c r="AS432" s="1"/>
      <c r="AT432" s="1"/>
      <c r="AU432" s="1"/>
      <c r="AV432" s="2"/>
      <c r="AW432" s="34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3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customForma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Z433" s="1"/>
      <c r="AA433" s="2">
        <v>1998</v>
      </c>
      <c r="AB433" s="1"/>
      <c r="AC433" s="2"/>
      <c r="AD433" s="1"/>
      <c r="AE433" s="1"/>
      <c r="AF433" s="1"/>
      <c r="AG433" s="1"/>
      <c r="AH433" s="2"/>
      <c r="AI433" s="1"/>
      <c r="AJ433" s="1"/>
      <c r="AK433" s="1"/>
      <c r="AL433" s="1"/>
      <c r="AM433" s="2"/>
      <c r="AN433" s="1"/>
      <c r="AO433" s="1"/>
      <c r="AP433" s="1"/>
      <c r="AQ433" s="1"/>
      <c r="AR433" s="2"/>
      <c r="AS433" s="1"/>
      <c r="AT433" s="1"/>
      <c r="AU433" s="1"/>
      <c r="AV433" s="2"/>
      <c r="AW433" s="34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3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customFormat="1">
      <c r="A434" s="25"/>
      <c r="B434" s="1"/>
      <c r="C434" s="19">
        <v>1998</v>
      </c>
      <c r="D434" s="19">
        <v>1999</v>
      </c>
      <c r="E434" s="19">
        <v>2000</v>
      </c>
      <c r="F434" s="19">
        <v>2001</v>
      </c>
      <c r="G434" s="19">
        <v>2002</v>
      </c>
      <c r="H434" s="19">
        <v>2003</v>
      </c>
      <c r="I434" s="19">
        <v>2004</v>
      </c>
      <c r="J434" s="19">
        <v>2005</v>
      </c>
      <c r="K434" s="19">
        <v>2006</v>
      </c>
      <c r="L434" s="19">
        <v>2007</v>
      </c>
      <c r="M434" s="19">
        <v>2008</v>
      </c>
      <c r="N434" s="19">
        <v>2009</v>
      </c>
      <c r="O434" s="19">
        <v>2010</v>
      </c>
      <c r="P434" s="19">
        <v>2011</v>
      </c>
      <c r="Q434" s="19">
        <v>2012</v>
      </c>
      <c r="R434" s="19">
        <v>2013</v>
      </c>
      <c r="S434" s="19">
        <v>2014</v>
      </c>
      <c r="T434" s="19">
        <v>2015</v>
      </c>
      <c r="U434" s="19">
        <v>2016</v>
      </c>
      <c r="V434" s="19">
        <v>2017</v>
      </c>
      <c r="W434" s="19">
        <v>2018</v>
      </c>
      <c r="X434" s="1"/>
      <c r="Y434" s="1"/>
      <c r="Z434" s="1" t="s">
        <v>588</v>
      </c>
      <c r="AA434" s="2" t="s">
        <v>915</v>
      </c>
      <c r="AB434" s="1"/>
      <c r="AC434" s="2"/>
      <c r="AD434" s="1"/>
      <c r="AE434" s="1"/>
      <c r="AF434" s="1"/>
      <c r="AG434" s="1"/>
      <c r="AH434" s="2"/>
      <c r="AI434" s="1"/>
      <c r="AJ434" s="1"/>
      <c r="AK434" s="1"/>
      <c r="AL434" s="1"/>
      <c r="AM434" s="2"/>
      <c r="AN434" s="1"/>
      <c r="AO434" s="1"/>
      <c r="AP434" s="1"/>
      <c r="AQ434" s="1"/>
      <c r="AR434" s="2"/>
      <c r="AS434" s="1"/>
      <c r="AT434" s="1"/>
      <c r="AU434" s="1"/>
      <c r="AV434" s="2"/>
      <c r="AW434" s="34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3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customFormat="1">
      <c r="A435" s="26" t="s">
        <v>564</v>
      </c>
      <c r="B435" s="1"/>
      <c r="C435" s="21">
        <v>157233</v>
      </c>
      <c r="D435" s="21">
        <v>162410</v>
      </c>
      <c r="E435" s="21">
        <v>167878</v>
      </c>
      <c r="F435" s="21">
        <v>169244</v>
      </c>
      <c r="G435" s="21">
        <v>170755</v>
      </c>
      <c r="H435" s="21">
        <v>172763</v>
      </c>
      <c r="I435" s="21">
        <v>176795</v>
      </c>
      <c r="J435" s="21">
        <v>180461</v>
      </c>
      <c r="K435" s="21">
        <v>186320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 t="s">
        <v>676</v>
      </c>
      <c r="AA435" s="2" t="s">
        <v>877</v>
      </c>
      <c r="AB435" s="1"/>
      <c r="AC435" s="2"/>
      <c r="AD435" s="1"/>
      <c r="AE435" s="1"/>
      <c r="AF435" s="1"/>
      <c r="AG435" s="1"/>
      <c r="AH435" s="2"/>
      <c r="AI435" s="1"/>
      <c r="AJ435" s="1"/>
      <c r="AK435" s="1"/>
      <c r="AL435" s="1"/>
      <c r="AM435" s="2"/>
      <c r="AN435" s="1"/>
      <c r="AO435" s="1"/>
      <c r="AP435" s="1"/>
      <c r="AQ435" s="1"/>
      <c r="AR435" s="2"/>
      <c r="AS435" s="1"/>
      <c r="AT435" s="1"/>
      <c r="AU435" s="1"/>
      <c r="AV435" s="2"/>
      <c r="AW435" s="34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3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customFormat="1">
      <c r="A436" s="26" t="s">
        <v>565</v>
      </c>
      <c r="B436" s="1"/>
      <c r="C436" s="21">
        <v>197587</v>
      </c>
      <c r="D436" s="21">
        <v>204349</v>
      </c>
      <c r="E436" s="21">
        <v>212010</v>
      </c>
      <c r="F436" s="21">
        <v>213668</v>
      </c>
      <c r="G436" s="21">
        <v>216891</v>
      </c>
      <c r="H436" s="21">
        <v>219074</v>
      </c>
      <c r="I436" s="21">
        <v>225609</v>
      </c>
      <c r="J436" s="21">
        <v>229371</v>
      </c>
      <c r="K436" s="21">
        <v>235902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 t="s">
        <v>751</v>
      </c>
      <c r="AA436" s="2" t="s">
        <v>752</v>
      </c>
      <c r="AB436" s="1"/>
      <c r="AC436" s="2"/>
      <c r="AD436" s="1"/>
      <c r="AE436" s="1"/>
      <c r="AF436" s="1"/>
      <c r="AG436" s="1"/>
      <c r="AH436" s="2"/>
      <c r="AI436" s="1"/>
      <c r="AJ436" s="1"/>
      <c r="AK436" s="1"/>
      <c r="AL436" s="1"/>
      <c r="AM436" s="2"/>
      <c r="AN436" s="1"/>
      <c r="AO436" s="1"/>
      <c r="AP436" s="1"/>
      <c r="AQ436" s="1"/>
      <c r="AR436" s="2"/>
      <c r="AS436" s="1"/>
      <c r="AT436" s="1"/>
      <c r="AU436" s="1"/>
      <c r="AV436" s="2"/>
      <c r="AW436" s="34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3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>
      <c r="A437" s="26" t="s">
        <v>566</v>
      </c>
      <c r="C437" s="21">
        <v>115447</v>
      </c>
      <c r="D437" s="21">
        <v>118399</v>
      </c>
      <c r="E437" s="21">
        <v>122628</v>
      </c>
      <c r="F437" s="21">
        <v>123502</v>
      </c>
      <c r="G437" s="21">
        <v>124062</v>
      </c>
      <c r="H437" s="21">
        <v>124543</v>
      </c>
      <c r="I437" s="21">
        <v>127175</v>
      </c>
      <c r="J437" s="21">
        <v>131082</v>
      </c>
      <c r="K437" s="21">
        <v>135711</v>
      </c>
      <c r="Z437" s="1" t="s">
        <v>934</v>
      </c>
      <c r="AA437" s="2" t="s">
        <v>935</v>
      </c>
    </row>
    <row r="438" spans="1:73">
      <c r="A438" s="26" t="s">
        <v>567</v>
      </c>
      <c r="C438" s="21">
        <v>93640</v>
      </c>
      <c r="D438" s="21">
        <v>97261</v>
      </c>
      <c r="E438" s="21">
        <v>102185</v>
      </c>
      <c r="F438" s="21">
        <v>104880</v>
      </c>
      <c r="G438" s="21">
        <v>106570</v>
      </c>
      <c r="H438" s="21">
        <v>108490</v>
      </c>
      <c r="I438" s="21">
        <v>112500</v>
      </c>
      <c r="J438" s="21">
        <v>115800</v>
      </c>
      <c r="K438" s="21">
        <v>121580</v>
      </c>
      <c r="Z438" s="1" t="s">
        <v>784</v>
      </c>
      <c r="AA438" s="2" t="s">
        <v>785</v>
      </c>
    </row>
    <row r="439" spans="1:73">
      <c r="A439" s="26" t="s">
        <v>71</v>
      </c>
      <c r="C439" s="21">
        <v>1163069</v>
      </c>
      <c r="D439" s="21">
        <v>1201508</v>
      </c>
      <c r="E439" s="21">
        <v>1248521</v>
      </c>
      <c r="F439" s="21">
        <v>1271617</v>
      </c>
      <c r="G439" s="21">
        <v>1284653</v>
      </c>
      <c r="H439" s="21">
        <v>1298819</v>
      </c>
      <c r="I439" s="21">
        <v>1329614</v>
      </c>
      <c r="J439" s="21">
        <v>1353428</v>
      </c>
      <c r="K439" s="21">
        <v>1380352</v>
      </c>
      <c r="Z439" s="1" t="s">
        <v>623</v>
      </c>
      <c r="AA439" s="2" t="s">
        <v>786</v>
      </c>
    </row>
    <row r="440" spans="1:73">
      <c r="A440" s="26" t="s">
        <v>568</v>
      </c>
      <c r="C440" s="21">
        <v>1478795</v>
      </c>
      <c r="D440" s="21">
        <v>1508538</v>
      </c>
      <c r="E440" s="21">
        <v>1556928</v>
      </c>
      <c r="F440" s="21">
        <v>1576223</v>
      </c>
      <c r="G440" s="21">
        <v>1576223</v>
      </c>
      <c r="H440" s="21">
        <v>1572784</v>
      </c>
      <c r="I440" s="21">
        <v>1589449</v>
      </c>
      <c r="J440" s="21">
        <v>1601942</v>
      </c>
      <c r="K440" s="21">
        <v>1647840</v>
      </c>
      <c r="Z440" s="1" t="s">
        <v>607</v>
      </c>
      <c r="AA440" s="2" t="s">
        <v>929</v>
      </c>
    </row>
    <row r="441" spans="1:73">
      <c r="A441" s="26" t="s">
        <v>569</v>
      </c>
      <c r="C441" s="21">
        <v>1026365</v>
      </c>
      <c r="D441" s="21">
        <v>1046091</v>
      </c>
      <c r="E441" s="21">
        <v>1083598</v>
      </c>
      <c r="F441" s="21">
        <v>1103028</v>
      </c>
      <c r="G441" s="21">
        <v>1106823</v>
      </c>
      <c r="H441" s="21">
        <v>1107193</v>
      </c>
      <c r="I441" s="21">
        <v>1120504</v>
      </c>
      <c r="J441" s="21">
        <v>1121559</v>
      </c>
      <c r="K441" s="21">
        <v>1151143</v>
      </c>
      <c r="Z441" s="1" t="s">
        <v>749</v>
      </c>
      <c r="AA441" s="2" t="s">
        <v>750</v>
      </c>
    </row>
    <row r="442" spans="1:73">
      <c r="A442" s="26" t="s">
        <v>570</v>
      </c>
      <c r="C442" s="21">
        <v>323975</v>
      </c>
      <c r="D442" s="21">
        <v>339125</v>
      </c>
      <c r="E442" s="21">
        <v>352541</v>
      </c>
      <c r="F442" s="21">
        <v>359326</v>
      </c>
      <c r="G442" s="21">
        <v>359553</v>
      </c>
      <c r="H442" s="21">
        <v>360759</v>
      </c>
      <c r="I442" s="21">
        <v>368824</v>
      </c>
      <c r="J442" s="21">
        <v>374401</v>
      </c>
      <c r="K442" s="21">
        <v>385709</v>
      </c>
      <c r="Z442" s="1" t="s">
        <v>583</v>
      </c>
      <c r="AA442" s="2" t="s">
        <v>744</v>
      </c>
    </row>
    <row r="443" spans="1:73">
      <c r="A443" s="26" t="s">
        <v>571</v>
      </c>
      <c r="C443" s="21">
        <v>106995</v>
      </c>
      <c r="D443" s="21">
        <v>109221</v>
      </c>
      <c r="E443" s="21">
        <v>112768</v>
      </c>
      <c r="F443" s="21">
        <v>114993</v>
      </c>
      <c r="G443" s="21">
        <v>116716</v>
      </c>
      <c r="H443" s="21">
        <v>117891</v>
      </c>
      <c r="I443" s="21">
        <v>122439</v>
      </c>
      <c r="J443" s="21">
        <v>125778</v>
      </c>
      <c r="K443" s="21">
        <v>128491</v>
      </c>
      <c r="Z443" s="1" t="s">
        <v>564</v>
      </c>
      <c r="AA443" s="2" t="s">
        <v>729</v>
      </c>
    </row>
    <row r="444" spans="1:73">
      <c r="A444" s="26" t="s">
        <v>572</v>
      </c>
      <c r="C444" s="21">
        <v>169256</v>
      </c>
      <c r="D444" s="21">
        <v>176993</v>
      </c>
      <c r="E444" s="21">
        <v>184807</v>
      </c>
      <c r="F444" s="21">
        <v>186759</v>
      </c>
      <c r="G444" s="21">
        <v>191267</v>
      </c>
      <c r="H444" s="21">
        <v>194948</v>
      </c>
      <c r="I444" s="21">
        <v>202987</v>
      </c>
      <c r="J444" s="21">
        <v>209672</v>
      </c>
      <c r="K444" s="21">
        <v>218236</v>
      </c>
      <c r="Z444" s="1" t="s">
        <v>608</v>
      </c>
      <c r="AA444" s="2" t="s">
        <v>931</v>
      </c>
    </row>
    <row r="445" spans="1:73">
      <c r="A445" s="26" t="s">
        <v>573</v>
      </c>
      <c r="C445" s="21">
        <v>155651</v>
      </c>
      <c r="D445" s="21">
        <v>157653</v>
      </c>
      <c r="E445" s="21">
        <v>163323</v>
      </c>
      <c r="F445" s="21">
        <v>165191</v>
      </c>
      <c r="G445" s="21">
        <v>165907</v>
      </c>
      <c r="H445" s="21">
        <v>165515</v>
      </c>
      <c r="I445" s="21">
        <v>169781</v>
      </c>
      <c r="J445" s="21">
        <v>173869</v>
      </c>
      <c r="K445" s="21">
        <v>179537</v>
      </c>
      <c r="Z445" s="1" t="s">
        <v>661</v>
      </c>
      <c r="AA445" s="2" t="s">
        <v>781</v>
      </c>
    </row>
    <row r="446" spans="1:73">
      <c r="A446" s="26" t="s">
        <v>574</v>
      </c>
      <c r="C446" s="21">
        <v>1123047</v>
      </c>
      <c r="D446" s="21">
        <v>1157194</v>
      </c>
      <c r="E446" s="21">
        <v>1211453</v>
      </c>
      <c r="F446" s="21">
        <v>1229700</v>
      </c>
      <c r="G446" s="21">
        <v>1254905</v>
      </c>
      <c r="H446" s="21">
        <v>1289685</v>
      </c>
      <c r="I446" s="21">
        <v>1331721</v>
      </c>
      <c r="J446" s="21">
        <v>1356214</v>
      </c>
      <c r="K446" s="21">
        <v>1394821</v>
      </c>
      <c r="Z446" s="1" t="s">
        <v>955</v>
      </c>
      <c r="AA446" s="2" t="s">
        <v>956</v>
      </c>
    </row>
    <row r="447" spans="1:73">
      <c r="A447" s="27" t="s">
        <v>575</v>
      </c>
      <c r="C447" s="22">
        <v>6111060</v>
      </c>
      <c r="D447" s="22">
        <v>6278742</v>
      </c>
      <c r="E447" s="22">
        <v>6518640</v>
      </c>
      <c r="F447" s="22">
        <v>6618131</v>
      </c>
      <c r="G447" s="22">
        <v>6674325</v>
      </c>
      <c r="H447" s="22">
        <v>6732464</v>
      </c>
      <c r="I447" s="22">
        <v>6877398</v>
      </c>
      <c r="J447" s="22">
        <v>6973577</v>
      </c>
      <c r="K447" s="22">
        <f>SUM(K435:K446)</f>
        <v>7165642</v>
      </c>
      <c r="Z447" s="1" t="s">
        <v>782</v>
      </c>
      <c r="AA447" s="2" t="s">
        <v>783</v>
      </c>
    </row>
    <row r="448" spans="1:73">
      <c r="A448" s="26" t="s">
        <v>576</v>
      </c>
      <c r="C448" s="21">
        <v>67719</v>
      </c>
      <c r="D448" s="21">
        <v>74709</v>
      </c>
      <c r="E448" s="21">
        <v>81716</v>
      </c>
      <c r="F448" s="21">
        <v>86691</v>
      </c>
      <c r="G448" s="21">
        <v>92412</v>
      </c>
      <c r="H448" s="21">
        <v>96537</v>
      </c>
      <c r="I448" s="21">
        <v>100745</v>
      </c>
      <c r="J448" s="21">
        <v>106840</v>
      </c>
      <c r="K448" s="21">
        <v>112934</v>
      </c>
      <c r="Z448" s="1" t="s">
        <v>609</v>
      </c>
      <c r="AA448" s="2" t="s">
        <v>880</v>
      </c>
    </row>
    <row r="449" spans="1:27">
      <c r="A449" s="26" t="s">
        <v>577</v>
      </c>
      <c r="C449" s="21">
        <v>118329</v>
      </c>
      <c r="D449" s="21">
        <v>122405</v>
      </c>
      <c r="E449" s="21">
        <v>127880</v>
      </c>
      <c r="F449" s="21">
        <v>133600</v>
      </c>
      <c r="G449" s="21">
        <v>138834</v>
      </c>
      <c r="H449" s="21">
        <v>145837</v>
      </c>
      <c r="I449" s="21">
        <v>152462</v>
      </c>
      <c r="J449" s="21">
        <v>158326</v>
      </c>
      <c r="K449" s="21">
        <v>168106</v>
      </c>
      <c r="Z449" s="1" t="s">
        <v>565</v>
      </c>
      <c r="AA449" s="2" t="s">
        <v>735</v>
      </c>
    </row>
    <row r="450" spans="1:27">
      <c r="A450" s="26" t="s">
        <v>578</v>
      </c>
      <c r="C450" s="21">
        <v>132300</v>
      </c>
      <c r="D450" s="21">
        <v>137341</v>
      </c>
      <c r="E450" s="21">
        <v>142770</v>
      </c>
      <c r="F450" s="21">
        <v>145636</v>
      </c>
      <c r="G450" s="21">
        <v>146782</v>
      </c>
      <c r="H450" s="21">
        <v>145636</v>
      </c>
      <c r="I450" s="21">
        <v>147841</v>
      </c>
      <c r="J450" s="21">
        <v>148905</v>
      </c>
      <c r="K450" s="21">
        <v>150708</v>
      </c>
      <c r="Z450" s="1" t="s">
        <v>834</v>
      </c>
      <c r="AA450" s="2" t="s">
        <v>835</v>
      </c>
    </row>
    <row r="451" spans="1:27">
      <c r="A451" s="26" t="s">
        <v>579</v>
      </c>
      <c r="C451" s="21">
        <v>568115</v>
      </c>
      <c r="D451" s="21">
        <v>594177</v>
      </c>
      <c r="E451" s="21">
        <v>625120</v>
      </c>
      <c r="F451" s="21">
        <v>647941</v>
      </c>
      <c r="G451" s="21">
        <v>665441</v>
      </c>
      <c r="H451" s="21">
        <v>686076</v>
      </c>
      <c r="I451" s="21">
        <v>708466</v>
      </c>
      <c r="J451" s="21">
        <v>734110</v>
      </c>
      <c r="K451" s="21">
        <v>762373</v>
      </c>
      <c r="Z451" s="1" t="s">
        <v>677</v>
      </c>
      <c r="AA451" s="2" t="s">
        <v>954</v>
      </c>
    </row>
    <row r="452" spans="1:27">
      <c r="A452" s="28" t="s">
        <v>580</v>
      </c>
      <c r="C452" s="20">
        <v>39975</v>
      </c>
      <c r="D452" s="20">
        <v>41210</v>
      </c>
      <c r="E452" s="20">
        <v>42483</v>
      </c>
      <c r="F452" s="20">
        <v>43795</v>
      </c>
      <c r="G452" s="20">
        <v>45148</v>
      </c>
      <c r="H452" s="20">
        <v>46543</v>
      </c>
      <c r="I452" s="20">
        <v>47980</v>
      </c>
      <c r="J452" s="20">
        <v>49463</v>
      </c>
      <c r="K452" s="20">
        <v>50990</v>
      </c>
      <c r="Z452" s="1" t="s">
        <v>713</v>
      </c>
      <c r="AA452" s="2" t="s">
        <v>714</v>
      </c>
    </row>
    <row r="453" spans="1:27">
      <c r="A453" s="27" t="s">
        <v>581</v>
      </c>
      <c r="C453" s="22">
        <v>7037498</v>
      </c>
      <c r="D453" s="22">
        <v>7248584</v>
      </c>
      <c r="E453" s="22">
        <v>7538609</v>
      </c>
      <c r="F453" s="22">
        <v>7675794</v>
      </c>
      <c r="G453" s="22">
        <v>7762942</v>
      </c>
      <c r="H453" s="22">
        <v>7853093</v>
      </c>
      <c r="I453" s="22">
        <v>8034892</v>
      </c>
      <c r="J453" s="22">
        <v>8171221</v>
      </c>
      <c r="K453" s="22">
        <v>8410753</v>
      </c>
      <c r="Z453" s="1" t="s">
        <v>923</v>
      </c>
      <c r="AA453" s="2" t="s">
        <v>924</v>
      </c>
    </row>
    <row r="454" spans="1:27">
      <c r="A454" s="25" t="s">
        <v>582</v>
      </c>
      <c r="C454" s="20"/>
      <c r="D454" s="20"/>
      <c r="E454" s="20"/>
      <c r="F454" s="20"/>
      <c r="G454" s="20"/>
      <c r="H454" s="20"/>
      <c r="I454" s="20"/>
      <c r="J454" s="20"/>
      <c r="K454" s="20"/>
      <c r="Z454" s="1" t="s">
        <v>631</v>
      </c>
      <c r="AA454" s="2" t="s">
        <v>896</v>
      </c>
    </row>
    <row r="455" spans="1:27">
      <c r="A455" s="26" t="s">
        <v>583</v>
      </c>
      <c r="C455" s="21">
        <v>390635</v>
      </c>
      <c r="D455" s="21">
        <v>406196</v>
      </c>
      <c r="E455" s="21">
        <v>414058</v>
      </c>
      <c r="F455" s="21">
        <v>429694</v>
      </c>
      <c r="G455" s="21">
        <v>443202</v>
      </c>
      <c r="H455" s="21">
        <v>461200</v>
      </c>
      <c r="I455" s="21">
        <v>472265</v>
      </c>
      <c r="J455" s="21">
        <v>486853</v>
      </c>
      <c r="K455" s="21">
        <v>498771</v>
      </c>
      <c r="Z455" s="1" t="s">
        <v>894</v>
      </c>
      <c r="AA455" s="2" t="s">
        <v>895</v>
      </c>
    </row>
    <row r="456" spans="1:27">
      <c r="A456" s="26" t="s">
        <v>584</v>
      </c>
      <c r="C456" s="21">
        <v>57449</v>
      </c>
      <c r="D456" s="21">
        <v>60453</v>
      </c>
      <c r="E456" s="21">
        <v>61766</v>
      </c>
      <c r="F456" s="21">
        <v>64000</v>
      </c>
      <c r="G456" s="21">
        <v>66930</v>
      </c>
      <c r="H456" s="21">
        <v>69243</v>
      </c>
      <c r="I456" s="21">
        <v>71790</v>
      </c>
      <c r="J456" s="21">
        <v>73178</v>
      </c>
      <c r="K456" s="21">
        <v>74565</v>
      </c>
      <c r="Z456" s="1" t="s">
        <v>832</v>
      </c>
      <c r="AA456" s="2" t="s">
        <v>833</v>
      </c>
    </row>
    <row r="457" spans="1:27">
      <c r="A457" s="26" t="s">
        <v>42</v>
      </c>
      <c r="C457" s="21">
        <v>629755</v>
      </c>
      <c r="D457" s="21">
        <v>664604</v>
      </c>
      <c r="E457" s="21">
        <v>699382</v>
      </c>
      <c r="F457" s="21">
        <v>709074</v>
      </c>
      <c r="G457" s="21">
        <v>732692</v>
      </c>
      <c r="H457" s="21">
        <v>746491</v>
      </c>
      <c r="I457" s="21">
        <v>769405</v>
      </c>
      <c r="J457" s="21">
        <v>792964</v>
      </c>
      <c r="K457" s="21">
        <v>814835</v>
      </c>
      <c r="Z457" s="1" t="s">
        <v>624</v>
      </c>
      <c r="AA457" s="2" t="s">
        <v>806</v>
      </c>
    </row>
    <row r="458" spans="1:27">
      <c r="A458" s="26" t="s">
        <v>585</v>
      </c>
      <c r="C458" s="21">
        <v>7413357</v>
      </c>
      <c r="D458" s="21">
        <v>7746169</v>
      </c>
      <c r="E458" s="21">
        <v>8032209</v>
      </c>
      <c r="F458" s="21">
        <v>8093143</v>
      </c>
      <c r="G458" s="21">
        <v>8223657</v>
      </c>
      <c r="H458" s="21">
        <v>8431121</v>
      </c>
      <c r="I458" s="21">
        <v>8738865</v>
      </c>
      <c r="J458" s="21">
        <v>9007611</v>
      </c>
      <c r="K458" s="21">
        <v>9266364</v>
      </c>
      <c r="Z458" s="1" t="s">
        <v>772</v>
      </c>
      <c r="AA458" s="2" t="s">
        <v>773</v>
      </c>
    </row>
    <row r="459" spans="1:27">
      <c r="A459" s="29" t="s">
        <v>586</v>
      </c>
      <c r="C459" s="22">
        <v>8491196</v>
      </c>
      <c r="D459" s="22">
        <v>8877422</v>
      </c>
      <c r="E459" s="22">
        <v>9207415</v>
      </c>
      <c r="F459" s="22">
        <v>9295911</v>
      </c>
      <c r="G459" s="22">
        <v>9466481</v>
      </c>
      <c r="H459" s="22">
        <v>9708055</v>
      </c>
      <c r="I459" s="22">
        <v>10052325</v>
      </c>
      <c r="J459" s="22">
        <v>10360606</v>
      </c>
      <c r="K459" s="22">
        <v>10654535</v>
      </c>
      <c r="Z459" s="1" t="s">
        <v>589</v>
      </c>
      <c r="AA459" s="2" t="s">
        <v>876</v>
      </c>
    </row>
    <row r="460" spans="1:27">
      <c r="A460" s="25" t="s">
        <v>587</v>
      </c>
      <c r="C460" s="20"/>
      <c r="D460" s="20"/>
      <c r="E460" s="20"/>
      <c r="F460" s="20"/>
      <c r="G460" s="20"/>
      <c r="H460" s="20"/>
      <c r="I460" s="20"/>
      <c r="J460" s="20"/>
      <c r="K460" s="20"/>
      <c r="Z460" s="1" t="s">
        <v>970</v>
      </c>
      <c r="AA460" s="2" t="s">
        <v>971</v>
      </c>
    </row>
    <row r="461" spans="1:27">
      <c r="A461" s="26" t="s">
        <v>588</v>
      </c>
      <c r="C461" s="20">
        <v>8061.1641765567238</v>
      </c>
      <c r="D461" s="20">
        <v>8875.3417583889532</v>
      </c>
      <c r="E461" s="20">
        <v>9523.241706751347</v>
      </c>
      <c r="F461" s="20">
        <v>10208.915109637444</v>
      </c>
      <c r="G461" s="20">
        <v>10556.018223365118</v>
      </c>
      <c r="H461" s="20">
        <v>11189</v>
      </c>
      <c r="I461" s="20">
        <v>11849</v>
      </c>
      <c r="J461" s="20">
        <v>12501</v>
      </c>
      <c r="K461" s="20">
        <v>13126</v>
      </c>
      <c r="Z461" s="1" t="s">
        <v>993</v>
      </c>
      <c r="AA461" s="2" t="s">
        <v>994</v>
      </c>
    </row>
    <row r="462" spans="1:27">
      <c r="A462" s="26" t="s">
        <v>589</v>
      </c>
      <c r="C462" s="20">
        <v>38793.082520182252</v>
      </c>
      <c r="D462" s="20">
        <v>39685.323418146443</v>
      </c>
      <c r="E462" s="20">
        <v>41828.330882726354</v>
      </c>
      <c r="F462" s="20">
        <v>43543.292448918131</v>
      </c>
      <c r="G462" s="20">
        <v>45676.913778915128</v>
      </c>
      <c r="H462" s="20">
        <v>47641.021071408475</v>
      </c>
      <c r="I462" s="20">
        <v>50785</v>
      </c>
      <c r="J462" s="20">
        <v>53974</v>
      </c>
      <c r="K462" s="20">
        <v>57266</v>
      </c>
      <c r="Z462" s="1" t="s">
        <v>654</v>
      </c>
      <c r="AA462" s="2" t="s">
        <v>969</v>
      </c>
    </row>
    <row r="463" spans="1:27">
      <c r="A463" s="26" t="s">
        <v>590</v>
      </c>
      <c r="C463" s="20">
        <v>133504</v>
      </c>
      <c r="D463" s="20">
        <v>134743</v>
      </c>
      <c r="E463" s="20">
        <v>138418</v>
      </c>
      <c r="F463" s="20">
        <v>142285</v>
      </c>
      <c r="G463" s="20">
        <v>145864</v>
      </c>
      <c r="H463" s="20">
        <v>151407</v>
      </c>
      <c r="I463" s="20">
        <v>158701</v>
      </c>
      <c r="J463" s="20">
        <v>168567</v>
      </c>
      <c r="K463" s="20">
        <v>180337</v>
      </c>
      <c r="Z463" s="1" t="s">
        <v>678</v>
      </c>
      <c r="AA463" s="2" t="s">
        <v>927</v>
      </c>
    </row>
    <row r="464" spans="1:27">
      <c r="A464" s="26" t="s">
        <v>591</v>
      </c>
      <c r="C464" s="20">
        <v>66008</v>
      </c>
      <c r="D464" s="20">
        <v>68722</v>
      </c>
      <c r="E464" s="20">
        <v>72303</v>
      </c>
      <c r="F464" s="20">
        <v>75250</v>
      </c>
      <c r="G464" s="20">
        <v>78539</v>
      </c>
      <c r="H464" s="20">
        <v>81835</v>
      </c>
      <c r="I464" s="20">
        <v>85761</v>
      </c>
      <c r="J464" s="20">
        <v>89338</v>
      </c>
      <c r="K464" s="20">
        <v>92801</v>
      </c>
      <c r="Z464" s="1" t="s">
        <v>747</v>
      </c>
      <c r="AA464" s="2" t="s">
        <v>748</v>
      </c>
    </row>
    <row r="465" spans="1:27">
      <c r="A465" s="26" t="s">
        <v>592</v>
      </c>
      <c r="C465" s="20">
        <v>259283</v>
      </c>
      <c r="D465" s="20">
        <v>271181</v>
      </c>
      <c r="E465" s="20">
        <v>282517</v>
      </c>
      <c r="F465" s="20">
        <v>285948</v>
      </c>
      <c r="G465" s="20">
        <v>290080</v>
      </c>
      <c r="H465" s="20">
        <v>301266</v>
      </c>
      <c r="I465" s="20">
        <v>317349</v>
      </c>
      <c r="J465" s="20">
        <v>327466</v>
      </c>
      <c r="K465" s="20">
        <v>349681</v>
      </c>
      <c r="Z465" s="1" t="s">
        <v>679</v>
      </c>
      <c r="AA465" s="2" t="s">
        <v>891</v>
      </c>
    </row>
    <row r="466" spans="1:27">
      <c r="A466" s="26" t="s">
        <v>593</v>
      </c>
      <c r="C466" s="20">
        <v>66894.941218586071</v>
      </c>
      <c r="D466" s="20">
        <v>66092.201923963032</v>
      </c>
      <c r="E466" s="20">
        <v>67480.138164366246</v>
      </c>
      <c r="F466" s="20">
        <v>71326.506039735119</v>
      </c>
      <c r="G466" s="20">
        <v>74892.831341721874</v>
      </c>
      <c r="H466" s="20">
        <v>78562.580077466264</v>
      </c>
      <c r="I466" s="20">
        <v>85241</v>
      </c>
      <c r="J466" s="20">
        <v>88736</v>
      </c>
      <c r="K466" s="20">
        <v>92200</v>
      </c>
      <c r="Z466" s="1" t="s">
        <v>680</v>
      </c>
      <c r="AA466" s="2" t="s">
        <v>960</v>
      </c>
    </row>
    <row r="467" spans="1:27">
      <c r="A467" s="26" t="s">
        <v>594</v>
      </c>
      <c r="C467" s="20">
        <v>105771.60386146295</v>
      </c>
      <c r="D467" s="20">
        <v>103884.68906247466</v>
      </c>
      <c r="E467" s="20">
        <v>108608.68982003262</v>
      </c>
      <c r="F467" s="20">
        <v>112647.00241177615</v>
      </c>
      <c r="G467" s="20">
        <v>116999.84868963432</v>
      </c>
      <c r="H467" s="20">
        <v>120896</v>
      </c>
      <c r="I467" s="20">
        <v>127410</v>
      </c>
      <c r="J467" s="20">
        <v>133935</v>
      </c>
      <c r="K467" s="20">
        <v>140778</v>
      </c>
      <c r="Z467" s="1" t="s">
        <v>681</v>
      </c>
      <c r="AA467" s="2" t="s">
        <v>978</v>
      </c>
    </row>
    <row r="468" spans="1:27">
      <c r="A468" s="29" t="s">
        <v>595</v>
      </c>
      <c r="C468" s="22">
        <v>678315.79177678796</v>
      </c>
      <c r="D468" s="22">
        <v>693183.55616297305</v>
      </c>
      <c r="E468" s="22">
        <v>720678.40057387669</v>
      </c>
      <c r="F468" s="22">
        <v>741208.7160100668</v>
      </c>
      <c r="G468" s="22">
        <v>762608.61203363654</v>
      </c>
      <c r="H468" s="22">
        <v>792796.60114887473</v>
      </c>
      <c r="I468" s="22">
        <v>837096</v>
      </c>
      <c r="J468" s="22">
        <v>874517</v>
      </c>
      <c r="K468" s="22">
        <v>926189</v>
      </c>
      <c r="Z468" s="1" t="s">
        <v>717</v>
      </c>
      <c r="AA468" s="2" t="s">
        <v>718</v>
      </c>
    </row>
    <row r="469" spans="1:27">
      <c r="A469" s="25" t="s">
        <v>596</v>
      </c>
      <c r="C469" s="20"/>
      <c r="D469" s="20"/>
      <c r="E469" s="20"/>
      <c r="F469" s="20"/>
      <c r="G469" s="20"/>
      <c r="H469" s="20"/>
      <c r="I469" s="20"/>
      <c r="J469" s="20"/>
      <c r="K469" s="20"/>
      <c r="Z469" s="1" t="s">
        <v>625</v>
      </c>
      <c r="AA469" s="2" t="s">
        <v>805</v>
      </c>
    </row>
    <row r="470" spans="1:27">
      <c r="A470" s="26" t="s">
        <v>597</v>
      </c>
      <c r="C470" s="20">
        <v>19483.684022615991</v>
      </c>
      <c r="D470" s="20">
        <v>21334.63400476451</v>
      </c>
      <c r="E470" s="20">
        <v>22486.704241021795</v>
      </c>
      <c r="F470" s="20">
        <v>23498.60593186778</v>
      </c>
      <c r="G470" s="20">
        <v>24368.054351346887</v>
      </c>
      <c r="H470" s="20">
        <v>25147.832090589989</v>
      </c>
      <c r="I470" s="20">
        <v>26682</v>
      </c>
      <c r="J470" s="20">
        <v>28016</v>
      </c>
      <c r="K470" s="20">
        <v>29697</v>
      </c>
      <c r="Z470" s="1" t="s">
        <v>641</v>
      </c>
      <c r="AA470" s="2" t="s">
        <v>914</v>
      </c>
    </row>
    <row r="471" spans="1:27">
      <c r="A471" s="26" t="s">
        <v>598</v>
      </c>
      <c r="C471" s="20">
        <v>27849.873327520399</v>
      </c>
      <c r="D471" s="20">
        <v>27599.224467572716</v>
      </c>
      <c r="E471" s="20">
        <v>28399.60197713233</v>
      </c>
      <c r="F471" s="20">
        <v>29649.184464126149</v>
      </c>
      <c r="G471" s="20">
        <v>31190.942056260708</v>
      </c>
      <c r="H471" s="20">
        <v>32532.152564679916</v>
      </c>
      <c r="I471" s="20">
        <v>33931</v>
      </c>
      <c r="J471" s="20">
        <v>35380</v>
      </c>
      <c r="K471" s="20">
        <v>37078</v>
      </c>
      <c r="Z471" s="1" t="s">
        <v>626</v>
      </c>
      <c r="AA471" s="2" t="s">
        <v>839</v>
      </c>
    </row>
    <row r="472" spans="1:27">
      <c r="A472" s="26" t="s">
        <v>599</v>
      </c>
      <c r="C472" s="20">
        <v>6174.7258356844295</v>
      </c>
      <c r="D472" s="20">
        <v>6440.2390466188599</v>
      </c>
      <c r="E472" s="20">
        <v>6730.0498037167081</v>
      </c>
      <c r="F472" s="20">
        <v>6427.1975625494551</v>
      </c>
      <c r="G472" s="20">
        <v>6485.0423406124009</v>
      </c>
      <c r="H472" s="20">
        <v>6705.5337801932228</v>
      </c>
      <c r="I472" s="20">
        <v>6981</v>
      </c>
      <c r="J472" s="20">
        <v>7267</v>
      </c>
      <c r="K472" s="20">
        <v>7485</v>
      </c>
      <c r="Z472" s="1" t="s">
        <v>947</v>
      </c>
      <c r="AA472" s="2" t="s">
        <v>948</v>
      </c>
    </row>
    <row r="473" spans="1:27">
      <c r="A473" s="26" t="s">
        <v>600</v>
      </c>
      <c r="C473" s="20">
        <v>23596.045611438203</v>
      </c>
      <c r="D473" s="20">
        <v>24917.424165678738</v>
      </c>
      <c r="E473" s="20">
        <v>25889.203708140212</v>
      </c>
      <c r="F473" s="20">
        <v>26588.212208259996</v>
      </c>
      <c r="G473" s="20">
        <v>27465.623211132581</v>
      </c>
      <c r="H473" s="20">
        <v>28608</v>
      </c>
      <c r="I473" s="20">
        <v>29880</v>
      </c>
      <c r="J473" s="20">
        <v>31118</v>
      </c>
      <c r="K473" s="20">
        <v>32898</v>
      </c>
      <c r="Z473" s="1" t="s">
        <v>819</v>
      </c>
      <c r="AA473" s="2" t="s">
        <v>820</v>
      </c>
    </row>
    <row r="474" spans="1:27">
      <c r="A474" s="26" t="s">
        <v>601</v>
      </c>
      <c r="C474" s="20">
        <v>28667.275064203932</v>
      </c>
      <c r="D474" s="20">
        <v>23593.167377839836</v>
      </c>
      <c r="E474" s="20">
        <v>25103.130090021587</v>
      </c>
      <c r="F474" s="20">
        <v>26483.802244972772</v>
      </c>
      <c r="G474" s="20">
        <v>27490.186730281737</v>
      </c>
      <c r="H474" s="20">
        <v>27902.539531235961</v>
      </c>
      <c r="I474" s="20">
        <v>29936</v>
      </c>
      <c r="J474" s="20">
        <v>31784</v>
      </c>
      <c r="K474" s="20">
        <v>33620</v>
      </c>
      <c r="Z474" s="1" t="s">
        <v>912</v>
      </c>
      <c r="AA474" s="2" t="s">
        <v>913</v>
      </c>
    </row>
    <row r="475" spans="1:27">
      <c r="A475" s="29" t="s">
        <v>602</v>
      </c>
      <c r="C475" s="22">
        <v>105771.60386146295</v>
      </c>
      <c r="D475" s="22">
        <v>103884.68906247466</v>
      </c>
      <c r="E475" s="22">
        <v>108608.68982003262</v>
      </c>
      <c r="F475" s="22">
        <v>112647.00241177615</v>
      </c>
      <c r="G475" s="22">
        <v>116999.84868963432</v>
      </c>
      <c r="H475" s="22">
        <v>120896.0579666991</v>
      </c>
      <c r="I475" s="22">
        <v>127410</v>
      </c>
      <c r="J475" s="22">
        <v>133565</v>
      </c>
      <c r="K475" s="22">
        <v>140778</v>
      </c>
      <c r="Z475" s="1" t="s">
        <v>598</v>
      </c>
      <c r="AA475" s="2" t="s">
        <v>801</v>
      </c>
    </row>
    <row r="476" spans="1:27">
      <c r="A476" s="26" t="s">
        <v>603</v>
      </c>
      <c r="C476" s="20">
        <v>89566</v>
      </c>
      <c r="D476" s="20">
        <v>90727</v>
      </c>
      <c r="E476" s="20">
        <v>94029</v>
      </c>
      <c r="F476" s="20">
        <v>96475</v>
      </c>
      <c r="G476" s="20">
        <v>98187</v>
      </c>
      <c r="H476" s="20">
        <v>101729</v>
      </c>
      <c r="I476" s="20">
        <v>106318</v>
      </c>
      <c r="J476" s="20">
        <v>113042</v>
      </c>
      <c r="K476" s="20">
        <v>120257</v>
      </c>
      <c r="Z476" s="1" t="s">
        <v>842</v>
      </c>
      <c r="AA476" s="2" t="s">
        <v>843</v>
      </c>
    </row>
    <row r="477" spans="1:27">
      <c r="A477" s="26" t="s">
        <v>604</v>
      </c>
      <c r="C477" s="20">
        <v>43938</v>
      </c>
      <c r="D477" s="20">
        <v>44016</v>
      </c>
      <c r="E477" s="20">
        <v>44389</v>
      </c>
      <c r="F477" s="20">
        <v>45810</v>
      </c>
      <c r="G477" s="20">
        <v>47677</v>
      </c>
      <c r="H477" s="20">
        <v>49678</v>
      </c>
      <c r="I477" s="20">
        <v>52383</v>
      </c>
      <c r="J477" s="20">
        <v>55525</v>
      </c>
      <c r="K477" s="20">
        <v>60080</v>
      </c>
      <c r="Z477" s="1" t="s">
        <v>777</v>
      </c>
      <c r="AA477" s="2" t="s">
        <v>778</v>
      </c>
    </row>
    <row r="478" spans="1:27">
      <c r="A478" s="29" t="s">
        <v>605</v>
      </c>
      <c r="C478" s="22">
        <v>133504</v>
      </c>
      <c r="D478" s="22">
        <v>134743</v>
      </c>
      <c r="E478" s="22">
        <v>138418</v>
      </c>
      <c r="F478" s="22">
        <v>142285</v>
      </c>
      <c r="G478" s="22">
        <v>145864</v>
      </c>
      <c r="H478" s="22">
        <v>151407</v>
      </c>
      <c r="I478" s="22">
        <v>158701</v>
      </c>
      <c r="J478" s="22">
        <v>168567</v>
      </c>
      <c r="K478" s="22">
        <v>180337</v>
      </c>
      <c r="Z478" s="1" t="s">
        <v>603</v>
      </c>
      <c r="AA478" s="2" t="s">
        <v>800</v>
      </c>
    </row>
    <row r="479" spans="1:27">
      <c r="A479" s="25" t="s">
        <v>606</v>
      </c>
      <c r="C479" s="20"/>
      <c r="D479" s="20"/>
      <c r="E479" s="20"/>
      <c r="F479" s="20"/>
      <c r="G479" s="20"/>
      <c r="H479" s="20"/>
      <c r="I479" s="20"/>
      <c r="J479" s="20"/>
      <c r="K479" s="20"/>
      <c r="Z479" s="1" t="s">
        <v>995</v>
      </c>
      <c r="AA479" s="2" t="s">
        <v>996</v>
      </c>
    </row>
    <row r="480" spans="1:27">
      <c r="A480" s="26" t="s">
        <v>607</v>
      </c>
      <c r="C480" s="20">
        <v>12696.569994955536</v>
      </c>
      <c r="D480" s="20">
        <v>13115.55680478907</v>
      </c>
      <c r="E480" s="20">
        <v>13889.374656271628</v>
      </c>
      <c r="F480" s="20">
        <v>15222.754623273706</v>
      </c>
      <c r="G480" s="20">
        <v>17521.390571388034</v>
      </c>
      <c r="H480" s="20">
        <v>19956.863860810972</v>
      </c>
      <c r="I480" s="20">
        <v>22052</v>
      </c>
      <c r="J480" s="20">
        <v>25140</v>
      </c>
      <c r="K480" s="20">
        <v>28484</v>
      </c>
      <c r="Z480" s="1" t="s">
        <v>721</v>
      </c>
      <c r="AA480" s="2" t="s">
        <v>722</v>
      </c>
    </row>
    <row r="481" spans="1:27">
      <c r="A481" s="26" t="s">
        <v>608</v>
      </c>
      <c r="C481" s="20">
        <v>16481.469616759983</v>
      </c>
      <c r="D481" s="20">
        <v>17701.098368400224</v>
      </c>
      <c r="E481" s="20">
        <v>19665.920287292647</v>
      </c>
      <c r="F481" s="20">
        <v>21612.846395734618</v>
      </c>
      <c r="G481" s="20">
        <v>23903.808113682484</v>
      </c>
      <c r="H481" s="20">
        <v>26581.034622414925</v>
      </c>
      <c r="I481" s="20">
        <v>29644</v>
      </c>
      <c r="J481" s="20">
        <v>36847</v>
      </c>
      <c r="K481" s="20">
        <v>48270</v>
      </c>
      <c r="Z481" s="1" t="s">
        <v>919</v>
      </c>
      <c r="AA481" s="2" t="s">
        <v>920</v>
      </c>
    </row>
    <row r="482" spans="1:27">
      <c r="A482" s="26" t="s">
        <v>609</v>
      </c>
      <c r="C482" s="20">
        <v>59364.195631784591</v>
      </c>
      <c r="D482" s="20">
        <v>61382.578283265269</v>
      </c>
      <c r="E482" s="20">
        <v>64942.767823694645</v>
      </c>
      <c r="F482" s="20">
        <v>67995.077911408283</v>
      </c>
      <c r="G482" s="20">
        <v>71394.831806978706</v>
      </c>
      <c r="H482" s="20">
        <v>76249.68036985326</v>
      </c>
      <c r="I482" s="20">
        <v>84943</v>
      </c>
      <c r="J482" s="20">
        <v>92842</v>
      </c>
      <c r="K482" s="20">
        <v>102033</v>
      </c>
      <c r="Z482" s="1" t="s">
        <v>823</v>
      </c>
      <c r="AA482" s="2" t="s">
        <v>824</v>
      </c>
    </row>
    <row r="483" spans="1:27">
      <c r="A483" s="26" t="s">
        <v>610</v>
      </c>
      <c r="C483" s="20">
        <v>15003.761445650451</v>
      </c>
      <c r="D483" s="20">
        <v>14988.7576842048</v>
      </c>
      <c r="E483" s="20">
        <v>16157.880783572773</v>
      </c>
      <c r="F483" s="20">
        <v>17191.985153721431</v>
      </c>
      <c r="G483" s="20">
        <v>18429.808084789373</v>
      </c>
      <c r="H483" s="20">
        <v>19369.72829711363</v>
      </c>
      <c r="I483" s="20">
        <v>20978</v>
      </c>
      <c r="J483" s="20">
        <v>23117</v>
      </c>
      <c r="K483" s="20">
        <v>25707</v>
      </c>
      <c r="Z483" s="1" t="s">
        <v>632</v>
      </c>
      <c r="AA483" s="2" t="s">
        <v>840</v>
      </c>
    </row>
    <row r="484" spans="1:27">
      <c r="A484" s="26" t="s">
        <v>611</v>
      </c>
      <c r="C484" s="20">
        <v>14792.513663270936</v>
      </c>
      <c r="D484" s="20">
        <v>15221.496559505793</v>
      </c>
      <c r="E484" s="20">
        <v>15495.483497576894</v>
      </c>
      <c r="F484" s="20">
        <v>16239.266705460584</v>
      </c>
      <c r="G484" s="20">
        <v>17132.426374260915</v>
      </c>
      <c r="H484" s="20">
        <v>19034.125701803874</v>
      </c>
      <c r="I484" s="20">
        <v>20157</v>
      </c>
      <c r="J484" s="20">
        <v>22092</v>
      </c>
      <c r="K484" s="20">
        <v>24169</v>
      </c>
      <c r="Z484" s="1" t="s">
        <v>633</v>
      </c>
      <c r="AA484" s="2" t="s">
        <v>844</v>
      </c>
    </row>
    <row r="485" spans="1:27">
      <c r="A485" s="26" t="s">
        <v>50</v>
      </c>
      <c r="C485" s="20">
        <v>75291.278432082807</v>
      </c>
      <c r="D485" s="20">
        <v>77324.142949749046</v>
      </c>
      <c r="E485" s="20">
        <v>84901.908958824453</v>
      </c>
      <c r="F485" s="20">
        <v>96363.666668265752</v>
      </c>
      <c r="G485" s="20">
        <v>105807.3060017558</v>
      </c>
      <c r="H485" s="20">
        <v>115647.38545991908</v>
      </c>
      <c r="I485" s="20">
        <v>126402</v>
      </c>
      <c r="J485" s="20">
        <v>139044</v>
      </c>
      <c r="K485" s="20">
        <v>153922</v>
      </c>
      <c r="Z485" s="1" t="s">
        <v>684</v>
      </c>
      <c r="AA485" s="2" t="s">
        <v>890</v>
      </c>
    </row>
    <row r="486" spans="1:27">
      <c r="A486" s="26" t="s">
        <v>612</v>
      </c>
      <c r="C486" s="20">
        <v>9619.9770286722414</v>
      </c>
      <c r="D486" s="20">
        <v>9975.9161787331159</v>
      </c>
      <c r="E486" s="20">
        <v>10514.615652384704</v>
      </c>
      <c r="F486" s="20">
        <v>11071.890281961092</v>
      </c>
      <c r="G486" s="20">
        <v>11071.890281961092</v>
      </c>
      <c r="H486" s="20">
        <v>11813.706930852484</v>
      </c>
      <c r="I486" s="20">
        <v>12641</v>
      </c>
      <c r="J486" s="20">
        <v>12616</v>
      </c>
      <c r="K486" s="20">
        <v>12957</v>
      </c>
      <c r="Z486" s="1" t="s">
        <v>856</v>
      </c>
      <c r="AA486" s="2" t="s">
        <v>857</v>
      </c>
    </row>
    <row r="487" spans="1:27">
      <c r="A487" s="26" t="s">
        <v>613</v>
      </c>
      <c r="C487" s="20">
        <v>16555.019714494905</v>
      </c>
      <c r="D487" s="20">
        <v>17101.335365073235</v>
      </c>
      <c r="E487" s="20">
        <v>18281.327505263293</v>
      </c>
      <c r="F487" s="20">
        <v>19743.833705684352</v>
      </c>
      <c r="G487" s="20">
        <v>21007.439062848152</v>
      </c>
      <c r="H487" s="20">
        <v>22582.996992561762</v>
      </c>
      <c r="I487" s="20">
        <v>24548</v>
      </c>
      <c r="J487" s="20">
        <v>27150</v>
      </c>
      <c r="K487" s="20">
        <v>30381</v>
      </c>
      <c r="Z487" s="1" t="s">
        <v>685</v>
      </c>
      <c r="AA487" s="2" t="s">
        <v>904</v>
      </c>
    </row>
    <row r="488" spans="1:27">
      <c r="A488" s="26" t="s">
        <v>614</v>
      </c>
      <c r="C488" s="20">
        <v>22707.460979030762</v>
      </c>
      <c r="D488" s="20">
        <v>22321.434142387239</v>
      </c>
      <c r="E488" s="20">
        <v>23191.970073940342</v>
      </c>
      <c r="F488" s="20">
        <v>24676.256158672524</v>
      </c>
      <c r="G488" s="20">
        <v>26354.241577462257</v>
      </c>
      <c r="H488" s="20">
        <v>28910.603010476094</v>
      </c>
      <c r="I488" s="20">
        <v>31022</v>
      </c>
      <c r="J488" s="20">
        <v>33379</v>
      </c>
      <c r="K488" s="20">
        <v>35882</v>
      </c>
      <c r="Z488" s="1" t="s">
        <v>983</v>
      </c>
      <c r="AA488" s="2" t="s">
        <v>984</v>
      </c>
    </row>
    <row r="489" spans="1:27">
      <c r="A489" s="26" t="s">
        <v>615</v>
      </c>
      <c r="C489" s="20">
        <v>9556.1003622717672</v>
      </c>
      <c r="D489" s="20">
        <v>9231.1929499545276</v>
      </c>
      <c r="E489" s="20">
        <v>9425.0480019035731</v>
      </c>
      <c r="F489" s="20">
        <v>9999.9759300196911</v>
      </c>
      <c r="G489" s="20">
        <v>10779.974052561227</v>
      </c>
      <c r="H489" s="20">
        <v>11459.112417872584</v>
      </c>
      <c r="I489" s="20">
        <v>12307</v>
      </c>
      <c r="J489" s="20">
        <v>13230</v>
      </c>
      <c r="K489" s="20">
        <v>13882</v>
      </c>
      <c r="Z489" s="1" t="s">
        <v>610</v>
      </c>
      <c r="AA489" s="2" t="s">
        <v>814</v>
      </c>
    </row>
    <row r="490" spans="1:27">
      <c r="A490" s="26" t="s">
        <v>616</v>
      </c>
      <c r="C490" s="20">
        <v>661528.76389708009</v>
      </c>
      <c r="D490" s="20">
        <v>703866.60478649323</v>
      </c>
      <c r="E490" s="20">
        <v>774253.26526514266</v>
      </c>
      <c r="F490" s="20">
        <v>813740.18179366493</v>
      </c>
      <c r="G490" s="20">
        <v>851985.97033796727</v>
      </c>
      <c r="H490" s="20">
        <v>914180.9461726388</v>
      </c>
      <c r="I490" s="20">
        <v>980002</v>
      </c>
      <c r="J490" s="20">
        <v>1042722</v>
      </c>
      <c r="K490" s="20">
        <v>1112584</v>
      </c>
      <c r="Z490" s="1" t="s">
        <v>997</v>
      </c>
      <c r="AA490" s="2" t="s">
        <v>998</v>
      </c>
    </row>
    <row r="491" spans="1:27">
      <c r="A491" s="26" t="s">
        <v>617</v>
      </c>
      <c r="C491" s="20">
        <v>5064.8695378747134</v>
      </c>
      <c r="D491" s="20">
        <v>5252.2697107760778</v>
      </c>
      <c r="E491" s="20">
        <v>5688.2080967704924</v>
      </c>
      <c r="F491" s="20">
        <v>6268.4053226410833</v>
      </c>
      <c r="G491" s="20">
        <v>6863.9038282919864</v>
      </c>
      <c r="H491" s="20">
        <v>7564.0220187777695</v>
      </c>
      <c r="I491" s="20">
        <v>8366</v>
      </c>
      <c r="J491" s="20">
        <v>8926</v>
      </c>
      <c r="K491" s="20">
        <v>9551</v>
      </c>
      <c r="Z491" s="1" t="s">
        <v>753</v>
      </c>
      <c r="AA491" s="2" t="s">
        <v>754</v>
      </c>
    </row>
    <row r="492" spans="1:27">
      <c r="A492" s="26" t="s">
        <v>618</v>
      </c>
      <c r="C492" s="20">
        <v>8497.0976151854611</v>
      </c>
      <c r="D492" s="20">
        <v>9899.1187216910621</v>
      </c>
      <c r="E492" s="20">
        <v>10502.964963714216</v>
      </c>
      <c r="F492" s="20">
        <v>10933.586527226498</v>
      </c>
      <c r="G492" s="20">
        <v>11130.391084716573</v>
      </c>
      <c r="H492" s="20">
        <v>11887.257678477299</v>
      </c>
      <c r="I492" s="20">
        <v>13634</v>
      </c>
      <c r="J492" s="20">
        <v>14861</v>
      </c>
      <c r="K492" s="20">
        <v>16198</v>
      </c>
      <c r="Z492" s="1" t="s">
        <v>737</v>
      </c>
      <c r="AA492" s="2" t="s">
        <v>738</v>
      </c>
    </row>
    <row r="493" spans="1:27">
      <c r="A493" s="26" t="s">
        <v>619</v>
      </c>
      <c r="C493" s="20">
        <v>127300.98502857846</v>
      </c>
      <c r="D493" s="20">
        <v>127046.38305852131</v>
      </c>
      <c r="E493" s="20">
        <v>134542.11965897409</v>
      </c>
      <c r="F493" s="20">
        <v>146919.99466759971</v>
      </c>
      <c r="G493" s="20">
        <v>154559.83439031491</v>
      </c>
      <c r="H493" s="20">
        <v>169088.45882300453</v>
      </c>
      <c r="I493" s="20">
        <v>189548</v>
      </c>
      <c r="J493" s="20">
        <v>194665</v>
      </c>
      <c r="K493" s="20">
        <v>208486</v>
      </c>
      <c r="Z493" s="1" t="s">
        <v>858</v>
      </c>
      <c r="AA493" s="2" t="s">
        <v>859</v>
      </c>
    </row>
    <row r="494" spans="1:27">
      <c r="A494" s="26" t="s">
        <v>620</v>
      </c>
      <c r="C494" s="20">
        <v>79320.927713780475</v>
      </c>
      <c r="D494" s="20">
        <v>82811.04853318684</v>
      </c>
      <c r="E494" s="20">
        <v>86123.490474514314</v>
      </c>
      <c r="F494" s="20">
        <v>89999.047545867477</v>
      </c>
      <c r="G494" s="20">
        <v>93779.007542793915</v>
      </c>
      <c r="H494" s="20">
        <v>97905.283874676854</v>
      </c>
      <c r="I494" s="20">
        <v>105444</v>
      </c>
      <c r="J494" s="20">
        <v>112825</v>
      </c>
      <c r="K494" s="20">
        <v>121061</v>
      </c>
      <c r="Z494" s="1" t="s">
        <v>852</v>
      </c>
      <c r="AA494" s="2" t="s">
        <v>853</v>
      </c>
    </row>
    <row r="495" spans="1:27">
      <c r="A495" s="29" t="s">
        <v>621</v>
      </c>
      <c r="C495" s="22">
        <v>1133780.990661473</v>
      </c>
      <c r="D495" s="22">
        <v>1187238.9340967308</v>
      </c>
      <c r="E495" s="22">
        <v>1287576.3456998407</v>
      </c>
      <c r="F495" s="22">
        <v>1367978.7693912017</v>
      </c>
      <c r="G495" s="22">
        <v>1441722.2231117727</v>
      </c>
      <c r="H495" s="22">
        <v>1552231.2062312537</v>
      </c>
      <c r="I495" s="22">
        <v>1681688</v>
      </c>
      <c r="J495" s="22">
        <v>1799456</v>
      </c>
      <c r="K495" s="22">
        <v>1943567</v>
      </c>
      <c r="Z495" s="1" t="s">
        <v>567</v>
      </c>
      <c r="AA495" s="2" t="s">
        <v>734</v>
      </c>
    </row>
    <row r="496" spans="1:27">
      <c r="A496" s="25" t="s">
        <v>622</v>
      </c>
      <c r="C496" s="20"/>
      <c r="D496" s="20"/>
      <c r="E496" s="20"/>
      <c r="F496" s="20"/>
      <c r="G496" s="20"/>
      <c r="H496" s="20"/>
      <c r="I496" s="20"/>
      <c r="J496" s="20"/>
      <c r="K496" s="20"/>
      <c r="Z496" s="1" t="s">
        <v>739</v>
      </c>
      <c r="AA496" s="2" t="s">
        <v>740</v>
      </c>
    </row>
    <row r="497" spans="1:27">
      <c r="A497" s="26" t="s">
        <v>623</v>
      </c>
      <c r="C497" s="20">
        <v>334314</v>
      </c>
      <c r="D497" s="20">
        <v>322947</v>
      </c>
      <c r="E497" s="20">
        <v>320364</v>
      </c>
      <c r="F497" s="20">
        <v>306237</v>
      </c>
      <c r="G497" s="20">
        <v>272876</v>
      </c>
      <c r="H497" s="20">
        <v>296889</v>
      </c>
      <c r="I497" s="20">
        <v>320750</v>
      </c>
      <c r="J497" s="20">
        <v>353388</v>
      </c>
      <c r="K497" s="20">
        <v>383427</v>
      </c>
      <c r="Z497" s="1" t="s">
        <v>762</v>
      </c>
      <c r="AA497" s="2" t="s">
        <v>763</v>
      </c>
    </row>
    <row r="498" spans="1:27">
      <c r="A498" s="26" t="s">
        <v>624</v>
      </c>
      <c r="C498" s="20">
        <v>926918</v>
      </c>
      <c r="D498" s="20">
        <v>934333</v>
      </c>
      <c r="E498" s="20">
        <v>975444</v>
      </c>
      <c r="F498" s="20">
        <v>988197</v>
      </c>
      <c r="G498" s="20">
        <v>1007295</v>
      </c>
      <c r="H498" s="20">
        <v>1012733</v>
      </c>
      <c r="I498" s="20">
        <v>1062357</v>
      </c>
      <c r="J498" s="20">
        <v>1086791</v>
      </c>
      <c r="K498" s="20">
        <v>1117221</v>
      </c>
      <c r="Z498" s="1" t="s">
        <v>817</v>
      </c>
      <c r="AA498" s="2" t="s">
        <v>818</v>
      </c>
    </row>
    <row r="499" spans="1:27">
      <c r="A499" s="26" t="s">
        <v>625</v>
      </c>
      <c r="C499" s="20">
        <v>150678.53837119619</v>
      </c>
      <c r="D499" s="20">
        <v>149532.09346171981</v>
      </c>
      <c r="E499" s="20">
        <v>156244.70206797478</v>
      </c>
      <c r="F499" s="20">
        <v>161521.1468685072</v>
      </c>
      <c r="G499" s="20">
        <v>165048.9471553941</v>
      </c>
      <c r="H499" s="20">
        <v>171513.7706709702</v>
      </c>
      <c r="I499" s="20">
        <v>182148</v>
      </c>
      <c r="J499" s="20">
        <v>193623</v>
      </c>
      <c r="K499" s="20">
        <v>202143</v>
      </c>
      <c r="Z499" s="1" t="s">
        <v>611</v>
      </c>
      <c r="AA499" s="2" t="s">
        <v>916</v>
      </c>
    </row>
    <row r="500" spans="1:27">
      <c r="A500" s="26" t="s">
        <v>626</v>
      </c>
      <c r="C500" s="20">
        <v>205132</v>
      </c>
      <c r="D500" s="20">
        <v>196722</v>
      </c>
      <c r="E500" s="20">
        <v>202230</v>
      </c>
      <c r="F500" s="20">
        <v>205204</v>
      </c>
      <c r="G500" s="20">
        <v>209163</v>
      </c>
      <c r="H500" s="20">
        <v>217791</v>
      </c>
      <c r="I500" s="20">
        <v>228665</v>
      </c>
      <c r="J500" s="20">
        <v>240555</v>
      </c>
      <c r="K500" s="20">
        <v>254988</v>
      </c>
      <c r="Z500" s="1" t="s">
        <v>568</v>
      </c>
      <c r="AA500" s="2" t="s">
        <v>730</v>
      </c>
    </row>
    <row r="501" spans="1:27">
      <c r="A501" s="26" t="s">
        <v>627</v>
      </c>
      <c r="C501" s="20">
        <v>657263</v>
      </c>
      <c r="D501" s="20">
        <v>681982</v>
      </c>
      <c r="E501" s="20">
        <v>726934</v>
      </c>
      <c r="F501" s="20">
        <v>726676</v>
      </c>
      <c r="G501" s="20">
        <v>732256</v>
      </c>
      <c r="H501" s="20">
        <v>742461</v>
      </c>
      <c r="I501" s="20">
        <v>755273</v>
      </c>
      <c r="J501" s="20">
        <v>794982</v>
      </c>
      <c r="K501" s="20">
        <v>833010</v>
      </c>
      <c r="Z501" s="1" t="s">
        <v>952</v>
      </c>
      <c r="AA501" s="2" t="s">
        <v>953</v>
      </c>
    </row>
    <row r="502" spans="1:27">
      <c r="A502" s="26" t="s">
        <v>628</v>
      </c>
      <c r="C502" s="20">
        <v>95718</v>
      </c>
      <c r="D502" s="20">
        <v>96579</v>
      </c>
      <c r="E502" s="20">
        <v>99573</v>
      </c>
      <c r="F502" s="20">
        <v>99757</v>
      </c>
      <c r="G502" s="20">
        <v>104684</v>
      </c>
      <c r="H502" s="20">
        <v>108829</v>
      </c>
      <c r="I502" s="20">
        <v>112312</v>
      </c>
      <c r="J502" s="20">
        <v>119499</v>
      </c>
      <c r="K502" s="20">
        <v>128103</v>
      </c>
      <c r="Z502" s="1" t="s">
        <v>577</v>
      </c>
      <c r="AA502" s="2" t="s">
        <v>774</v>
      </c>
    </row>
    <row r="503" spans="1:27">
      <c r="A503" s="26" t="s">
        <v>45</v>
      </c>
      <c r="C503" s="20">
        <v>27313</v>
      </c>
      <c r="D503" s="20">
        <v>26548</v>
      </c>
      <c r="E503" s="20">
        <v>26203</v>
      </c>
      <c r="F503" s="20">
        <v>25316</v>
      </c>
      <c r="G503" s="20">
        <v>22531</v>
      </c>
      <c r="H503" s="20">
        <v>23026.9</v>
      </c>
      <c r="I503" s="20">
        <v>25744</v>
      </c>
      <c r="J503" s="20">
        <v>27443</v>
      </c>
      <c r="K503" s="20">
        <v>29501</v>
      </c>
      <c r="Z503" s="1" t="s">
        <v>745</v>
      </c>
      <c r="AA503" s="2" t="s">
        <v>746</v>
      </c>
    </row>
    <row r="504" spans="1:27">
      <c r="A504" s="26" t="s">
        <v>46</v>
      </c>
      <c r="C504" s="20">
        <v>204433</v>
      </c>
      <c r="D504" s="20">
        <v>191963</v>
      </c>
      <c r="E504" s="20">
        <v>198105</v>
      </c>
      <c r="F504" s="20">
        <v>204829</v>
      </c>
      <c r="G504" s="20">
        <v>186690</v>
      </c>
      <c r="H504" s="20">
        <v>172282</v>
      </c>
      <c r="I504" s="20">
        <v>203120</v>
      </c>
      <c r="J504" s="20">
        <v>222011</v>
      </c>
      <c r="K504" s="20">
        <v>244212</v>
      </c>
      <c r="Z504" s="1" t="s">
        <v>827</v>
      </c>
      <c r="AA504" s="2" t="s">
        <v>828</v>
      </c>
    </row>
    <row r="505" spans="1:27">
      <c r="A505" s="29" t="s">
        <v>629</v>
      </c>
      <c r="C505" s="22">
        <v>2601769.538371196</v>
      </c>
      <c r="D505" s="22">
        <v>2600606.0934617198</v>
      </c>
      <c r="E505" s="22">
        <v>2705097.702067975</v>
      </c>
      <c r="F505" s="22">
        <v>2717737.1468685074</v>
      </c>
      <c r="G505" s="22">
        <v>2700543.9471553941</v>
      </c>
      <c r="H505" s="22">
        <v>2952767.77067097</v>
      </c>
      <c r="I505" s="22">
        <v>2890369</v>
      </c>
      <c r="J505" s="22">
        <v>3038292</v>
      </c>
      <c r="K505" s="22">
        <v>3192605</v>
      </c>
      <c r="Z505" s="1" t="s">
        <v>867</v>
      </c>
      <c r="AA505" s="2" t="s">
        <v>868</v>
      </c>
    </row>
    <row r="506" spans="1:27">
      <c r="A506" s="25" t="s">
        <v>630</v>
      </c>
      <c r="C506" s="20"/>
      <c r="D506" s="20"/>
      <c r="E506" s="20"/>
      <c r="F506" s="20"/>
      <c r="G506" s="20"/>
      <c r="H506" s="20"/>
      <c r="I506" s="20"/>
      <c r="J506" s="20"/>
      <c r="K506" s="20"/>
      <c r="Z506" s="1" t="s">
        <v>688</v>
      </c>
      <c r="AA506" s="2" t="s">
        <v>951</v>
      </c>
    </row>
    <row r="507" spans="1:27">
      <c r="A507" s="26" t="s">
        <v>631</v>
      </c>
      <c r="C507" s="20">
        <v>20417</v>
      </c>
      <c r="D507" s="20">
        <v>20499</v>
      </c>
      <c r="E507" s="20">
        <v>20991</v>
      </c>
      <c r="F507" s="20">
        <v>21343</v>
      </c>
      <c r="G507" s="20">
        <v>21863</v>
      </c>
      <c r="H507" s="20">
        <v>22473</v>
      </c>
      <c r="I507" s="20">
        <v>23349</v>
      </c>
      <c r="J507" s="20">
        <v>24307</v>
      </c>
      <c r="K507" s="20">
        <v>25401</v>
      </c>
      <c r="Z507" s="1" t="s">
        <v>987</v>
      </c>
      <c r="AA507" s="2" t="s">
        <v>988</v>
      </c>
    </row>
    <row r="508" spans="1:27">
      <c r="A508" s="26" t="s">
        <v>47</v>
      </c>
      <c r="C508" s="20">
        <v>20489</v>
      </c>
      <c r="D508" s="20">
        <v>22415</v>
      </c>
      <c r="E508" s="20">
        <v>22908</v>
      </c>
      <c r="F508" s="20">
        <v>23155</v>
      </c>
      <c r="G508" s="20">
        <v>23832</v>
      </c>
      <c r="H508" s="20">
        <v>25388</v>
      </c>
      <c r="I508" s="20">
        <v>26429</v>
      </c>
      <c r="J508" s="20">
        <v>27988</v>
      </c>
      <c r="K508" s="20">
        <v>29891</v>
      </c>
      <c r="Z508" s="1" t="s">
        <v>898</v>
      </c>
      <c r="AA508" s="2" t="s">
        <v>899</v>
      </c>
    </row>
    <row r="509" spans="1:27">
      <c r="A509" s="26" t="s">
        <v>37</v>
      </c>
      <c r="C509" s="20">
        <v>23871</v>
      </c>
      <c r="D509" s="20">
        <v>25494</v>
      </c>
      <c r="E509" s="20">
        <v>26896</v>
      </c>
      <c r="F509" s="20">
        <v>27694</v>
      </c>
      <c r="G509" s="20">
        <v>28118</v>
      </c>
      <c r="H509" s="20">
        <v>28933</v>
      </c>
      <c r="I509" s="20">
        <v>30723</v>
      </c>
      <c r="J509" s="20">
        <v>33198</v>
      </c>
      <c r="K509" s="20">
        <v>36518</v>
      </c>
      <c r="Z509" s="1" t="s">
        <v>943</v>
      </c>
      <c r="AA509" s="2" t="s">
        <v>942</v>
      </c>
    </row>
    <row r="510" spans="1:27">
      <c r="A510" s="26" t="s">
        <v>632</v>
      </c>
      <c r="C510" s="20">
        <v>25998</v>
      </c>
      <c r="D510" s="20">
        <v>28078</v>
      </c>
      <c r="E510" s="20">
        <v>30600</v>
      </c>
      <c r="F510" s="20">
        <v>31710</v>
      </c>
      <c r="G510" s="20">
        <v>33116</v>
      </c>
      <c r="H510" s="20">
        <v>34044</v>
      </c>
      <c r="I510" s="20">
        <v>36189</v>
      </c>
      <c r="J510" s="20">
        <v>39269</v>
      </c>
      <c r="K510" s="20">
        <v>43196</v>
      </c>
      <c r="Z510" s="1" t="s">
        <v>905</v>
      </c>
      <c r="AA510" s="2" t="s">
        <v>906</v>
      </c>
    </row>
    <row r="511" spans="1:27">
      <c r="A511" s="26" t="s">
        <v>633</v>
      </c>
      <c r="C511" s="20">
        <v>50678</v>
      </c>
      <c r="D511" s="20">
        <v>46978</v>
      </c>
      <c r="E511" s="20">
        <v>40059</v>
      </c>
      <c r="F511" s="20">
        <v>42108</v>
      </c>
      <c r="G511" s="20">
        <v>42546</v>
      </c>
      <c r="H511" s="20">
        <v>44078</v>
      </c>
      <c r="I511" s="20">
        <v>47560</v>
      </c>
      <c r="J511" s="20">
        <v>49795</v>
      </c>
      <c r="K511" s="20">
        <v>52185</v>
      </c>
      <c r="Z511" s="1" t="s">
        <v>731</v>
      </c>
      <c r="AA511" s="2" t="s">
        <v>732</v>
      </c>
    </row>
    <row r="512" spans="1:27">
      <c r="A512" s="26" t="s">
        <v>470</v>
      </c>
      <c r="C512" s="20">
        <v>15732</v>
      </c>
      <c r="D512" s="20">
        <v>16268</v>
      </c>
      <c r="E512" s="20">
        <v>16626</v>
      </c>
      <c r="F512" s="20">
        <v>16910</v>
      </c>
      <c r="G512" s="20">
        <v>17287</v>
      </c>
      <c r="H512" s="20">
        <v>17600</v>
      </c>
      <c r="I512" s="20">
        <v>17917</v>
      </c>
      <c r="J512" s="20">
        <v>18418</v>
      </c>
      <c r="K512" s="20">
        <v>19118</v>
      </c>
      <c r="Z512" s="1" t="s">
        <v>591</v>
      </c>
      <c r="AA512" s="2" t="s">
        <v>808</v>
      </c>
    </row>
    <row r="513" spans="1:27">
      <c r="A513" s="26" t="s">
        <v>38</v>
      </c>
      <c r="C513" s="20">
        <v>40482</v>
      </c>
      <c r="D513" s="20">
        <v>42020</v>
      </c>
      <c r="E513" s="20">
        <v>43533</v>
      </c>
      <c r="F513" s="20">
        <v>44549</v>
      </c>
      <c r="G513" s="20">
        <v>45551</v>
      </c>
      <c r="H513" s="20">
        <v>46512</v>
      </c>
      <c r="I513" s="20">
        <v>47814</v>
      </c>
      <c r="J513" s="20">
        <v>49344</v>
      </c>
      <c r="K513" s="20">
        <v>51614</v>
      </c>
      <c r="Z513" s="1" t="s">
        <v>725</v>
      </c>
      <c r="AA513" s="2" t="s">
        <v>726</v>
      </c>
    </row>
    <row r="514" spans="1:27">
      <c r="A514" s="26" t="s">
        <v>284</v>
      </c>
      <c r="C514" s="20">
        <v>5614</v>
      </c>
      <c r="D514" s="20">
        <v>5765</v>
      </c>
      <c r="E514" s="20">
        <v>5817</v>
      </c>
      <c r="F514" s="20">
        <v>5755</v>
      </c>
      <c r="G514" s="20">
        <v>5723</v>
      </c>
      <c r="H514" s="20">
        <v>5752</v>
      </c>
      <c r="I514" s="20">
        <v>5551</v>
      </c>
      <c r="J514" s="20">
        <v>5651</v>
      </c>
      <c r="K514" s="20">
        <v>5792</v>
      </c>
      <c r="Z514" s="1" t="s">
        <v>642</v>
      </c>
      <c r="AA514" s="2" t="s">
        <v>949</v>
      </c>
    </row>
    <row r="515" spans="1:27">
      <c r="A515" s="26" t="s">
        <v>39</v>
      </c>
      <c r="C515" s="20">
        <v>11791</v>
      </c>
      <c r="D515" s="20">
        <v>11567</v>
      </c>
      <c r="E515" s="20">
        <v>12134</v>
      </c>
      <c r="F515" s="20">
        <v>12450</v>
      </c>
      <c r="G515" s="20">
        <v>12789</v>
      </c>
      <c r="H515" s="20">
        <v>13234</v>
      </c>
      <c r="I515" s="20">
        <v>13896</v>
      </c>
      <c r="J515" s="20">
        <v>14465</v>
      </c>
      <c r="K515" s="20">
        <v>15189</v>
      </c>
      <c r="Z515" s="1" t="s">
        <v>643</v>
      </c>
      <c r="AA515" s="2" t="s">
        <v>939</v>
      </c>
    </row>
    <row r="516" spans="1:27">
      <c r="A516" s="26" t="s">
        <v>634</v>
      </c>
      <c r="C516" s="20">
        <v>9317</v>
      </c>
      <c r="D516" s="20">
        <v>9308</v>
      </c>
      <c r="E516" s="20">
        <v>9411</v>
      </c>
      <c r="F516" s="20">
        <v>9574</v>
      </c>
      <c r="G516" s="20">
        <v>9672</v>
      </c>
      <c r="H516" s="20">
        <v>9895</v>
      </c>
      <c r="I516" s="20">
        <v>9984</v>
      </c>
      <c r="J516" s="20">
        <v>10124</v>
      </c>
      <c r="K516" s="20">
        <v>10387</v>
      </c>
      <c r="Z516" s="1" t="s">
        <v>874</v>
      </c>
      <c r="AA516" s="2" t="s">
        <v>875</v>
      </c>
    </row>
    <row r="517" spans="1:27">
      <c r="A517" s="26" t="s">
        <v>40</v>
      </c>
      <c r="C517" s="20">
        <v>6600</v>
      </c>
      <c r="D517" s="20">
        <v>7889</v>
      </c>
      <c r="E517" s="20">
        <v>7500</v>
      </c>
      <c r="F517" s="20">
        <v>7726</v>
      </c>
      <c r="G517" s="20">
        <v>7775</v>
      </c>
      <c r="H517" s="20">
        <v>7969</v>
      </c>
      <c r="I517" s="20">
        <v>8376</v>
      </c>
      <c r="J517" s="20">
        <v>8711</v>
      </c>
      <c r="K517" s="20">
        <v>9033</v>
      </c>
      <c r="Z517" s="1" t="s">
        <v>662</v>
      </c>
      <c r="AA517" s="2" t="s">
        <v>940</v>
      </c>
    </row>
    <row r="518" spans="1:27">
      <c r="A518" s="26" t="s">
        <v>41</v>
      </c>
      <c r="C518" s="20">
        <v>15504</v>
      </c>
      <c r="D518" s="20">
        <v>16000</v>
      </c>
      <c r="E518" s="20">
        <v>16400</v>
      </c>
      <c r="F518" s="20">
        <v>16493</v>
      </c>
      <c r="G518" s="20">
        <v>16861</v>
      </c>
      <c r="H518" s="20">
        <v>17590</v>
      </c>
      <c r="I518" s="20">
        <v>18909</v>
      </c>
      <c r="J518" s="20">
        <v>20213</v>
      </c>
      <c r="K518" s="20">
        <v>21730</v>
      </c>
      <c r="Z518" s="1" t="s">
        <v>576</v>
      </c>
      <c r="AA518" s="2" t="s">
        <v>742</v>
      </c>
    </row>
    <row r="519" spans="1:27">
      <c r="A519" s="26" t="s">
        <v>44</v>
      </c>
      <c r="C519" s="20">
        <v>16819</v>
      </c>
      <c r="D519" s="20">
        <v>16903</v>
      </c>
      <c r="E519" s="20">
        <v>16835</v>
      </c>
      <c r="F519" s="20">
        <v>17184</v>
      </c>
      <c r="G519" s="20">
        <v>17174</v>
      </c>
      <c r="H519" s="20">
        <v>17827</v>
      </c>
      <c r="I519" s="20">
        <v>18558</v>
      </c>
      <c r="J519" s="20">
        <v>19096</v>
      </c>
      <c r="K519" s="20">
        <v>19859</v>
      </c>
      <c r="Z519" s="1" t="s">
        <v>757</v>
      </c>
      <c r="AA519" s="2" t="s">
        <v>758</v>
      </c>
    </row>
    <row r="520" spans="1:27">
      <c r="A520" s="26" t="s">
        <v>635</v>
      </c>
      <c r="C520" s="20">
        <v>50103</v>
      </c>
      <c r="D520" s="20">
        <v>52207</v>
      </c>
      <c r="E520" s="20">
        <v>53826</v>
      </c>
      <c r="F520" s="20">
        <v>55010</v>
      </c>
      <c r="G520" s="20">
        <v>55285</v>
      </c>
      <c r="H520" s="20">
        <v>56170</v>
      </c>
      <c r="I520" s="20">
        <v>57069</v>
      </c>
      <c r="J520" s="20">
        <v>58610</v>
      </c>
      <c r="K520" s="20">
        <v>60075</v>
      </c>
      <c r="Z520" s="1" t="s">
        <v>663</v>
      </c>
      <c r="AA520" s="2" t="s">
        <v>761</v>
      </c>
    </row>
    <row r="521" spans="1:27">
      <c r="A521" s="26" t="s">
        <v>636</v>
      </c>
      <c r="C521" s="20">
        <v>13669</v>
      </c>
      <c r="D521" s="20">
        <v>14598</v>
      </c>
      <c r="E521" s="20">
        <v>15299</v>
      </c>
      <c r="F521" s="20">
        <v>15948</v>
      </c>
      <c r="G521" s="20">
        <v>16459</v>
      </c>
      <c r="H521" s="20">
        <v>18566</v>
      </c>
      <c r="I521" s="20">
        <v>19754</v>
      </c>
      <c r="J521" s="20">
        <v>21512</v>
      </c>
      <c r="K521" s="20">
        <v>24094</v>
      </c>
      <c r="Z521" s="1" t="s">
        <v>569</v>
      </c>
      <c r="AA521" s="2" t="s">
        <v>743</v>
      </c>
    </row>
    <row r="522" spans="1:27">
      <c r="A522" s="29" t="s">
        <v>637</v>
      </c>
      <c r="C522" s="22">
        <v>327084</v>
      </c>
      <c r="D522" s="22">
        <v>335989</v>
      </c>
      <c r="E522" s="22">
        <v>338835</v>
      </c>
      <c r="F522" s="22">
        <v>347609</v>
      </c>
      <c r="G522" s="22">
        <v>354051</v>
      </c>
      <c r="H522" s="22">
        <v>366031</v>
      </c>
      <c r="I522" s="22">
        <v>382078</v>
      </c>
      <c r="J522" s="22">
        <v>400701</v>
      </c>
      <c r="K522" s="22">
        <v>424082</v>
      </c>
      <c r="Z522" s="1" t="s">
        <v>634</v>
      </c>
      <c r="AA522" s="2" t="s">
        <v>826</v>
      </c>
    </row>
    <row r="523" spans="1:27">
      <c r="A523" s="26" t="s">
        <v>638</v>
      </c>
      <c r="C523" s="20">
        <v>22033</v>
      </c>
      <c r="D523" s="20">
        <v>22634</v>
      </c>
      <c r="E523" s="20">
        <v>22846</v>
      </c>
      <c r="F523" s="20">
        <v>22617</v>
      </c>
      <c r="G523" s="20">
        <v>22804</v>
      </c>
      <c r="H523" s="20">
        <v>23662</v>
      </c>
      <c r="I523" s="20">
        <v>24746</v>
      </c>
      <c r="J523" s="20">
        <v>25879</v>
      </c>
      <c r="K523" s="20">
        <v>27066</v>
      </c>
      <c r="Z523" s="1" t="s">
        <v>644</v>
      </c>
      <c r="AA523" s="2" t="s">
        <v>724</v>
      </c>
    </row>
    <row r="524" spans="1:27">
      <c r="A524" s="29" t="s">
        <v>639</v>
      </c>
      <c r="C524" s="22">
        <v>2950886.538371196</v>
      </c>
      <c r="D524" s="22">
        <v>2959229.0934617198</v>
      </c>
      <c r="E524" s="22">
        <v>3066778.702067975</v>
      </c>
      <c r="F524" s="22">
        <v>3087963.1468685074</v>
      </c>
      <c r="G524" s="22">
        <v>3077398.9471553941</v>
      </c>
      <c r="H524" s="22">
        <v>3342460.77067097</v>
      </c>
      <c r="I524" s="22">
        <v>3297193</v>
      </c>
      <c r="J524" s="22">
        <v>3464872</v>
      </c>
      <c r="K524" s="22">
        <v>3643753</v>
      </c>
      <c r="Z524" s="1" t="s">
        <v>664</v>
      </c>
      <c r="AA524" s="2" t="s">
        <v>873</v>
      </c>
    </row>
    <row r="525" spans="1:27">
      <c r="A525" s="25" t="s">
        <v>640</v>
      </c>
      <c r="C525" s="20"/>
      <c r="D525" s="20"/>
      <c r="E525" s="20"/>
      <c r="F525" s="20"/>
      <c r="G525" s="20"/>
      <c r="H525" s="20"/>
      <c r="I525" s="20"/>
      <c r="J525" s="20"/>
      <c r="K525" s="20"/>
      <c r="Z525" s="1" t="s">
        <v>883</v>
      </c>
      <c r="AA525" s="2" t="s">
        <v>884</v>
      </c>
    </row>
    <row r="526" spans="1:27">
      <c r="A526" s="26" t="s">
        <v>641</v>
      </c>
      <c r="C526" s="20">
        <v>3717352</v>
      </c>
      <c r="D526" s="20">
        <v>3961441</v>
      </c>
      <c r="E526" s="20">
        <v>4319339</v>
      </c>
      <c r="F526" s="20">
        <v>4780797</v>
      </c>
      <c r="G526" s="20">
        <v>5374025</v>
      </c>
      <c r="H526" s="20">
        <v>6187983</v>
      </c>
      <c r="I526" s="20">
        <v>6699034</v>
      </c>
      <c r="J526" s="20">
        <v>7268725</v>
      </c>
      <c r="K526" s="20">
        <v>7928475</v>
      </c>
      <c r="Z526" s="1" t="s">
        <v>937</v>
      </c>
      <c r="AA526" s="2" t="s">
        <v>938</v>
      </c>
    </row>
    <row r="527" spans="1:27">
      <c r="A527" s="26" t="s">
        <v>642</v>
      </c>
      <c r="C527" s="20">
        <v>1715943</v>
      </c>
      <c r="D527" s="20">
        <v>1819937</v>
      </c>
      <c r="E527" s="20">
        <v>1899526</v>
      </c>
      <c r="F527" s="20">
        <v>2009448</v>
      </c>
      <c r="G527" s="20">
        <v>2080337</v>
      </c>
      <c r="H527" s="20">
        <v>2257166</v>
      </c>
      <c r="I527" s="20">
        <v>2426453</v>
      </c>
      <c r="J527" s="20">
        <v>2644834</v>
      </c>
      <c r="K527" s="20">
        <v>2888159</v>
      </c>
      <c r="Z527" s="1" t="s">
        <v>909</v>
      </c>
      <c r="AA527" s="2" t="s">
        <v>910</v>
      </c>
    </row>
    <row r="528" spans="1:27">
      <c r="A528" s="26" t="s">
        <v>643</v>
      </c>
      <c r="C528" s="23">
        <v>639032</v>
      </c>
      <c r="D528" s="23">
        <v>641286</v>
      </c>
      <c r="E528" s="23">
        <v>672114</v>
      </c>
      <c r="F528" s="23">
        <v>697849</v>
      </c>
      <c r="G528" s="23">
        <v>727541</v>
      </c>
      <c r="H528" s="23">
        <v>763899</v>
      </c>
      <c r="I528" s="23">
        <v>801266</v>
      </c>
      <c r="J528" s="23">
        <v>846644</v>
      </c>
      <c r="K528" s="23">
        <v>893379</v>
      </c>
      <c r="Z528" s="1" t="s">
        <v>665</v>
      </c>
      <c r="AA528" s="2" t="s">
        <v>767</v>
      </c>
    </row>
    <row r="529" spans="1:27">
      <c r="A529" s="26" t="s">
        <v>644</v>
      </c>
      <c r="C529" s="21">
        <v>2558595</v>
      </c>
      <c r="D529" s="21">
        <v>2554893</v>
      </c>
      <c r="E529" s="21">
        <v>2628056</v>
      </c>
      <c r="F529" s="21">
        <v>2632907</v>
      </c>
      <c r="G529" s="21">
        <v>2639801</v>
      </c>
      <c r="H529" s="21">
        <v>2686224</v>
      </c>
      <c r="I529" s="21">
        <v>2750543</v>
      </c>
      <c r="J529" s="21">
        <v>2803071</v>
      </c>
      <c r="K529" s="21">
        <v>2864280</v>
      </c>
      <c r="Z529" s="1" t="s">
        <v>612</v>
      </c>
      <c r="AA529" s="2" t="s">
        <v>957</v>
      </c>
    </row>
    <row r="530" spans="1:27">
      <c r="A530" s="26" t="s">
        <v>57</v>
      </c>
      <c r="C530" s="20">
        <v>176200</v>
      </c>
      <c r="D530" s="20">
        <v>182192</v>
      </c>
      <c r="E530" s="20">
        <v>193066</v>
      </c>
      <c r="F530" s="20">
        <v>196439</v>
      </c>
      <c r="G530" s="20">
        <v>204971</v>
      </c>
      <c r="H530" s="20">
        <v>215015</v>
      </c>
      <c r="I530" s="20">
        <v>228776</v>
      </c>
      <c r="J530" s="20">
        <v>239986</v>
      </c>
      <c r="K530" s="20">
        <v>252945</v>
      </c>
      <c r="Z530" s="1" t="s">
        <v>976</v>
      </c>
      <c r="AA530" s="2" t="s">
        <v>977</v>
      </c>
    </row>
    <row r="531" spans="1:27">
      <c r="A531" s="26" t="s">
        <v>645</v>
      </c>
      <c r="C531" s="20">
        <v>566815</v>
      </c>
      <c r="D531" s="20">
        <v>620582</v>
      </c>
      <c r="E531" s="20">
        <v>673289</v>
      </c>
      <c r="F531" s="20">
        <v>705179</v>
      </c>
      <c r="G531" s="20">
        <v>747781</v>
      </c>
      <c r="H531" s="20">
        <v>770958</v>
      </c>
      <c r="I531" s="20">
        <v>807459</v>
      </c>
      <c r="J531" s="20">
        <v>841352</v>
      </c>
      <c r="K531" s="20">
        <v>883345</v>
      </c>
      <c r="Z531" s="1" t="s">
        <v>613</v>
      </c>
      <c r="AA531" s="2" t="s">
        <v>838</v>
      </c>
    </row>
    <row r="532" spans="1:27">
      <c r="A532" s="26" t="s">
        <v>646</v>
      </c>
      <c r="C532" s="20">
        <v>361756</v>
      </c>
      <c r="D532" s="20">
        <v>377846</v>
      </c>
      <c r="E532" s="20">
        <v>395791</v>
      </c>
      <c r="F532" s="20">
        <v>404369</v>
      </c>
      <c r="G532" s="20">
        <v>425945</v>
      </c>
      <c r="H532" s="20">
        <v>455204</v>
      </c>
      <c r="I532" s="20">
        <v>483882</v>
      </c>
      <c r="J532" s="20">
        <v>505657</v>
      </c>
      <c r="K532" s="20">
        <v>530939</v>
      </c>
      <c r="Z532" s="1" t="s">
        <v>666</v>
      </c>
      <c r="AA532" s="2" t="s">
        <v>802</v>
      </c>
    </row>
    <row r="533" spans="1:27">
      <c r="A533" s="26" t="s">
        <v>51</v>
      </c>
      <c r="C533" s="20">
        <v>334621.76108545257</v>
      </c>
      <c r="D533" s="20">
        <v>352771.54182987433</v>
      </c>
      <c r="E533" s="20">
        <v>373438.46826464002</v>
      </c>
      <c r="F533" s="20">
        <v>365281.08784955664</v>
      </c>
      <c r="G533" s="20">
        <v>378396.18653415178</v>
      </c>
      <c r="H533" s="20">
        <v>391261</v>
      </c>
      <c r="I533" s="20">
        <v>415128</v>
      </c>
      <c r="J533" s="20">
        <v>431734</v>
      </c>
      <c r="K533" s="20">
        <v>452457</v>
      </c>
      <c r="Z533" s="1" t="s">
        <v>944</v>
      </c>
      <c r="AA533" s="2" t="s">
        <v>945</v>
      </c>
    </row>
    <row r="534" spans="1:27">
      <c r="A534" s="26" t="s">
        <v>53</v>
      </c>
      <c r="C534" s="20">
        <v>101139.12183406112</v>
      </c>
      <c r="D534" s="20">
        <v>106066.23761696818</v>
      </c>
      <c r="E534" s="20">
        <v>112371.40386774797</v>
      </c>
      <c r="F534" s="20">
        <v>118297.60761072987</v>
      </c>
      <c r="G534" s="20">
        <v>123521.15970056146</v>
      </c>
      <c r="H534" s="20">
        <v>130013.0380536494</v>
      </c>
      <c r="I534" s="20">
        <v>138328</v>
      </c>
      <c r="J534" s="20">
        <v>146628</v>
      </c>
      <c r="K534" s="20">
        <v>156452</v>
      </c>
      <c r="Z534" s="1" t="s">
        <v>991</v>
      </c>
      <c r="AA534" s="2" t="s">
        <v>992</v>
      </c>
    </row>
    <row r="535" spans="1:27">
      <c r="A535" s="26" t="s">
        <v>647</v>
      </c>
      <c r="C535" s="20">
        <v>48748.388662839869</v>
      </c>
      <c r="D535" s="20">
        <v>54083.96299207116</v>
      </c>
      <c r="E535" s="20">
        <v>61518.306986738826</v>
      </c>
      <c r="F535" s="20">
        <v>68469.864050925549</v>
      </c>
      <c r="G535" s="20">
        <v>76686.229949669781</v>
      </c>
      <c r="H535" s="20">
        <v>87268.950900511802</v>
      </c>
      <c r="I535" s="20">
        <v>99138</v>
      </c>
      <c r="J535" s="20">
        <v>112224</v>
      </c>
      <c r="K535" s="20">
        <v>126476</v>
      </c>
      <c r="Z535" s="1" t="s">
        <v>691</v>
      </c>
      <c r="AA535" s="2" t="s">
        <v>803</v>
      </c>
    </row>
    <row r="536" spans="1:27">
      <c r="A536" s="26" t="s">
        <v>648</v>
      </c>
      <c r="C536" s="20">
        <v>136347.13267123801</v>
      </c>
      <c r="D536" s="20">
        <v>141005.54335241954</v>
      </c>
      <c r="E536" s="20">
        <v>155337.18553090488</v>
      </c>
      <c r="F536" s="20">
        <v>156056.75781958105</v>
      </c>
      <c r="G536" s="20">
        <v>159003.17002105201</v>
      </c>
      <c r="H536" s="20">
        <v>164102.51164387038</v>
      </c>
      <c r="I536" s="20">
        <v>178216</v>
      </c>
      <c r="J536" s="20">
        <v>191582</v>
      </c>
      <c r="K536" s="20">
        <v>204610</v>
      </c>
      <c r="Z536" s="1" t="s">
        <v>711</v>
      </c>
      <c r="AA536" s="2" t="s">
        <v>712</v>
      </c>
    </row>
    <row r="537" spans="1:27">
      <c r="A537" s="26" t="s">
        <v>649</v>
      </c>
      <c r="C537" s="20">
        <v>154458.74152882228</v>
      </c>
      <c r="D537" s="20">
        <v>163938.81980052276</v>
      </c>
      <c r="E537" s="20">
        <v>177955.09645489117</v>
      </c>
      <c r="F537" s="20">
        <v>178532.29210111627</v>
      </c>
      <c r="G537" s="20">
        <v>185879.88249337123</v>
      </c>
      <c r="H537" s="20">
        <v>196661</v>
      </c>
      <c r="I537" s="20">
        <v>210191</v>
      </c>
      <c r="J537" s="20">
        <v>220701</v>
      </c>
      <c r="K537" s="20">
        <v>233722</v>
      </c>
      <c r="Z537" s="1" t="s">
        <v>614</v>
      </c>
      <c r="AA537" s="2" t="s">
        <v>831</v>
      </c>
    </row>
    <row r="538" spans="1:27">
      <c r="A538" s="26" t="s">
        <v>650</v>
      </c>
      <c r="C538" s="20">
        <v>22435</v>
      </c>
      <c r="D538" s="20">
        <v>23175</v>
      </c>
      <c r="E538" s="20">
        <v>24681</v>
      </c>
      <c r="F538" s="20">
        <v>25989</v>
      </c>
      <c r="G538" s="20">
        <v>25911</v>
      </c>
      <c r="H538" s="20">
        <v>26714</v>
      </c>
      <c r="I538" s="20">
        <v>27676</v>
      </c>
      <c r="J538" s="20">
        <v>28340</v>
      </c>
      <c r="K538" s="20">
        <v>29020</v>
      </c>
      <c r="Z538" s="1" t="s">
        <v>715</v>
      </c>
      <c r="AA538" s="2" t="s">
        <v>716</v>
      </c>
    </row>
    <row r="539" spans="1:27">
      <c r="A539" s="26" t="s">
        <v>54</v>
      </c>
      <c r="C539" s="20">
        <v>247857.30535751951</v>
      </c>
      <c r="D539" s="20">
        <v>256929.21174857623</v>
      </c>
      <c r="E539" s="20">
        <v>265633.73241054645</v>
      </c>
      <c r="F539" s="20">
        <v>270574.52616360388</v>
      </c>
      <c r="G539" s="20">
        <v>279284.39250599663</v>
      </c>
      <c r="H539" s="20">
        <v>292390</v>
      </c>
      <c r="I539" s="20">
        <v>314348</v>
      </c>
      <c r="J539" s="20">
        <v>338554</v>
      </c>
      <c r="K539" s="20">
        <v>386886</v>
      </c>
      <c r="Z539" s="1" t="s">
        <v>768</v>
      </c>
      <c r="AA539" s="2" t="s">
        <v>769</v>
      </c>
    </row>
    <row r="540" spans="1:27">
      <c r="A540" s="26" t="s">
        <v>651</v>
      </c>
      <c r="C540" s="20">
        <v>77549.471596620395</v>
      </c>
      <c r="D540" s="20">
        <v>82868.767239896042</v>
      </c>
      <c r="E540" s="20">
        <v>90900.290418104269</v>
      </c>
      <c r="F540" s="20">
        <v>89168.579242395441</v>
      </c>
      <c r="G540" s="20">
        <v>91085.776848053487</v>
      </c>
      <c r="H540" s="20">
        <v>93910</v>
      </c>
      <c r="I540" s="20">
        <v>102174</v>
      </c>
      <c r="J540" s="20">
        <v>108917</v>
      </c>
      <c r="K540" s="20">
        <v>117522</v>
      </c>
      <c r="Z540" s="1" t="s">
        <v>972</v>
      </c>
      <c r="AA540" s="2" t="s">
        <v>973</v>
      </c>
    </row>
    <row r="541" spans="1:27">
      <c r="A541" s="26" t="s">
        <v>60</v>
      </c>
      <c r="C541" s="20">
        <v>63236.183855069256</v>
      </c>
      <c r="D541" s="20">
        <v>65955.329193157289</v>
      </c>
      <c r="E541" s="20">
        <v>69912.666680713053</v>
      </c>
      <c r="F541" s="20">
        <v>68832.546331168414</v>
      </c>
      <c r="G541" s="20">
        <v>71561.52035059809</v>
      </c>
      <c r="H541" s="20">
        <v>75786.301430450098</v>
      </c>
      <c r="I541" s="20">
        <v>79876</v>
      </c>
      <c r="J541" s="20">
        <v>84671</v>
      </c>
      <c r="K541" s="20">
        <v>90937</v>
      </c>
      <c r="Z541" s="1" t="s">
        <v>989</v>
      </c>
      <c r="AA541" s="2" t="s">
        <v>990</v>
      </c>
    </row>
    <row r="542" spans="1:27">
      <c r="A542" s="29" t="s">
        <v>652</v>
      </c>
      <c r="C542" s="22">
        <v>10922086.106591625</v>
      </c>
      <c r="D542" s="22">
        <v>11404971.413773485</v>
      </c>
      <c r="E542" s="22">
        <v>12112929.150614284</v>
      </c>
      <c r="F542" s="22">
        <v>12768190.26116908</v>
      </c>
      <c r="G542" s="22">
        <v>13591730.318403453</v>
      </c>
      <c r="H542" s="22">
        <v>14794555.802028481</v>
      </c>
      <c r="I542" s="22">
        <v>15762488</v>
      </c>
      <c r="J542" s="22">
        <v>16813620</v>
      </c>
      <c r="K542" s="22">
        <v>18039604</v>
      </c>
      <c r="Z542" s="1" t="s">
        <v>649</v>
      </c>
      <c r="AA542" s="2" t="s">
        <v>829</v>
      </c>
    </row>
    <row r="543" spans="1:27">
      <c r="A543" s="25" t="s">
        <v>653</v>
      </c>
      <c r="C543" s="20"/>
      <c r="D543" s="20"/>
      <c r="E543" s="20"/>
      <c r="F543" s="20"/>
      <c r="G543" s="20"/>
      <c r="H543" s="20"/>
      <c r="I543" s="20"/>
      <c r="J543" s="20"/>
      <c r="K543" s="20"/>
      <c r="Z543" s="1" t="s">
        <v>854</v>
      </c>
      <c r="AA543" s="2" t="s">
        <v>855</v>
      </c>
    </row>
    <row r="544" spans="1:27">
      <c r="A544" s="26" t="s">
        <v>52</v>
      </c>
      <c r="C544" s="20">
        <v>12744</v>
      </c>
      <c r="D544" s="20">
        <v>13508</v>
      </c>
      <c r="E544" s="20">
        <v>13508</v>
      </c>
      <c r="F544" s="20">
        <v>12157</v>
      </c>
      <c r="G544" s="20">
        <v>15634</v>
      </c>
      <c r="H544" s="20">
        <v>18088</v>
      </c>
      <c r="I544" s="20">
        <v>19535</v>
      </c>
      <c r="J544" s="20">
        <v>22270</v>
      </c>
      <c r="K544" s="20">
        <v>23940</v>
      </c>
      <c r="Z544" s="1" t="s">
        <v>967</v>
      </c>
      <c r="AA544" s="2" t="s">
        <v>968</v>
      </c>
    </row>
    <row r="545" spans="1:27">
      <c r="A545" s="26" t="s">
        <v>654</v>
      </c>
      <c r="C545" s="20">
        <v>11998</v>
      </c>
      <c r="D545" s="20">
        <v>13294</v>
      </c>
      <c r="E545" s="20">
        <v>14224</v>
      </c>
      <c r="F545" s="20">
        <v>15035</v>
      </c>
      <c r="G545" s="20">
        <v>15862</v>
      </c>
      <c r="H545" s="20">
        <v>16687</v>
      </c>
      <c r="I545" s="20">
        <v>23944</v>
      </c>
      <c r="J545" s="20">
        <v>27128</v>
      </c>
      <c r="K545" s="20">
        <v>30058</v>
      </c>
      <c r="Z545" s="1" t="s">
        <v>779</v>
      </c>
      <c r="AA545" s="2" t="s">
        <v>780</v>
      </c>
    </row>
    <row r="546" spans="1:27">
      <c r="A546" s="26" t="s">
        <v>55</v>
      </c>
      <c r="C546" s="20">
        <v>5806</v>
      </c>
      <c r="D546" s="20">
        <v>6257</v>
      </c>
      <c r="E546" s="20">
        <v>6615</v>
      </c>
      <c r="F546" s="20">
        <v>6992</v>
      </c>
      <c r="G546" s="20">
        <v>7401</v>
      </c>
      <c r="H546" s="20">
        <v>7830</v>
      </c>
      <c r="I546" s="20">
        <v>8331</v>
      </c>
      <c r="J546" s="20">
        <v>8923</v>
      </c>
      <c r="K546" s="20">
        <v>9601</v>
      </c>
      <c r="Z546" s="1" t="s">
        <v>848</v>
      </c>
      <c r="AA546" s="2" t="s">
        <v>849</v>
      </c>
    </row>
    <row r="547" spans="1:27">
      <c r="A547" s="26" t="s">
        <v>655</v>
      </c>
      <c r="C547" s="20">
        <v>2821</v>
      </c>
      <c r="D547" s="20">
        <v>2821</v>
      </c>
      <c r="E547" s="20">
        <v>2821</v>
      </c>
      <c r="F547" s="20">
        <v>2821</v>
      </c>
      <c r="G547" s="20">
        <v>2821</v>
      </c>
      <c r="H547" s="20">
        <v>2821</v>
      </c>
      <c r="I547" s="20">
        <v>3000</v>
      </c>
      <c r="J547" s="20">
        <v>3000</v>
      </c>
      <c r="K547" s="20">
        <v>3000</v>
      </c>
      <c r="Z547" s="1" t="s">
        <v>692</v>
      </c>
      <c r="AA547" s="2" t="s">
        <v>932</v>
      </c>
    </row>
    <row r="548" spans="1:27">
      <c r="A548" s="26" t="s">
        <v>656</v>
      </c>
      <c r="C548" s="20">
        <v>25130</v>
      </c>
      <c r="D548" s="20">
        <v>25310</v>
      </c>
      <c r="E548" s="20">
        <v>25310</v>
      </c>
      <c r="F548" s="20">
        <v>25310</v>
      </c>
      <c r="G548" s="20">
        <v>25310</v>
      </c>
      <c r="H548" s="20">
        <v>25310</v>
      </c>
      <c r="I548" s="20">
        <v>25310</v>
      </c>
      <c r="J548" s="20">
        <v>25310</v>
      </c>
      <c r="K548" s="20">
        <v>25310</v>
      </c>
      <c r="Z548" s="1" t="s">
        <v>693</v>
      </c>
      <c r="AA548" s="2" t="s">
        <v>825</v>
      </c>
    </row>
    <row r="549" spans="1:27">
      <c r="A549" s="26" t="s">
        <v>657</v>
      </c>
      <c r="C549" s="20">
        <v>127812.01173011638</v>
      </c>
      <c r="D549" s="20">
        <v>133913.22781280309</v>
      </c>
      <c r="E549" s="20">
        <v>143002.34673557224</v>
      </c>
      <c r="F549" s="20">
        <v>152862.21709050678</v>
      </c>
      <c r="G549" s="20">
        <v>163685.13482814014</v>
      </c>
      <c r="H549" s="20">
        <v>175568.8155537706</v>
      </c>
      <c r="I549" s="20">
        <v>189263</v>
      </c>
      <c r="J549" s="20">
        <v>205162</v>
      </c>
      <c r="K549" s="20">
        <v>221985</v>
      </c>
      <c r="Z549" s="1" t="s">
        <v>627</v>
      </c>
      <c r="AA549" s="2" t="s">
        <v>813</v>
      </c>
    </row>
    <row r="550" spans="1:27">
      <c r="A550" s="26" t="s">
        <v>658</v>
      </c>
      <c r="C550" s="20">
        <v>26675.249972214169</v>
      </c>
      <c r="D550" s="20">
        <v>28798.985531692146</v>
      </c>
      <c r="E550" s="20">
        <v>28803.217354487599</v>
      </c>
      <c r="F550" s="20">
        <v>29015.065050712859</v>
      </c>
      <c r="G550" s="20">
        <v>32090.847043616461</v>
      </c>
      <c r="H550" s="20">
        <v>34239.052525710838</v>
      </c>
      <c r="I550" s="20">
        <v>36530</v>
      </c>
      <c r="J550" s="20">
        <v>38976</v>
      </c>
      <c r="K550" s="20">
        <v>41584</v>
      </c>
      <c r="Z550" s="1" t="s">
        <v>615</v>
      </c>
      <c r="AA550" s="2" t="s">
        <v>946</v>
      </c>
    </row>
    <row r="551" spans="1:27">
      <c r="A551" s="29" t="s">
        <v>659</v>
      </c>
      <c r="C551" s="22">
        <v>212986.26170233055</v>
      </c>
      <c r="D551" s="22">
        <v>223902.21334449522</v>
      </c>
      <c r="E551" s="22">
        <v>234283.56409005984</v>
      </c>
      <c r="F551" s="22">
        <v>244192.28214121965</v>
      </c>
      <c r="G551" s="22">
        <v>262803.98187175661</v>
      </c>
      <c r="H551" s="22">
        <v>280543.86807948141</v>
      </c>
      <c r="I551" s="22">
        <v>305913</v>
      </c>
      <c r="J551" s="22">
        <v>330769</v>
      </c>
      <c r="K551" s="22">
        <v>355478</v>
      </c>
      <c r="Z551" s="1" t="s">
        <v>709</v>
      </c>
      <c r="AA551" s="2" t="s">
        <v>710</v>
      </c>
    </row>
    <row r="552" spans="1:27">
      <c r="A552" s="25" t="s">
        <v>660</v>
      </c>
      <c r="C552" s="24"/>
      <c r="D552" s="24"/>
      <c r="E552" s="24"/>
      <c r="F552" s="24"/>
      <c r="G552" s="24"/>
      <c r="H552" s="24"/>
      <c r="I552" s="24"/>
      <c r="J552" s="24"/>
      <c r="K552" s="24"/>
      <c r="Z552" s="1" t="s">
        <v>655</v>
      </c>
      <c r="AA552" s="2" t="s">
        <v>936</v>
      </c>
    </row>
    <row r="553" spans="1:27">
      <c r="A553" s="30" t="s">
        <v>661</v>
      </c>
      <c r="C553" s="20">
        <v>2924</v>
      </c>
      <c r="D553" s="20">
        <v>3050</v>
      </c>
      <c r="E553" s="20">
        <v>3208</v>
      </c>
      <c r="F553" s="20">
        <v>3356</v>
      </c>
      <c r="G553" s="20">
        <v>3530</v>
      </c>
      <c r="H553" s="20">
        <v>3785</v>
      </c>
      <c r="I553" s="20">
        <v>3997</v>
      </c>
      <c r="J553" s="20">
        <v>4308</v>
      </c>
      <c r="K553" s="20">
        <v>4635</v>
      </c>
      <c r="Z553" s="1" t="s">
        <v>694</v>
      </c>
      <c r="AA553" s="2" t="s">
        <v>885</v>
      </c>
    </row>
    <row r="554" spans="1:27">
      <c r="A554" s="30" t="s">
        <v>85</v>
      </c>
      <c r="C554" s="20">
        <v>285827</v>
      </c>
      <c r="D554" s="20">
        <v>291258</v>
      </c>
      <c r="E554" s="20">
        <v>306112</v>
      </c>
      <c r="F554" s="20">
        <v>317438</v>
      </c>
      <c r="G554" s="20">
        <v>331723</v>
      </c>
      <c r="H554" s="20">
        <v>255607</v>
      </c>
      <c r="I554" s="20">
        <v>373743</v>
      </c>
      <c r="J554" s="20">
        <v>390187</v>
      </c>
      <c r="K554" s="20">
        <v>409306</v>
      </c>
      <c r="Z554" s="1" t="s">
        <v>974</v>
      </c>
      <c r="AA554" s="2" t="s">
        <v>975</v>
      </c>
    </row>
    <row r="555" spans="1:27">
      <c r="A555" s="30" t="s">
        <v>662</v>
      </c>
      <c r="C555" s="20">
        <v>22993</v>
      </c>
      <c r="D555" s="20">
        <v>24948</v>
      </c>
      <c r="E555" s="20">
        <v>27692</v>
      </c>
      <c r="F555" s="20">
        <v>30185</v>
      </c>
      <c r="G555" s="20">
        <v>32297</v>
      </c>
      <c r="H555" s="20">
        <v>25256</v>
      </c>
      <c r="I555" s="20">
        <v>25256</v>
      </c>
      <c r="J555" s="20">
        <v>25256</v>
      </c>
      <c r="K555" s="20">
        <v>25256</v>
      </c>
      <c r="Z555" s="1" t="s">
        <v>695</v>
      </c>
      <c r="AA555" s="2" t="s">
        <v>862</v>
      </c>
    </row>
    <row r="556" spans="1:27">
      <c r="A556" s="30" t="s">
        <v>663</v>
      </c>
      <c r="C556" s="20">
        <v>88246</v>
      </c>
      <c r="D556" s="20">
        <v>90805</v>
      </c>
      <c r="E556" s="20">
        <v>98887</v>
      </c>
      <c r="F556" s="20">
        <v>98491</v>
      </c>
      <c r="G556" s="20">
        <v>97900</v>
      </c>
      <c r="H556" s="20">
        <v>100152</v>
      </c>
      <c r="I556" s="20">
        <v>105360</v>
      </c>
      <c r="J556" s="20">
        <v>110944</v>
      </c>
      <c r="K556" s="20">
        <v>116713</v>
      </c>
      <c r="Z556" s="1" t="s">
        <v>650</v>
      </c>
      <c r="AA556" s="2" t="s">
        <v>980</v>
      </c>
    </row>
    <row r="557" spans="1:27">
      <c r="A557" s="30" t="s">
        <v>664</v>
      </c>
      <c r="C557" s="20">
        <v>18950</v>
      </c>
      <c r="D557" s="20">
        <v>19594</v>
      </c>
      <c r="E557" s="20">
        <v>20437</v>
      </c>
      <c r="F557" s="20">
        <v>21520</v>
      </c>
      <c r="G557" s="20">
        <v>22768</v>
      </c>
      <c r="H557" s="20">
        <v>23724</v>
      </c>
      <c r="I557" s="20">
        <v>25765</v>
      </c>
      <c r="J557" s="20">
        <v>27594</v>
      </c>
      <c r="K557" s="20">
        <v>28946</v>
      </c>
      <c r="Z557" s="1" t="s">
        <v>570</v>
      </c>
      <c r="AA557" s="2" t="s">
        <v>733</v>
      </c>
    </row>
    <row r="558" spans="1:27">
      <c r="A558" s="30" t="s">
        <v>665</v>
      </c>
      <c r="C558" s="20">
        <v>19354</v>
      </c>
      <c r="D558" s="20">
        <v>19006</v>
      </c>
      <c r="E558" s="20">
        <v>19899</v>
      </c>
      <c r="F558" s="20">
        <v>19939</v>
      </c>
      <c r="G558" s="20">
        <v>20537</v>
      </c>
      <c r="H558" s="20">
        <v>23925</v>
      </c>
      <c r="I558" s="20">
        <v>26438</v>
      </c>
      <c r="J558" s="20">
        <v>29081</v>
      </c>
      <c r="K558" s="20">
        <v>32000</v>
      </c>
      <c r="Z558" s="1" t="s">
        <v>764</v>
      </c>
      <c r="AA558" s="2" t="s">
        <v>765</v>
      </c>
    </row>
    <row r="559" spans="1:27">
      <c r="A559" s="30" t="s">
        <v>666</v>
      </c>
      <c r="C559" s="20">
        <v>12077</v>
      </c>
      <c r="D559" s="20">
        <v>11980</v>
      </c>
      <c r="E559" s="20">
        <v>12184</v>
      </c>
      <c r="F559" s="20">
        <v>12732</v>
      </c>
      <c r="G559" s="20">
        <v>13152</v>
      </c>
      <c r="H559" s="20">
        <v>13692</v>
      </c>
      <c r="I559" s="20">
        <v>14705</v>
      </c>
      <c r="J559" s="20">
        <v>14852</v>
      </c>
      <c r="K559" s="20">
        <v>14852</v>
      </c>
      <c r="Z559" s="1" t="s">
        <v>584</v>
      </c>
      <c r="AA559" s="2" t="s">
        <v>770</v>
      </c>
    </row>
    <row r="560" spans="1:27">
      <c r="A560" s="30" t="s">
        <v>87</v>
      </c>
      <c r="C560" s="20">
        <v>17121</v>
      </c>
      <c r="D560" s="20">
        <v>17087</v>
      </c>
      <c r="E560" s="20">
        <v>18027</v>
      </c>
      <c r="F560" s="20">
        <v>19379</v>
      </c>
      <c r="G560" s="20">
        <v>19882</v>
      </c>
      <c r="H560" s="20">
        <v>20280</v>
      </c>
      <c r="I560" s="20">
        <v>21375</v>
      </c>
      <c r="J560" s="20">
        <v>22615</v>
      </c>
      <c r="K560" s="20">
        <v>23949</v>
      </c>
      <c r="Z560" s="1" t="s">
        <v>902</v>
      </c>
      <c r="AA560" s="2" t="s">
        <v>903</v>
      </c>
    </row>
    <row r="561" spans="1:27">
      <c r="A561" s="30" t="s">
        <v>88</v>
      </c>
      <c r="C561" s="20">
        <v>5275</v>
      </c>
      <c r="D561" s="20">
        <v>5565</v>
      </c>
      <c r="E561" s="20">
        <v>6172</v>
      </c>
      <c r="F561" s="20">
        <v>6561</v>
      </c>
      <c r="G561" s="20">
        <v>6770</v>
      </c>
      <c r="H561" s="20">
        <v>7197</v>
      </c>
      <c r="I561" s="20">
        <v>8471</v>
      </c>
      <c r="J561" s="20">
        <v>9250</v>
      </c>
      <c r="K561" s="20">
        <v>10203</v>
      </c>
      <c r="Z561" s="1" t="s">
        <v>981</v>
      </c>
      <c r="AA561" s="2" t="s">
        <v>982</v>
      </c>
    </row>
    <row r="562" spans="1:27">
      <c r="A562" s="30" t="s">
        <v>667</v>
      </c>
      <c r="C562" s="20">
        <v>169987</v>
      </c>
      <c r="D562" s="20">
        <v>168797</v>
      </c>
      <c r="E562" s="20">
        <v>177068</v>
      </c>
      <c r="F562" s="20">
        <v>177953</v>
      </c>
      <c r="G562" s="20">
        <v>178131</v>
      </c>
      <c r="H562" s="20">
        <v>191848</v>
      </c>
      <c r="I562" s="20">
        <v>202015</v>
      </c>
      <c r="J562" s="20">
        <v>214338</v>
      </c>
      <c r="K562" s="20">
        <v>223555</v>
      </c>
      <c r="Z562" s="1" t="s">
        <v>965</v>
      </c>
      <c r="AA562" s="2" t="s">
        <v>966</v>
      </c>
    </row>
    <row r="563" spans="1:27">
      <c r="A563" s="30" t="s">
        <v>668</v>
      </c>
      <c r="C563" s="20">
        <v>121201</v>
      </c>
      <c r="D563" s="20">
        <v>117444</v>
      </c>
      <c r="E563" s="20">
        <v>120145</v>
      </c>
      <c r="F563" s="20">
        <v>124590</v>
      </c>
      <c r="G563" s="20">
        <v>131941</v>
      </c>
      <c r="H563" s="20">
        <v>133393</v>
      </c>
      <c r="I563" s="20">
        <v>137128</v>
      </c>
      <c r="J563" s="20">
        <v>141653</v>
      </c>
      <c r="K563" s="20">
        <v>147886</v>
      </c>
      <c r="Z563" s="1" t="s">
        <v>571</v>
      </c>
      <c r="AA563" s="2" t="s">
        <v>720</v>
      </c>
    </row>
    <row r="564" spans="1:27">
      <c r="A564" s="30" t="s">
        <v>669</v>
      </c>
      <c r="C564" s="21">
        <v>424177</v>
      </c>
      <c r="D564" s="21">
        <v>404240</v>
      </c>
      <c r="E564" s="21">
        <v>433992</v>
      </c>
      <c r="F564" s="21">
        <v>401443</v>
      </c>
      <c r="G564" s="21">
        <v>433157</v>
      </c>
      <c r="H564" s="21">
        <v>458486</v>
      </c>
      <c r="I564" s="21">
        <v>499422</v>
      </c>
      <c r="J564" s="21">
        <v>536316</v>
      </c>
      <c r="K564" s="21">
        <v>568953</v>
      </c>
      <c r="Z564" s="1" t="s">
        <v>794</v>
      </c>
      <c r="AA564" s="2" t="s">
        <v>795</v>
      </c>
    </row>
    <row r="565" spans="1:27">
      <c r="A565" s="30" t="s">
        <v>670</v>
      </c>
      <c r="C565" s="20">
        <v>35916</v>
      </c>
      <c r="D565" s="20">
        <v>37029</v>
      </c>
      <c r="E565" s="20">
        <v>41621</v>
      </c>
      <c r="F565" s="20">
        <v>42329</v>
      </c>
      <c r="G565" s="20">
        <v>43429</v>
      </c>
      <c r="H565" s="20">
        <v>48597</v>
      </c>
      <c r="I565" s="20">
        <v>53311</v>
      </c>
      <c r="J565" s="20">
        <v>57683</v>
      </c>
      <c r="K565" s="20">
        <v>63105</v>
      </c>
      <c r="Z565" s="1" t="s">
        <v>941</v>
      </c>
      <c r="AA565" s="2" t="s">
        <v>942</v>
      </c>
    </row>
    <row r="566" spans="1:27">
      <c r="A566" s="30" t="s">
        <v>671</v>
      </c>
      <c r="C566" s="20">
        <v>41532</v>
      </c>
      <c r="D566" s="20">
        <v>43110</v>
      </c>
      <c r="E566" s="20">
        <v>45783</v>
      </c>
      <c r="F566" s="20">
        <v>47523</v>
      </c>
      <c r="G566" s="20">
        <v>49376</v>
      </c>
      <c r="H566" s="20">
        <v>51203</v>
      </c>
      <c r="I566" s="20">
        <v>53251</v>
      </c>
      <c r="J566" s="20">
        <v>55733</v>
      </c>
      <c r="K566" s="20">
        <v>57962</v>
      </c>
      <c r="Z566" s="1" t="s">
        <v>798</v>
      </c>
      <c r="AA566" s="2" t="s">
        <v>799</v>
      </c>
    </row>
    <row r="567" spans="1:27">
      <c r="A567" s="30" t="s">
        <v>672</v>
      </c>
      <c r="C567" s="20">
        <v>14807</v>
      </c>
      <c r="D567" s="20">
        <v>16153</v>
      </c>
      <c r="E567" s="20">
        <v>16153</v>
      </c>
      <c r="F567" s="20">
        <v>12922</v>
      </c>
      <c r="G567" s="20">
        <v>10338</v>
      </c>
      <c r="H567" s="20">
        <v>9000</v>
      </c>
      <c r="I567" s="20">
        <v>9000</v>
      </c>
      <c r="J567" s="20">
        <v>9000</v>
      </c>
      <c r="K567" s="20">
        <v>9000</v>
      </c>
      <c r="Z567" s="1" t="s">
        <v>821</v>
      </c>
      <c r="AA567" s="2" t="s">
        <v>822</v>
      </c>
    </row>
    <row r="568" spans="1:27">
      <c r="A568" s="29" t="s">
        <v>673</v>
      </c>
      <c r="C568" s="22">
        <v>1280387</v>
      </c>
      <c r="D568" s="22">
        <v>1270066</v>
      </c>
      <c r="E568" s="22">
        <v>1347380</v>
      </c>
      <c r="F568" s="22">
        <v>1336361</v>
      </c>
      <c r="G568" s="22">
        <v>1394931</v>
      </c>
      <c r="H568" s="22">
        <v>1366145</v>
      </c>
      <c r="I568" s="22">
        <v>1559237</v>
      </c>
      <c r="J568" s="22">
        <v>1648810</v>
      </c>
      <c r="K568" s="22">
        <v>1736321</v>
      </c>
      <c r="Z568" s="1" t="s">
        <v>917</v>
      </c>
      <c r="AA568" s="2" t="s">
        <v>918</v>
      </c>
    </row>
    <row r="569" spans="1:27">
      <c r="A569" s="29" t="s">
        <v>674</v>
      </c>
      <c r="C569" s="22">
        <v>12415459.368293956</v>
      </c>
      <c r="D569" s="22">
        <v>12898939.62711798</v>
      </c>
      <c r="E569" s="22">
        <v>13694592.714704344</v>
      </c>
      <c r="F569" s="22">
        <v>14348743.5433103</v>
      </c>
      <c r="G569" s="22">
        <v>15249465.30027521</v>
      </c>
      <c r="H569" s="22">
        <v>16441244.670107963</v>
      </c>
      <c r="I569" s="22">
        <v>17627638</v>
      </c>
      <c r="J569" s="22">
        <v>18793199</v>
      </c>
      <c r="K569" s="22">
        <v>20131403</v>
      </c>
      <c r="Z569" s="1" t="s">
        <v>871</v>
      </c>
      <c r="AA569" s="2" t="s">
        <v>872</v>
      </c>
    </row>
    <row r="570" spans="1:27">
      <c r="A570" s="25" t="s">
        <v>675</v>
      </c>
      <c r="C570" s="20"/>
      <c r="D570" s="20"/>
      <c r="E570" s="20"/>
      <c r="F570" s="20"/>
      <c r="G570" s="20"/>
      <c r="H570" s="20"/>
      <c r="I570" s="20"/>
      <c r="J570" s="20"/>
      <c r="K570" s="20"/>
      <c r="Z570" s="1" t="s">
        <v>628</v>
      </c>
      <c r="AA570" s="2" t="s">
        <v>845</v>
      </c>
    </row>
    <row r="571" spans="1:27">
      <c r="A571" s="26" t="s">
        <v>676</v>
      </c>
      <c r="C571" s="20">
        <v>82349</v>
      </c>
      <c r="D571" s="20">
        <v>84984</v>
      </c>
      <c r="E571" s="20">
        <v>87109</v>
      </c>
      <c r="F571" s="20">
        <v>89374</v>
      </c>
      <c r="G571" s="20">
        <v>92949</v>
      </c>
      <c r="H571" s="20">
        <v>99362</v>
      </c>
      <c r="I571" s="20">
        <v>104529</v>
      </c>
      <c r="J571" s="20">
        <v>109860</v>
      </c>
      <c r="K571" s="20">
        <v>113815</v>
      </c>
      <c r="Z571" s="1" t="s">
        <v>900</v>
      </c>
      <c r="AA571" s="2" t="s">
        <v>901</v>
      </c>
    </row>
    <row r="572" spans="1:27">
      <c r="A572" s="26" t="s">
        <v>5</v>
      </c>
      <c r="C572" s="20">
        <v>7511</v>
      </c>
      <c r="D572" s="20">
        <v>7759</v>
      </c>
      <c r="E572" s="20">
        <v>7991</v>
      </c>
      <c r="F572" s="20">
        <v>8239</v>
      </c>
      <c r="G572" s="20">
        <v>9425</v>
      </c>
      <c r="H572" s="20">
        <v>9745</v>
      </c>
      <c r="I572" s="20">
        <v>10836</v>
      </c>
      <c r="J572" s="20">
        <v>13069</v>
      </c>
      <c r="K572" s="20">
        <v>15500</v>
      </c>
      <c r="Z572" s="1" t="s">
        <v>592</v>
      </c>
      <c r="AA572" s="2" t="s">
        <v>809</v>
      </c>
    </row>
    <row r="573" spans="1:27">
      <c r="A573" s="26" t="s">
        <v>677</v>
      </c>
      <c r="C573" s="20">
        <v>7675</v>
      </c>
      <c r="D573" s="20">
        <v>8037</v>
      </c>
      <c r="E573" s="20">
        <v>8503</v>
      </c>
      <c r="F573" s="20">
        <v>8928</v>
      </c>
      <c r="G573" s="20">
        <v>9464</v>
      </c>
      <c r="H573" s="20">
        <v>9833</v>
      </c>
      <c r="I573" s="20">
        <v>10138</v>
      </c>
      <c r="J573" s="20">
        <v>10432</v>
      </c>
      <c r="K573" s="20">
        <v>10828</v>
      </c>
      <c r="Z573" s="1" t="s">
        <v>578</v>
      </c>
      <c r="AA573" s="2" t="s">
        <v>775</v>
      </c>
    </row>
    <row r="574" spans="1:27">
      <c r="A574" s="26" t="s">
        <v>7</v>
      </c>
      <c r="C574" s="20">
        <v>5942</v>
      </c>
      <c r="D574" s="20">
        <v>6317</v>
      </c>
      <c r="E574" s="20">
        <v>6860</v>
      </c>
      <c r="F574" s="20">
        <v>7217</v>
      </c>
      <c r="G574" s="20">
        <v>7576</v>
      </c>
      <c r="H574" s="20">
        <v>7871</v>
      </c>
      <c r="I574" s="20">
        <v>8115</v>
      </c>
      <c r="J574" s="20">
        <v>8351</v>
      </c>
      <c r="K574" s="20">
        <v>8668</v>
      </c>
      <c r="Z574" s="1" t="s">
        <v>635</v>
      </c>
      <c r="AA574" s="2" t="s">
        <v>771</v>
      </c>
    </row>
    <row r="575" spans="1:27">
      <c r="A575" s="26" t="s">
        <v>8</v>
      </c>
      <c r="C575" s="20">
        <v>9587.7730755198845</v>
      </c>
      <c r="D575" s="20">
        <v>10190.932506384532</v>
      </c>
      <c r="E575" s="20">
        <v>10416.194089748267</v>
      </c>
      <c r="F575" s="20">
        <v>11114</v>
      </c>
      <c r="G575" s="20">
        <v>11692</v>
      </c>
      <c r="H575" s="20">
        <v>12627</v>
      </c>
      <c r="I575" s="20">
        <v>13208</v>
      </c>
      <c r="J575" s="20">
        <v>14146</v>
      </c>
      <c r="K575" s="20">
        <v>14980</v>
      </c>
      <c r="Z575" s="1" t="s">
        <v>755</v>
      </c>
      <c r="AA575" s="2" t="s">
        <v>756</v>
      </c>
    </row>
    <row r="576" spans="1:27">
      <c r="A576" s="26" t="s">
        <v>9</v>
      </c>
      <c r="C576" s="20">
        <v>3320.2917613636364</v>
      </c>
      <c r="D576" s="20">
        <v>3287.2321022727274</v>
      </c>
      <c r="E576" s="20">
        <v>3283.9261363636365</v>
      </c>
      <c r="F576" s="20">
        <v>3353</v>
      </c>
      <c r="G576" s="20">
        <v>3503</v>
      </c>
      <c r="H576" s="20">
        <v>3462</v>
      </c>
      <c r="I576" s="20">
        <v>3627</v>
      </c>
      <c r="J576" s="20">
        <v>3660</v>
      </c>
      <c r="K576" s="20">
        <v>3846</v>
      </c>
      <c r="Z576" s="1" t="s">
        <v>869</v>
      </c>
      <c r="AA576" s="2" t="s">
        <v>870</v>
      </c>
    </row>
    <row r="577" spans="1:27">
      <c r="A577" s="26" t="s">
        <v>678</v>
      </c>
      <c r="C577" s="20">
        <v>15156</v>
      </c>
      <c r="D577" s="20">
        <v>15823</v>
      </c>
      <c r="E577" s="20">
        <v>16488</v>
      </c>
      <c r="F577" s="20">
        <v>17362</v>
      </c>
      <c r="G577" s="20">
        <v>18490</v>
      </c>
      <c r="H577" s="20">
        <v>19230</v>
      </c>
      <c r="I577" s="20">
        <v>19941</v>
      </c>
      <c r="J577" s="20">
        <v>20340</v>
      </c>
      <c r="K577" s="20">
        <v>21113</v>
      </c>
      <c r="Z577" s="1" t="s">
        <v>925</v>
      </c>
      <c r="AA577" s="2" t="s">
        <v>926</v>
      </c>
    </row>
    <row r="578" spans="1:27">
      <c r="A578" s="26" t="s">
        <v>679</v>
      </c>
      <c r="C578" s="20">
        <v>615</v>
      </c>
      <c r="D578" s="20">
        <v>668</v>
      </c>
      <c r="E578" s="20">
        <v>713</v>
      </c>
      <c r="F578" s="20">
        <v>756</v>
      </c>
      <c r="G578" s="20">
        <v>794</v>
      </c>
      <c r="H578" s="20">
        <v>831</v>
      </c>
      <c r="I578" s="20">
        <v>867</v>
      </c>
      <c r="J578" s="20">
        <v>918</v>
      </c>
      <c r="K578" s="20">
        <v>978</v>
      </c>
      <c r="Z578" s="1" t="s">
        <v>593</v>
      </c>
      <c r="AA578" s="2" t="s">
        <v>863</v>
      </c>
    </row>
    <row r="579" spans="1:27">
      <c r="A579" s="26" t="s">
        <v>680</v>
      </c>
      <c r="C579" s="20">
        <v>2147</v>
      </c>
      <c r="D579" s="20">
        <v>2225</v>
      </c>
      <c r="E579" s="20">
        <v>2265</v>
      </c>
      <c r="F579" s="20">
        <v>2272</v>
      </c>
      <c r="G579" s="20">
        <v>2258</v>
      </c>
      <c r="H579" s="20">
        <v>2086</v>
      </c>
      <c r="I579" s="20">
        <v>2114</v>
      </c>
      <c r="J579" s="20">
        <v>2160</v>
      </c>
      <c r="K579" s="20">
        <v>2242</v>
      </c>
      <c r="Z579" s="1" t="s">
        <v>864</v>
      </c>
      <c r="AA579" s="2" t="s">
        <v>865</v>
      </c>
    </row>
    <row r="580" spans="1:27">
      <c r="A580" s="26" t="s">
        <v>681</v>
      </c>
      <c r="C580" s="20">
        <v>3451</v>
      </c>
      <c r="D580" s="20">
        <v>3531</v>
      </c>
      <c r="E580" s="20">
        <v>3566</v>
      </c>
      <c r="F580" s="20">
        <v>3919</v>
      </c>
      <c r="G580" s="20">
        <v>4307</v>
      </c>
      <c r="H580" s="20">
        <v>4940</v>
      </c>
      <c r="I580" s="20">
        <v>6600</v>
      </c>
      <c r="J580" s="20">
        <v>7121</v>
      </c>
      <c r="K580" s="20">
        <v>7157</v>
      </c>
      <c r="Z580" s="1" t="s">
        <v>963</v>
      </c>
      <c r="AA580" s="2" t="s">
        <v>964</v>
      </c>
    </row>
    <row r="581" spans="1:27">
      <c r="A581" s="26" t="s">
        <v>682</v>
      </c>
      <c r="C581" s="20">
        <v>333</v>
      </c>
      <c r="D581" s="20">
        <v>340</v>
      </c>
      <c r="E581" s="20">
        <v>336</v>
      </c>
      <c r="F581" s="20">
        <v>344</v>
      </c>
      <c r="G581" s="20">
        <v>352</v>
      </c>
      <c r="H581" s="20">
        <v>361</v>
      </c>
      <c r="I581" s="20">
        <v>376</v>
      </c>
      <c r="J581" s="20">
        <v>380</v>
      </c>
      <c r="K581" s="20">
        <v>385</v>
      </c>
      <c r="Z581" s="1" t="s">
        <v>796</v>
      </c>
      <c r="AA581" s="2" t="s">
        <v>797</v>
      </c>
    </row>
    <row r="582" spans="1:27">
      <c r="A582" s="26" t="s">
        <v>683</v>
      </c>
      <c r="C582" s="20">
        <v>5928</v>
      </c>
      <c r="D582" s="20">
        <v>5750</v>
      </c>
      <c r="E582" s="20">
        <v>6221</v>
      </c>
      <c r="F582" s="20">
        <v>6445</v>
      </c>
      <c r="G582" s="20">
        <v>6793</v>
      </c>
      <c r="H582" s="20">
        <v>6847</v>
      </c>
      <c r="I582" s="20">
        <v>7087</v>
      </c>
      <c r="J582" s="20">
        <v>7640</v>
      </c>
      <c r="K582" s="20">
        <v>8106</v>
      </c>
      <c r="Z582" s="1" t="s">
        <v>811</v>
      </c>
      <c r="AA582" s="2" t="s">
        <v>812</v>
      </c>
    </row>
    <row r="583" spans="1:27">
      <c r="A583" s="26" t="s">
        <v>15</v>
      </c>
      <c r="C583" s="20">
        <v>21198</v>
      </c>
      <c r="D583" s="20">
        <v>21537</v>
      </c>
      <c r="E583" s="20">
        <v>21042</v>
      </c>
      <c r="F583" s="20">
        <v>21063</v>
      </c>
      <c r="G583" s="20">
        <v>20747</v>
      </c>
      <c r="H583" s="20">
        <v>20394</v>
      </c>
      <c r="I583" s="20">
        <v>20720</v>
      </c>
      <c r="J583" s="20">
        <v>21093</v>
      </c>
      <c r="K583" s="20">
        <v>21283</v>
      </c>
      <c r="Z583" s="1" t="s">
        <v>836</v>
      </c>
      <c r="AA583" s="2" t="s">
        <v>837</v>
      </c>
    </row>
    <row r="584" spans="1:27">
      <c r="A584" s="26" t="s">
        <v>16</v>
      </c>
      <c r="C584" s="20">
        <v>461</v>
      </c>
      <c r="D584" s="20">
        <v>472</v>
      </c>
      <c r="E584" s="20">
        <v>475</v>
      </c>
      <c r="F584" s="20">
        <v>484</v>
      </c>
      <c r="G584" s="20">
        <v>497</v>
      </c>
      <c r="H584" s="20">
        <v>514</v>
      </c>
      <c r="I584" s="20">
        <v>528</v>
      </c>
      <c r="J584" s="20">
        <v>545</v>
      </c>
      <c r="K584" s="20">
        <v>5714</v>
      </c>
      <c r="Z584" s="1" t="s">
        <v>886</v>
      </c>
      <c r="AA584" s="2" t="s">
        <v>887</v>
      </c>
    </row>
    <row r="585" spans="1:27">
      <c r="A585" s="26" t="s">
        <v>684</v>
      </c>
      <c r="C585" s="20">
        <v>185114.64211990469</v>
      </c>
      <c r="D585" s="20">
        <v>196407</v>
      </c>
      <c r="E585" s="20">
        <v>207013</v>
      </c>
      <c r="F585" s="20">
        <v>214258</v>
      </c>
      <c r="G585" s="20">
        <v>221115</v>
      </c>
      <c r="H585" s="20">
        <v>228190</v>
      </c>
      <c r="I585" s="20">
        <v>237546</v>
      </c>
      <c r="J585" s="20">
        <v>248236</v>
      </c>
      <c r="K585" s="20">
        <v>265116</v>
      </c>
      <c r="Z585" s="1" t="s">
        <v>667</v>
      </c>
      <c r="AA585" s="2" t="s">
        <v>791</v>
      </c>
    </row>
    <row r="586" spans="1:27">
      <c r="A586" s="26" t="s">
        <v>685</v>
      </c>
      <c r="C586" s="20">
        <v>2298</v>
      </c>
      <c r="D586" s="20">
        <v>3250</v>
      </c>
      <c r="E586" s="20">
        <v>3773</v>
      </c>
      <c r="F586" s="20">
        <v>5301</v>
      </c>
      <c r="G586" s="20">
        <v>5809</v>
      </c>
      <c r="H586" s="20">
        <v>6873</v>
      </c>
      <c r="I586" s="20">
        <v>9052</v>
      </c>
      <c r="J586" s="20">
        <v>9658</v>
      </c>
      <c r="K586" s="20">
        <v>9156</v>
      </c>
      <c r="Z586" s="1" t="s">
        <v>699</v>
      </c>
      <c r="AA586" s="2" t="s">
        <v>933</v>
      </c>
    </row>
    <row r="587" spans="1:27">
      <c r="A587" s="26" t="s">
        <v>686</v>
      </c>
      <c r="C587" s="20">
        <v>37389.173170217255</v>
      </c>
      <c r="D587" s="20">
        <v>39633.14775363847</v>
      </c>
      <c r="E587" s="20">
        <v>41774.13045770934</v>
      </c>
      <c r="F587" s="20">
        <v>44990.285962877031</v>
      </c>
      <c r="G587" s="20">
        <v>45709</v>
      </c>
      <c r="H587" s="20">
        <v>44089</v>
      </c>
      <c r="I587" s="20">
        <v>49865</v>
      </c>
      <c r="J587" s="20">
        <v>54951</v>
      </c>
      <c r="K587" s="20">
        <v>59896</v>
      </c>
      <c r="Z587" s="1" t="s">
        <v>846</v>
      </c>
      <c r="AA587" s="2" t="s">
        <v>847</v>
      </c>
    </row>
    <row r="588" spans="1:27">
      <c r="A588" s="26" t="s">
        <v>17</v>
      </c>
      <c r="C588" s="20">
        <v>5835</v>
      </c>
      <c r="D588" s="20">
        <v>4845</v>
      </c>
      <c r="E588" s="20">
        <v>4753</v>
      </c>
      <c r="F588" s="20">
        <v>4848</v>
      </c>
      <c r="G588" s="20">
        <v>4848</v>
      </c>
      <c r="H588" s="20">
        <v>4974</v>
      </c>
      <c r="I588" s="20">
        <v>5029</v>
      </c>
      <c r="J588" s="20">
        <v>5180</v>
      </c>
      <c r="K588" s="20">
        <v>5242</v>
      </c>
      <c r="Z588" s="1" t="s">
        <v>787</v>
      </c>
      <c r="AA588" s="2" t="s">
        <v>788</v>
      </c>
    </row>
    <row r="589" spans="1:27">
      <c r="A589" s="26" t="s">
        <v>687</v>
      </c>
      <c r="C589" s="20">
        <v>1089</v>
      </c>
      <c r="D589" s="20">
        <v>1159</v>
      </c>
      <c r="E589" s="20">
        <v>1224</v>
      </c>
      <c r="F589" s="20">
        <v>1295</v>
      </c>
      <c r="G589" s="20">
        <v>1254</v>
      </c>
      <c r="H589" s="20">
        <v>1338</v>
      </c>
      <c r="I589" s="20">
        <v>1434</v>
      </c>
      <c r="J589" s="20">
        <v>1508</v>
      </c>
      <c r="K589" s="20">
        <v>1606</v>
      </c>
      <c r="Z589" s="1" t="s">
        <v>985</v>
      </c>
      <c r="AA589" s="2" t="s">
        <v>986</v>
      </c>
    </row>
    <row r="590" spans="1:27">
      <c r="A590" s="26" t="s">
        <v>19</v>
      </c>
      <c r="C590" s="20">
        <v>23058</v>
      </c>
      <c r="D590" s="20">
        <v>24073</v>
      </c>
      <c r="E590" s="20">
        <v>24963</v>
      </c>
      <c r="F590" s="20">
        <v>26011</v>
      </c>
      <c r="G590" s="20">
        <v>27182</v>
      </c>
      <c r="H590" s="20">
        <v>28595</v>
      </c>
      <c r="I590" s="20">
        <v>30197</v>
      </c>
      <c r="J590" s="20">
        <v>31978</v>
      </c>
      <c r="K590" s="20">
        <v>33961</v>
      </c>
      <c r="Z590" s="1" t="s">
        <v>651</v>
      </c>
      <c r="AA590" s="2" t="s">
        <v>741</v>
      </c>
    </row>
    <row r="591" spans="1:27">
      <c r="A591" s="26" t="s">
        <v>688</v>
      </c>
      <c r="C591" s="20">
        <v>4625</v>
      </c>
      <c r="D591" s="20">
        <v>4838</v>
      </c>
      <c r="E591" s="20">
        <v>4939</v>
      </c>
      <c r="F591" s="20">
        <v>5136</v>
      </c>
      <c r="G591" s="20">
        <v>5252</v>
      </c>
      <c r="H591" s="20">
        <v>5315</v>
      </c>
      <c r="I591" s="20">
        <v>5459</v>
      </c>
      <c r="J591" s="20">
        <v>5639</v>
      </c>
      <c r="K591" s="20">
        <v>5763</v>
      </c>
      <c r="Z591" s="1" t="s">
        <v>604</v>
      </c>
      <c r="AA591" s="2" t="s">
        <v>804</v>
      </c>
    </row>
    <row r="592" spans="1:27">
      <c r="A592" s="26" t="s">
        <v>689</v>
      </c>
      <c r="C592" s="20">
        <v>735.66737717006208</v>
      </c>
      <c r="D592" s="20">
        <v>795</v>
      </c>
      <c r="E592" s="20">
        <v>870</v>
      </c>
      <c r="F592" s="20">
        <v>871</v>
      </c>
      <c r="G592" s="20">
        <v>826</v>
      </c>
      <c r="H592" s="20">
        <v>821</v>
      </c>
      <c r="I592" s="20">
        <v>839</v>
      </c>
      <c r="J592" s="20">
        <v>866</v>
      </c>
      <c r="K592" s="20">
        <v>889</v>
      </c>
      <c r="Z592" s="1" t="s">
        <v>600</v>
      </c>
      <c r="AA592" s="2" t="s">
        <v>776</v>
      </c>
    </row>
    <row r="593" spans="1:73">
      <c r="A593" s="26" t="s">
        <v>20</v>
      </c>
      <c r="C593" s="20">
        <v>30540</v>
      </c>
      <c r="D593" s="20">
        <v>30937</v>
      </c>
      <c r="E593" s="20">
        <v>30906</v>
      </c>
      <c r="F593" s="20">
        <v>31246</v>
      </c>
      <c r="G593" s="20">
        <v>31590</v>
      </c>
      <c r="H593" s="20">
        <v>32475</v>
      </c>
      <c r="I593" s="20">
        <v>33968</v>
      </c>
      <c r="J593" s="20">
        <v>35939</v>
      </c>
      <c r="K593" s="20">
        <v>38131</v>
      </c>
      <c r="Z593" s="1" t="s">
        <v>892</v>
      </c>
      <c r="AA593" s="2" t="s">
        <v>893</v>
      </c>
    </row>
    <row r="594" spans="1:73">
      <c r="A594" s="26" t="s">
        <v>21</v>
      </c>
      <c r="C594" s="20">
        <v>2865.9961706783374</v>
      </c>
      <c r="D594" s="20">
        <v>2933.836980306346</v>
      </c>
      <c r="E594" s="20">
        <v>3037.2664113785559</v>
      </c>
      <c r="F594" s="20">
        <v>3137</v>
      </c>
      <c r="G594" s="20">
        <v>3278</v>
      </c>
      <c r="H594" s="20">
        <v>3367</v>
      </c>
      <c r="I594" s="20">
        <v>3508</v>
      </c>
      <c r="J594" s="20">
        <v>3610</v>
      </c>
      <c r="K594" s="20">
        <v>3870</v>
      </c>
      <c r="Z594" s="1" t="s">
        <v>701</v>
      </c>
      <c r="AA594" s="2" t="s">
        <v>830</v>
      </c>
    </row>
    <row r="595" spans="1:73">
      <c r="A595" s="26" t="s">
        <v>690</v>
      </c>
      <c r="C595" s="20">
        <v>2580</v>
      </c>
      <c r="D595" s="20">
        <v>2623</v>
      </c>
      <c r="E595" s="20">
        <v>2667</v>
      </c>
      <c r="F595" s="20">
        <v>2712</v>
      </c>
      <c r="G595" s="20">
        <v>2851</v>
      </c>
      <c r="H595" s="20">
        <v>1959</v>
      </c>
      <c r="I595" s="20">
        <v>2010</v>
      </c>
      <c r="J595" s="20">
        <v>2117</v>
      </c>
      <c r="K595" s="20">
        <v>2282</v>
      </c>
      <c r="Z595" s="1" t="s">
        <v>792</v>
      </c>
      <c r="AA595" s="2" t="s">
        <v>793</v>
      </c>
    </row>
    <row r="596" spans="1:73">
      <c r="A596" s="26" t="s">
        <v>691</v>
      </c>
      <c r="C596" s="20">
        <v>11318</v>
      </c>
      <c r="D596" s="20">
        <v>11442</v>
      </c>
      <c r="E596" s="20">
        <v>11832</v>
      </c>
      <c r="F596" s="20">
        <v>12530</v>
      </c>
      <c r="G596" s="20">
        <v>12705</v>
      </c>
      <c r="H596" s="20">
        <v>13455</v>
      </c>
      <c r="I596" s="20">
        <v>14127</v>
      </c>
      <c r="J596" s="20">
        <v>15017</v>
      </c>
      <c r="K596" s="20">
        <v>15858</v>
      </c>
      <c r="Z596" s="1" t="s">
        <v>579</v>
      </c>
      <c r="AA596" s="2" t="s">
        <v>766</v>
      </c>
    </row>
    <row r="597" spans="1:73">
      <c r="A597" s="26" t="s">
        <v>22</v>
      </c>
      <c r="C597" s="20">
        <v>9975.7710814291531</v>
      </c>
      <c r="D597" s="20">
        <v>10445</v>
      </c>
      <c r="E597" s="20">
        <v>10946</v>
      </c>
      <c r="F597" s="20">
        <v>11602</v>
      </c>
      <c r="G597" s="20">
        <v>10129</v>
      </c>
      <c r="H597" s="20">
        <v>11122</v>
      </c>
      <c r="I597" s="20">
        <v>11711</v>
      </c>
      <c r="J597" s="20">
        <v>12250</v>
      </c>
      <c r="K597" s="20">
        <v>12850</v>
      </c>
      <c r="Z597" s="1" t="s">
        <v>907</v>
      </c>
      <c r="AA597" s="2" t="s">
        <v>908</v>
      </c>
    </row>
    <row r="598" spans="1:73">
      <c r="A598" s="26" t="s">
        <v>23</v>
      </c>
      <c r="C598" s="20">
        <v>6850</v>
      </c>
      <c r="D598" s="20">
        <v>7124</v>
      </c>
      <c r="E598" s="20">
        <v>7388</v>
      </c>
      <c r="F598" s="20">
        <v>7085</v>
      </c>
      <c r="G598" s="20">
        <v>7234</v>
      </c>
      <c r="H598" s="20">
        <v>7516</v>
      </c>
      <c r="I598" s="20">
        <v>7892</v>
      </c>
      <c r="J598" s="20">
        <v>8073</v>
      </c>
      <c r="K598" s="20">
        <v>8711</v>
      </c>
      <c r="Z598" s="1" t="s">
        <v>702</v>
      </c>
      <c r="AA598" s="2" t="s">
        <v>950</v>
      </c>
    </row>
    <row r="599" spans="1:73">
      <c r="A599" s="26" t="s">
        <v>24</v>
      </c>
      <c r="C599" s="20">
        <v>8116</v>
      </c>
      <c r="D599" s="20">
        <v>8660</v>
      </c>
      <c r="E599" s="20">
        <v>8981</v>
      </c>
      <c r="F599" s="20">
        <v>10068</v>
      </c>
      <c r="G599" s="20">
        <v>10501</v>
      </c>
      <c r="H599" s="20">
        <v>11257</v>
      </c>
      <c r="I599" s="20">
        <v>11527</v>
      </c>
      <c r="J599" s="20">
        <v>12230</v>
      </c>
      <c r="K599" s="20">
        <v>12879</v>
      </c>
      <c r="Z599" s="1" t="s">
        <v>850</v>
      </c>
      <c r="AA599" s="2" t="s">
        <v>851</v>
      </c>
    </row>
    <row r="600" spans="1:73">
      <c r="A600" s="26" t="s">
        <v>692</v>
      </c>
      <c r="C600" s="20">
        <v>2482</v>
      </c>
      <c r="D600" s="20">
        <v>2583</v>
      </c>
      <c r="E600" s="20">
        <v>2713</v>
      </c>
      <c r="F600" s="20">
        <v>2832</v>
      </c>
      <c r="G600" s="20">
        <v>2948</v>
      </c>
      <c r="H600" s="20">
        <v>3113</v>
      </c>
      <c r="I600" s="20">
        <v>3275</v>
      </c>
      <c r="J600" s="20">
        <v>3445</v>
      </c>
      <c r="K600" s="20">
        <v>3838</v>
      </c>
      <c r="Z600" s="1" t="s">
        <v>878</v>
      </c>
      <c r="AA600" s="2" t="s">
        <v>879</v>
      </c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 s="33"/>
      <c r="BM600"/>
      <c r="BN600"/>
      <c r="BO600"/>
      <c r="BP600"/>
      <c r="BQ600"/>
      <c r="BR600"/>
      <c r="BS600"/>
      <c r="BT600"/>
      <c r="BU600"/>
    </row>
    <row r="601" spans="1:73">
      <c r="A601" s="26" t="s">
        <v>693</v>
      </c>
      <c r="C601" s="20">
        <v>11628</v>
      </c>
      <c r="D601" s="20">
        <v>12244</v>
      </c>
      <c r="E601" s="20">
        <v>12563</v>
      </c>
      <c r="F601" s="20">
        <v>13455</v>
      </c>
      <c r="G601" s="20">
        <v>13912</v>
      </c>
      <c r="H601" s="20">
        <v>14875</v>
      </c>
      <c r="I601" s="20">
        <v>15574</v>
      </c>
      <c r="J601" s="20">
        <v>16056</v>
      </c>
      <c r="K601" s="20">
        <v>16618</v>
      </c>
      <c r="Z601" s="1" t="s">
        <v>572</v>
      </c>
      <c r="AA601" s="2" t="s">
        <v>727</v>
      </c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 s="33"/>
      <c r="BM601"/>
      <c r="BN601"/>
      <c r="BO601"/>
      <c r="BP601"/>
      <c r="BQ601"/>
      <c r="BR601"/>
      <c r="BS601"/>
      <c r="BT601"/>
      <c r="BU601"/>
    </row>
    <row r="602" spans="1:73">
      <c r="A602" s="26" t="s">
        <v>694</v>
      </c>
      <c r="C602" s="20">
        <v>79339</v>
      </c>
      <c r="D602" s="20">
        <v>79259</v>
      </c>
      <c r="E602" s="20">
        <v>80052</v>
      </c>
      <c r="F602" s="20">
        <v>85095</v>
      </c>
      <c r="G602" s="20">
        <v>87818</v>
      </c>
      <c r="H602" s="20">
        <v>93175</v>
      </c>
      <c r="I602" s="20">
        <v>98020</v>
      </c>
      <c r="J602" s="20">
        <v>100372</v>
      </c>
      <c r="K602" s="20">
        <v>108402</v>
      </c>
      <c r="Z602" s="1" t="s">
        <v>573</v>
      </c>
      <c r="AA602" s="2" t="s">
        <v>719</v>
      </c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 s="33"/>
      <c r="BM602"/>
      <c r="BN602"/>
      <c r="BO602"/>
      <c r="BP602"/>
      <c r="BQ602"/>
      <c r="BR602"/>
      <c r="BS602"/>
      <c r="BT602"/>
      <c r="BU602"/>
    </row>
    <row r="603" spans="1:73">
      <c r="A603" s="26" t="s">
        <v>25</v>
      </c>
      <c r="C603" s="20">
        <v>22204</v>
      </c>
      <c r="D603" s="20">
        <v>23870</v>
      </c>
      <c r="E603" s="20">
        <v>24252</v>
      </c>
      <c r="F603" s="20">
        <v>27405</v>
      </c>
      <c r="G603" s="20">
        <v>29433</v>
      </c>
      <c r="H603" s="20">
        <v>31758</v>
      </c>
      <c r="I603" s="20">
        <v>34140</v>
      </c>
      <c r="J603" s="20">
        <v>36257</v>
      </c>
      <c r="K603" s="20">
        <v>39339</v>
      </c>
      <c r="Z603" s="1" t="s">
        <v>668</v>
      </c>
      <c r="AA603" s="2" t="s">
        <v>897</v>
      </c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 s="33"/>
      <c r="BM603"/>
      <c r="BN603"/>
      <c r="BO603"/>
      <c r="BP603"/>
      <c r="BQ603"/>
      <c r="BR603"/>
      <c r="BS603"/>
      <c r="BT603"/>
      <c r="BU603"/>
    </row>
    <row r="604" spans="1:73">
      <c r="A604" s="26" t="s">
        <v>695</v>
      </c>
      <c r="C604" s="20">
        <v>6470</v>
      </c>
      <c r="D604" s="20">
        <v>6703</v>
      </c>
      <c r="E604" s="20">
        <v>6931</v>
      </c>
      <c r="F604" s="20">
        <v>7083</v>
      </c>
      <c r="G604" s="20">
        <v>7261</v>
      </c>
      <c r="H604" s="20">
        <v>7515</v>
      </c>
      <c r="I604" s="20">
        <v>8011</v>
      </c>
      <c r="J604" s="20">
        <v>8348</v>
      </c>
      <c r="K604" s="20">
        <v>8732</v>
      </c>
      <c r="Z604" s="1" t="s">
        <v>617</v>
      </c>
      <c r="AA604" s="2" t="s">
        <v>979</v>
      </c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 s="33"/>
      <c r="BM604"/>
      <c r="BN604"/>
      <c r="BO604"/>
      <c r="BP604"/>
      <c r="BQ604"/>
      <c r="BR604"/>
      <c r="BS604"/>
      <c r="BT604"/>
      <c r="BU604"/>
    </row>
    <row r="605" spans="1:73">
      <c r="A605" s="26" t="s">
        <v>26</v>
      </c>
      <c r="C605" s="20">
        <v>5219</v>
      </c>
      <c r="D605" s="20">
        <v>5188</v>
      </c>
      <c r="E605" s="20">
        <v>5115</v>
      </c>
      <c r="F605" s="20">
        <v>5478</v>
      </c>
      <c r="G605" s="20">
        <v>5643</v>
      </c>
      <c r="H605" s="20">
        <v>5897</v>
      </c>
      <c r="I605" s="20">
        <v>5850</v>
      </c>
      <c r="J605" s="20">
        <v>6283</v>
      </c>
      <c r="K605" s="20">
        <v>6609</v>
      </c>
      <c r="Z605" s="1" t="s">
        <v>704</v>
      </c>
      <c r="AA605" s="2" t="s">
        <v>962</v>
      </c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 s="33"/>
      <c r="BM605"/>
      <c r="BN605"/>
      <c r="BO605"/>
      <c r="BP605"/>
      <c r="BQ605"/>
      <c r="BR605"/>
      <c r="BS605"/>
      <c r="BT605"/>
      <c r="BU605"/>
    </row>
    <row r="606" spans="1:73">
      <c r="A606" s="26" t="s">
        <v>696</v>
      </c>
      <c r="C606" s="20">
        <v>135764</v>
      </c>
      <c r="D606" s="20">
        <v>137122</v>
      </c>
      <c r="E606" s="20">
        <v>143018</v>
      </c>
      <c r="F606" s="20">
        <v>147452</v>
      </c>
      <c r="G606" s="20">
        <v>149663</v>
      </c>
      <c r="H606" s="20">
        <v>165677</v>
      </c>
      <c r="I606" s="20">
        <v>175618</v>
      </c>
      <c r="J606" s="20">
        <v>188262</v>
      </c>
      <c r="K606" s="20">
        <v>198805</v>
      </c>
      <c r="Z606" s="1" t="s">
        <v>646</v>
      </c>
      <c r="AA606" s="2" t="s">
        <v>866</v>
      </c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 s="33"/>
      <c r="BM606"/>
      <c r="BN606"/>
      <c r="BO606"/>
      <c r="BP606"/>
      <c r="BQ606"/>
      <c r="BR606"/>
      <c r="BS606"/>
      <c r="BT606"/>
      <c r="BU606"/>
    </row>
    <row r="607" spans="1:73">
      <c r="A607" s="26" t="s">
        <v>697</v>
      </c>
      <c r="C607" s="20">
        <v>3174</v>
      </c>
      <c r="D607" s="20">
        <v>3240</v>
      </c>
      <c r="E607" s="20">
        <v>3308</v>
      </c>
      <c r="F607" s="20">
        <v>3377</v>
      </c>
      <c r="G607" s="20">
        <v>3544</v>
      </c>
      <c r="H607" s="20">
        <v>3719</v>
      </c>
      <c r="I607" s="20">
        <v>3927</v>
      </c>
      <c r="J607" s="20">
        <v>4147</v>
      </c>
      <c r="K607" s="20">
        <v>4381</v>
      </c>
      <c r="Z607" s="1" t="s">
        <v>759</v>
      </c>
      <c r="AA607" s="2" t="s">
        <v>760</v>
      </c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 s="33"/>
      <c r="BM607"/>
      <c r="BN607"/>
      <c r="BO607"/>
      <c r="BP607"/>
      <c r="BQ607"/>
      <c r="BR607"/>
      <c r="BS607"/>
      <c r="BT607"/>
      <c r="BU607"/>
    </row>
    <row r="608" spans="1:73">
      <c r="A608" s="26" t="s">
        <v>27</v>
      </c>
      <c r="C608" s="20">
        <v>5388</v>
      </c>
      <c r="D608" s="20">
        <v>5798</v>
      </c>
      <c r="E608" s="20">
        <v>6146</v>
      </c>
      <c r="F608" s="20">
        <v>6558</v>
      </c>
      <c r="G608" s="20">
        <v>7174</v>
      </c>
      <c r="H608" s="20">
        <v>7239</v>
      </c>
      <c r="I608" s="20">
        <v>7528</v>
      </c>
      <c r="J608" s="20">
        <v>7980</v>
      </c>
      <c r="K608" s="20">
        <v>8403</v>
      </c>
      <c r="Z608" s="1" t="s">
        <v>921</v>
      </c>
      <c r="AA608" s="2" t="s">
        <v>922</v>
      </c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 s="33"/>
      <c r="BM608"/>
      <c r="BN608"/>
      <c r="BO608"/>
      <c r="BP608"/>
      <c r="BQ608"/>
      <c r="BR608"/>
      <c r="BS608"/>
      <c r="BT608"/>
      <c r="BU608"/>
    </row>
    <row r="609" spans="1:73">
      <c r="A609" s="26" t="s">
        <v>698</v>
      </c>
      <c r="C609" s="20">
        <v>185</v>
      </c>
      <c r="D609" s="20">
        <v>190</v>
      </c>
      <c r="E609" s="20">
        <v>196</v>
      </c>
      <c r="F609" s="20">
        <v>204</v>
      </c>
      <c r="G609" s="20">
        <v>214</v>
      </c>
      <c r="H609" s="20">
        <v>228</v>
      </c>
      <c r="I609" s="20">
        <v>242</v>
      </c>
      <c r="J609" s="20">
        <v>254</v>
      </c>
      <c r="K609" s="20">
        <v>272</v>
      </c>
      <c r="Z609" s="1" t="s">
        <v>958</v>
      </c>
      <c r="AA609" s="2" t="s">
        <v>959</v>
      </c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 s="33"/>
      <c r="BM609"/>
      <c r="BN609"/>
      <c r="BO609"/>
      <c r="BP609"/>
      <c r="BQ609"/>
      <c r="BR609"/>
      <c r="BS609"/>
      <c r="BT609"/>
      <c r="BU609"/>
    </row>
    <row r="610" spans="1:73">
      <c r="A610" s="26" t="s">
        <v>699</v>
      </c>
      <c r="C610" s="20">
        <v>12611</v>
      </c>
      <c r="D610" s="20">
        <v>13254</v>
      </c>
      <c r="E610" s="20">
        <v>14022</v>
      </c>
      <c r="F610" s="20">
        <v>14681</v>
      </c>
      <c r="G610" s="20">
        <v>14843</v>
      </c>
      <c r="H610" s="20">
        <v>15825</v>
      </c>
      <c r="I610" s="20">
        <v>16743</v>
      </c>
      <c r="J610" s="20">
        <v>17630</v>
      </c>
      <c r="K610" s="20">
        <v>18000</v>
      </c>
      <c r="Z610" s="1" t="s">
        <v>860</v>
      </c>
      <c r="AA610" s="2" t="s">
        <v>861</v>
      </c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 s="33"/>
      <c r="BM610"/>
      <c r="BN610"/>
      <c r="BO610"/>
      <c r="BP610"/>
      <c r="BQ610"/>
      <c r="BR610"/>
      <c r="BS610"/>
      <c r="BT610"/>
      <c r="BU610"/>
    </row>
    <row r="611" spans="1:73">
      <c r="A611" s="26" t="s">
        <v>28</v>
      </c>
      <c r="C611" s="20">
        <v>548</v>
      </c>
      <c r="D611" s="20">
        <v>532</v>
      </c>
      <c r="E611" s="20">
        <v>504</v>
      </c>
      <c r="F611" s="20">
        <v>493</v>
      </c>
      <c r="G611" s="20">
        <v>499</v>
      </c>
      <c r="H611" s="20">
        <v>470</v>
      </c>
      <c r="I611" s="20">
        <v>456</v>
      </c>
      <c r="J611" s="20">
        <v>481</v>
      </c>
      <c r="K611" s="20">
        <v>510</v>
      </c>
      <c r="Z611" s="1" t="s">
        <v>636</v>
      </c>
      <c r="AA611" s="2" t="s">
        <v>807</v>
      </c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 s="33"/>
      <c r="BM611"/>
      <c r="BN611"/>
      <c r="BO611"/>
      <c r="BP611"/>
      <c r="BQ611"/>
      <c r="BR611"/>
      <c r="BS611"/>
      <c r="BT611"/>
      <c r="BU611"/>
    </row>
    <row r="612" spans="1:73">
      <c r="A612" s="26" t="s">
        <v>31</v>
      </c>
      <c r="C612" s="20">
        <v>2066</v>
      </c>
      <c r="D612" s="20">
        <v>1899</v>
      </c>
      <c r="E612" s="20">
        <v>1971</v>
      </c>
      <c r="F612" s="20">
        <v>2328</v>
      </c>
      <c r="G612" s="20">
        <v>2968</v>
      </c>
      <c r="H612" s="20">
        <v>3188</v>
      </c>
      <c r="I612" s="20">
        <v>3420</v>
      </c>
      <c r="J612" s="20">
        <v>3670</v>
      </c>
      <c r="K612" s="20">
        <v>3942</v>
      </c>
      <c r="Z612" s="1" t="s">
        <v>705</v>
      </c>
      <c r="AA612" s="2" t="s">
        <v>841</v>
      </c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 s="33"/>
      <c r="BM612"/>
      <c r="BN612"/>
      <c r="BO612"/>
      <c r="BP612"/>
      <c r="BQ612"/>
      <c r="BR612"/>
      <c r="BS612"/>
      <c r="BT612"/>
      <c r="BU612"/>
    </row>
    <row r="613" spans="1:73">
      <c r="A613" s="26" t="s">
        <v>700</v>
      </c>
      <c r="C613" s="20">
        <v>6044</v>
      </c>
      <c r="D613" s="20">
        <v>6151</v>
      </c>
      <c r="E613" s="20">
        <v>6260</v>
      </c>
      <c r="F613" s="20">
        <v>6371</v>
      </c>
      <c r="G613" s="20">
        <v>6696</v>
      </c>
      <c r="H613" s="20">
        <v>7038</v>
      </c>
      <c r="I613" s="20">
        <v>7432</v>
      </c>
      <c r="J613" s="20">
        <v>7848</v>
      </c>
      <c r="K613" s="20">
        <v>8291</v>
      </c>
      <c r="Z613" s="1" t="s">
        <v>669</v>
      </c>
      <c r="AA613" s="2" t="s">
        <v>810</v>
      </c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 s="33"/>
      <c r="BM613"/>
      <c r="BN613"/>
      <c r="BO613"/>
      <c r="BP613"/>
      <c r="BQ613"/>
      <c r="BR613"/>
      <c r="BS613"/>
      <c r="BT613"/>
      <c r="BU613"/>
    </row>
    <row r="614" spans="1:73">
      <c r="A614" s="26" t="s">
        <v>701</v>
      </c>
      <c r="C614" s="20">
        <v>166054</v>
      </c>
      <c r="D614" s="20">
        <v>169541</v>
      </c>
      <c r="E614" s="20">
        <v>175305</v>
      </c>
      <c r="F614" s="20">
        <v>180038</v>
      </c>
      <c r="G614" s="20">
        <v>186520</v>
      </c>
      <c r="H614" s="20">
        <v>192302</v>
      </c>
      <c r="I614" s="20">
        <v>195473</v>
      </c>
      <c r="J614" s="20">
        <v>205442</v>
      </c>
      <c r="K614" s="20">
        <v>217714</v>
      </c>
      <c r="Z614" s="1" t="s">
        <v>618</v>
      </c>
      <c r="AA614" s="2" t="s">
        <v>930</v>
      </c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 s="33"/>
      <c r="BM614"/>
      <c r="BN614"/>
      <c r="BO614"/>
      <c r="BP614"/>
      <c r="BQ614"/>
      <c r="BR614"/>
      <c r="BS614"/>
      <c r="BT614"/>
      <c r="BU614"/>
    </row>
    <row r="615" spans="1:73">
      <c r="A615" s="26" t="s">
        <v>702</v>
      </c>
      <c r="C615" s="20">
        <v>29432</v>
      </c>
      <c r="D615" s="20">
        <v>31699</v>
      </c>
      <c r="E615" s="20">
        <v>34773</v>
      </c>
      <c r="F615" s="20">
        <v>36894</v>
      </c>
      <c r="G615" s="20">
        <v>39108</v>
      </c>
      <c r="H615" s="20">
        <v>41884</v>
      </c>
      <c r="I615" s="20">
        <v>44021</v>
      </c>
      <c r="J615" s="20">
        <v>47807</v>
      </c>
      <c r="K615" s="20">
        <v>53448</v>
      </c>
      <c r="Z615" s="1" t="s">
        <v>888</v>
      </c>
      <c r="AA615" s="2" t="s">
        <v>889</v>
      </c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 s="33"/>
      <c r="BM615"/>
      <c r="BN615"/>
      <c r="BO615"/>
      <c r="BP615"/>
      <c r="BQ615"/>
      <c r="BR615"/>
      <c r="BS615"/>
      <c r="BT615"/>
      <c r="BU615"/>
    </row>
    <row r="616" spans="1:73">
      <c r="A616" s="26" t="s">
        <v>703</v>
      </c>
      <c r="C616" s="20">
        <v>2759</v>
      </c>
      <c r="D616" s="20">
        <v>2856</v>
      </c>
      <c r="E616" s="20">
        <v>2919</v>
      </c>
      <c r="F616" s="20">
        <v>2969</v>
      </c>
      <c r="G616" s="20">
        <v>3052</v>
      </c>
      <c r="H616" s="20">
        <v>3125</v>
      </c>
      <c r="I616" s="20">
        <v>3191</v>
      </c>
      <c r="J616" s="20">
        <v>3264</v>
      </c>
      <c r="K616" s="20">
        <v>3333</v>
      </c>
      <c r="Z616" s="1" t="s">
        <v>706</v>
      </c>
      <c r="AA616" s="2" t="s">
        <v>961</v>
      </c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 s="33"/>
      <c r="BM616"/>
      <c r="BN616"/>
      <c r="BO616"/>
      <c r="BP616"/>
      <c r="BQ616"/>
      <c r="BR616"/>
      <c r="BS616"/>
      <c r="BT616"/>
      <c r="BU616"/>
    </row>
    <row r="617" spans="1:73">
      <c r="A617" s="26" t="s">
        <v>704</v>
      </c>
      <c r="C617" s="20">
        <v>16266</v>
      </c>
      <c r="D617" s="20">
        <v>16835</v>
      </c>
      <c r="E617" s="20">
        <v>17694</v>
      </c>
      <c r="F617" s="20">
        <v>18791</v>
      </c>
      <c r="G617" s="20">
        <v>20144</v>
      </c>
      <c r="H617" s="20">
        <v>21292</v>
      </c>
      <c r="I617" s="20">
        <v>22719</v>
      </c>
      <c r="J617" s="20">
        <v>24241</v>
      </c>
      <c r="K617" s="20">
        <v>24744</v>
      </c>
      <c r="Z617" s="1" t="s">
        <v>619</v>
      </c>
      <c r="AA617" s="2" t="s">
        <v>911</v>
      </c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 s="33"/>
      <c r="BM617"/>
      <c r="BN617"/>
      <c r="BO617"/>
      <c r="BP617"/>
      <c r="BQ617"/>
      <c r="BR617"/>
      <c r="BS617"/>
      <c r="BT617"/>
      <c r="BU617"/>
    </row>
    <row r="618" spans="1:73">
      <c r="A618" s="26" t="s">
        <v>29</v>
      </c>
      <c r="C618" s="20">
        <v>2867</v>
      </c>
      <c r="D618" s="20">
        <v>2950</v>
      </c>
      <c r="E618" s="20">
        <v>2894</v>
      </c>
      <c r="F618" s="20">
        <v>2912</v>
      </c>
      <c r="G618" s="20">
        <v>3043</v>
      </c>
      <c r="H618" s="20">
        <v>3201</v>
      </c>
      <c r="I618" s="20">
        <v>3275</v>
      </c>
      <c r="J618" s="20">
        <v>3308</v>
      </c>
      <c r="K618" s="20">
        <v>3374</v>
      </c>
      <c r="Z618" s="1" t="s">
        <v>670</v>
      </c>
      <c r="AA618" s="2" t="s">
        <v>728</v>
      </c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 s="33"/>
      <c r="BM618"/>
      <c r="BN618"/>
      <c r="BO618"/>
      <c r="BP618"/>
      <c r="BQ618"/>
      <c r="BR618"/>
      <c r="BS618"/>
      <c r="BT618"/>
      <c r="BU618"/>
    </row>
    <row r="619" spans="1:73">
      <c r="A619" s="26" t="s">
        <v>705</v>
      </c>
      <c r="C619" s="20">
        <v>39192</v>
      </c>
      <c r="D619" s="20">
        <v>41582</v>
      </c>
      <c r="E619" s="20">
        <v>43537</v>
      </c>
      <c r="F619" s="20">
        <v>45670</v>
      </c>
      <c r="G619" s="20">
        <v>46447</v>
      </c>
      <c r="H619" s="20">
        <v>49048</v>
      </c>
      <c r="I619" s="20">
        <v>51991</v>
      </c>
      <c r="J619" s="20">
        <v>54071</v>
      </c>
      <c r="K619" s="20">
        <v>56990</v>
      </c>
      <c r="Z619" s="1" t="s">
        <v>574</v>
      </c>
      <c r="AA619" s="2" t="s">
        <v>736</v>
      </c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 s="33"/>
      <c r="BM619"/>
      <c r="BN619"/>
      <c r="BO619"/>
      <c r="BP619"/>
      <c r="BQ619"/>
      <c r="BR619"/>
      <c r="BS619"/>
      <c r="BT619"/>
      <c r="BU619"/>
    </row>
    <row r="620" spans="1:73">
      <c r="A620" s="26" t="s">
        <v>706</v>
      </c>
      <c r="C620" s="20">
        <v>16391</v>
      </c>
      <c r="D620" s="20">
        <v>17637</v>
      </c>
      <c r="E620" s="20">
        <v>18518</v>
      </c>
      <c r="F620" s="20">
        <v>19425</v>
      </c>
      <c r="G620" s="20">
        <v>20746</v>
      </c>
      <c r="H620" s="20">
        <v>21659</v>
      </c>
      <c r="I620" s="20">
        <v>22893</v>
      </c>
      <c r="J620" s="20">
        <v>24427</v>
      </c>
      <c r="K620" s="20">
        <v>25746</v>
      </c>
      <c r="Z620" s="1" t="s">
        <v>585</v>
      </c>
      <c r="AA620" s="2" t="s">
        <v>723</v>
      </c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 s="33"/>
      <c r="BM620"/>
      <c r="BN620"/>
      <c r="BO620"/>
      <c r="BP620"/>
      <c r="BQ620"/>
      <c r="BR620"/>
      <c r="BS620"/>
      <c r="BT620"/>
      <c r="BU620"/>
    </row>
    <row r="621" spans="1:73">
      <c r="A621" s="26" t="s">
        <v>707</v>
      </c>
      <c r="C621" s="20">
        <v>12572.36943773715</v>
      </c>
      <c r="D621" s="20">
        <v>12031.770150626651</v>
      </c>
      <c r="E621" s="20">
        <v>11286.155455904334</v>
      </c>
      <c r="F621" s="20">
        <v>11049</v>
      </c>
      <c r="G621" s="20">
        <v>11436</v>
      </c>
      <c r="H621" s="20">
        <v>12099</v>
      </c>
      <c r="I621" s="20">
        <v>12898</v>
      </c>
      <c r="J621" s="20">
        <v>13736</v>
      </c>
      <c r="K621" s="20">
        <v>14437</v>
      </c>
      <c r="Z621" s="1" t="s">
        <v>789</v>
      </c>
      <c r="AA621" s="2" t="s">
        <v>790</v>
      </c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 s="33"/>
      <c r="BM621"/>
      <c r="BN621"/>
      <c r="BO621"/>
      <c r="BP621"/>
      <c r="BQ621"/>
      <c r="BR621"/>
      <c r="BS621"/>
      <c r="BT621"/>
      <c r="BU621"/>
    </row>
    <row r="622" spans="1:73">
      <c r="A622" s="26" t="s">
        <v>708</v>
      </c>
      <c r="C622" s="20">
        <v>6167</v>
      </c>
      <c r="D622" s="20">
        <v>6302</v>
      </c>
      <c r="E622" s="20">
        <v>6529</v>
      </c>
      <c r="F622" s="20">
        <v>6849</v>
      </c>
      <c r="G622" s="20">
        <v>7074</v>
      </c>
      <c r="H622" s="20">
        <v>7436</v>
      </c>
      <c r="I622" s="20">
        <v>7836</v>
      </c>
      <c r="J622" s="20">
        <v>8244</v>
      </c>
      <c r="K622" s="20">
        <v>8730</v>
      </c>
      <c r="Z622" s="1" t="s">
        <v>620</v>
      </c>
      <c r="AA622" s="2" t="s">
        <v>928</v>
      </c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 s="33"/>
      <c r="BM622"/>
      <c r="BN622"/>
      <c r="BO622"/>
      <c r="BP622"/>
      <c r="BQ622"/>
      <c r="BR622"/>
      <c r="BS622"/>
      <c r="BT622"/>
      <c r="BU622"/>
    </row>
    <row r="623" spans="1:73">
      <c r="A623" s="26" t="s">
        <v>30</v>
      </c>
      <c r="C623" s="20">
        <v>16559</v>
      </c>
      <c r="D623" s="20">
        <v>16443</v>
      </c>
      <c r="E623" s="20">
        <v>15604</v>
      </c>
      <c r="F623" s="20">
        <v>15183</v>
      </c>
      <c r="G623" s="20">
        <v>14271</v>
      </c>
      <c r="H623" s="20">
        <v>12787</v>
      </c>
      <c r="I623" s="20">
        <v>12301</v>
      </c>
      <c r="J623" s="20">
        <v>11649</v>
      </c>
      <c r="K623" s="20">
        <v>11090</v>
      </c>
      <c r="Z623" s="1" t="s">
        <v>881</v>
      </c>
      <c r="AA623" s="2" t="s">
        <v>882</v>
      </c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 s="33"/>
      <c r="BM623"/>
      <c r="BN623"/>
      <c r="BO623"/>
      <c r="BP623"/>
      <c r="BQ623"/>
      <c r="BR623"/>
      <c r="BS623"/>
      <c r="BT623"/>
      <c r="BU623"/>
    </row>
    <row r="624" spans="1:73">
      <c r="Z624" s="1" t="s">
        <v>815</v>
      </c>
      <c r="AA624" s="2" t="s">
        <v>816</v>
      </c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 s="33"/>
      <c r="BM624"/>
      <c r="BN624"/>
      <c r="BO624"/>
      <c r="BP624"/>
      <c r="BQ624"/>
      <c r="BR624"/>
      <c r="BS624"/>
      <c r="BT624"/>
      <c r="BU624"/>
    </row>
    <row r="625" spans="1:73">
      <c r="C625" s="1">
        <v>1998</v>
      </c>
      <c r="D625" s="1">
        <v>1999</v>
      </c>
      <c r="E625" s="1">
        <v>2000</v>
      </c>
      <c r="F625" s="1">
        <v>2001</v>
      </c>
      <c r="G625" s="1">
        <v>2002</v>
      </c>
      <c r="H625" s="1">
        <v>2003</v>
      </c>
      <c r="I625" s="1">
        <v>2004</v>
      </c>
      <c r="J625" s="1">
        <v>2005</v>
      </c>
      <c r="K625" s="1">
        <v>2006</v>
      </c>
      <c r="L625" s="1">
        <v>2007</v>
      </c>
      <c r="M625" s="1">
        <v>2008</v>
      </c>
      <c r="N625" s="1">
        <v>2009</v>
      </c>
      <c r="O625" s="1">
        <v>2010</v>
      </c>
      <c r="P625" s="1">
        <v>2011</v>
      </c>
      <c r="Q625" s="1">
        <v>2012</v>
      </c>
      <c r="R625" s="1">
        <v>2013</v>
      </c>
      <c r="S625" s="1">
        <v>2014</v>
      </c>
      <c r="T625" s="1">
        <v>2015</v>
      </c>
      <c r="U625" s="1">
        <v>2016</v>
      </c>
      <c r="V625" s="1">
        <v>2017</v>
      </c>
      <c r="W625" s="1">
        <v>2018</v>
      </c>
      <c r="X625" s="1">
        <v>2019</v>
      </c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 s="33"/>
      <c r="BM625"/>
      <c r="BN625"/>
      <c r="BO625"/>
      <c r="BP625"/>
      <c r="BQ625"/>
      <c r="BR625"/>
      <c r="BS625"/>
      <c r="BT625"/>
      <c r="BU625"/>
    </row>
    <row r="626" spans="1:73" customFormat="1">
      <c r="A626" t="s">
        <v>52</v>
      </c>
      <c r="C626" s="1" t="s">
        <v>999</v>
      </c>
      <c r="D626" s="1" t="s">
        <v>999</v>
      </c>
      <c r="E626" s="1" t="s">
        <v>999</v>
      </c>
      <c r="F626" s="1" t="s">
        <v>999</v>
      </c>
      <c r="G626" s="1">
        <v>4.367</v>
      </c>
      <c r="H626" s="1">
        <v>4.5529999999999999</v>
      </c>
      <c r="I626" s="1">
        <v>5.1459999999999999</v>
      </c>
      <c r="J626" s="1">
        <v>6.1669999999999998</v>
      </c>
      <c r="K626" s="1">
        <v>6.9249999999999998</v>
      </c>
      <c r="L626" s="1">
        <v>8.5559999999999992</v>
      </c>
      <c r="M626" s="1">
        <v>10.297000000000001</v>
      </c>
      <c r="N626" s="1">
        <v>12.066000000000001</v>
      </c>
      <c r="O626" s="1">
        <v>15.324999999999999</v>
      </c>
      <c r="P626" s="1">
        <v>17.89</v>
      </c>
      <c r="Q626" s="1">
        <v>20.292999999999999</v>
      </c>
      <c r="R626" s="1">
        <v>20.170000000000002</v>
      </c>
      <c r="S626" s="1">
        <v>20.616</v>
      </c>
      <c r="T626" s="1">
        <v>20.056999999999999</v>
      </c>
      <c r="U626" s="1">
        <v>19.428000000000001</v>
      </c>
      <c r="V626" s="1">
        <v>20.234999999999999</v>
      </c>
      <c r="W626" s="1">
        <v>19.585000000000001</v>
      </c>
      <c r="X626" s="1">
        <v>19.989999999999998</v>
      </c>
      <c r="AA626" s="48"/>
      <c r="AC626" s="48"/>
      <c r="AH626" s="48"/>
      <c r="AM626" s="48"/>
      <c r="AR626" s="48"/>
      <c r="AV626" s="48"/>
      <c r="AW626" s="36"/>
      <c r="BL626" s="33"/>
    </row>
    <row r="627" spans="1:73" customFormat="1">
      <c r="A627" t="s">
        <v>1000</v>
      </c>
      <c r="C627" s="1">
        <v>2.56</v>
      </c>
      <c r="D627" s="1">
        <v>3.2090000000000001</v>
      </c>
      <c r="E627" s="1">
        <v>3.4830000000000001</v>
      </c>
      <c r="F627" s="1">
        <v>3.9279999999999999</v>
      </c>
      <c r="G627" s="1">
        <v>4.3479999999999999</v>
      </c>
      <c r="H627" s="1">
        <v>5.6109999999999998</v>
      </c>
      <c r="I627" s="1">
        <v>7.1849999999999996</v>
      </c>
      <c r="J627" s="1">
        <v>8.0519999999999996</v>
      </c>
      <c r="K627" s="1">
        <v>8.9049999999999994</v>
      </c>
      <c r="L627" s="1">
        <v>10.675000000000001</v>
      </c>
      <c r="M627" s="1">
        <v>12.901</v>
      </c>
      <c r="N627" s="1">
        <v>12.093</v>
      </c>
      <c r="O627" s="1">
        <v>11.938000000000001</v>
      </c>
      <c r="P627" s="1">
        <v>12.896000000000001</v>
      </c>
      <c r="Q627" s="1">
        <v>12.323</v>
      </c>
      <c r="R627" s="1">
        <v>12.804</v>
      </c>
      <c r="S627" s="1">
        <v>13.218999999999999</v>
      </c>
      <c r="T627" s="1">
        <v>11.364000000000001</v>
      </c>
      <c r="U627" s="1">
        <v>11.868</v>
      </c>
      <c r="V627" s="1">
        <v>13.055</v>
      </c>
      <c r="W627" s="1">
        <v>15.202</v>
      </c>
      <c r="X627" s="1">
        <v>15.96</v>
      </c>
      <c r="AA627" s="48"/>
      <c r="AC627" s="48"/>
      <c r="AH627" s="48"/>
      <c r="AM627" s="48"/>
      <c r="AR627" s="48"/>
      <c r="AV627" s="48"/>
      <c r="AW627" s="36"/>
      <c r="BL627" s="33"/>
    </row>
    <row r="628" spans="1:73" customFormat="1">
      <c r="A628" t="s">
        <v>1001</v>
      </c>
      <c r="C628" s="1">
        <v>48.188000000000002</v>
      </c>
      <c r="D628" s="1">
        <v>48.844999999999999</v>
      </c>
      <c r="E628" s="1">
        <v>54.749000000000002</v>
      </c>
      <c r="F628" s="1">
        <v>54.744999999999997</v>
      </c>
      <c r="G628" s="1">
        <v>56.761000000000003</v>
      </c>
      <c r="H628" s="1">
        <v>67.864000000000004</v>
      </c>
      <c r="I628" s="1">
        <v>85.326999999999998</v>
      </c>
      <c r="J628" s="1">
        <v>103.19799999999999</v>
      </c>
      <c r="K628" s="1">
        <v>117.027</v>
      </c>
      <c r="L628" s="1">
        <v>134.977</v>
      </c>
      <c r="M628" s="1">
        <v>171.001</v>
      </c>
      <c r="N628" s="1">
        <v>137.054</v>
      </c>
      <c r="O628" s="1">
        <v>161.20699999999999</v>
      </c>
      <c r="P628" s="1">
        <v>200.251</v>
      </c>
      <c r="Q628" s="1">
        <v>209.01599999999999</v>
      </c>
      <c r="R628" s="1">
        <v>209.755</v>
      </c>
      <c r="S628" s="1">
        <v>213.81</v>
      </c>
      <c r="T628" s="1">
        <v>165.97900000000001</v>
      </c>
      <c r="U628" s="1">
        <v>160.13</v>
      </c>
      <c r="V628" s="1">
        <v>167.55500000000001</v>
      </c>
      <c r="W628" s="1">
        <v>180.441</v>
      </c>
      <c r="X628" s="1">
        <v>183.68700000000001</v>
      </c>
      <c r="AA628" s="48"/>
      <c r="AC628" s="48"/>
      <c r="AH628" s="48"/>
      <c r="AM628" s="48"/>
      <c r="AR628" s="48"/>
      <c r="AV628" s="48"/>
      <c r="AW628" s="36"/>
      <c r="BL628" s="33"/>
    </row>
    <row r="629" spans="1:73" customFormat="1">
      <c r="A629" t="s">
        <v>5</v>
      </c>
      <c r="C629" s="1">
        <v>7.9580000000000002</v>
      </c>
      <c r="D629" s="1">
        <v>7.5259999999999998</v>
      </c>
      <c r="E629" s="1">
        <v>11.166</v>
      </c>
      <c r="F629" s="1">
        <v>10.93</v>
      </c>
      <c r="G629" s="1">
        <v>15.286</v>
      </c>
      <c r="H629" s="1">
        <v>17.812999999999999</v>
      </c>
      <c r="I629" s="1">
        <v>23.552</v>
      </c>
      <c r="J629" s="1">
        <v>36.970999999999997</v>
      </c>
      <c r="K629" s="1">
        <v>52.381</v>
      </c>
      <c r="L629" s="1">
        <v>65.266000000000005</v>
      </c>
      <c r="M629" s="1">
        <v>88.539000000000001</v>
      </c>
      <c r="N629" s="1">
        <v>70.307000000000002</v>
      </c>
      <c r="O629" s="1">
        <v>83.799000000000007</v>
      </c>
      <c r="P629" s="1">
        <v>111.79</v>
      </c>
      <c r="Q629" s="1">
        <v>128.053</v>
      </c>
      <c r="R629" s="1">
        <v>136.71</v>
      </c>
      <c r="S629" s="1">
        <v>145.71199999999999</v>
      </c>
      <c r="T629" s="1">
        <v>116.194</v>
      </c>
      <c r="U629" s="1">
        <v>101.124</v>
      </c>
      <c r="V629" s="1">
        <v>122.124</v>
      </c>
      <c r="W629" s="1">
        <v>107.316</v>
      </c>
      <c r="X629" s="1">
        <v>92.191000000000003</v>
      </c>
      <c r="AA629" s="48"/>
      <c r="AC629" s="48"/>
      <c r="AH629" s="48"/>
      <c r="AM629" s="48"/>
      <c r="AR629" s="48"/>
      <c r="AV629" s="48"/>
      <c r="AW629" s="36"/>
      <c r="BL629" s="33"/>
    </row>
    <row r="630" spans="1:73" customFormat="1">
      <c r="A630" t="s">
        <v>1002</v>
      </c>
      <c r="C630" s="1">
        <v>0.72799999999999998</v>
      </c>
      <c r="D630" s="1">
        <v>0.76600000000000001</v>
      </c>
      <c r="E630" s="1">
        <v>0.83</v>
      </c>
      <c r="F630" s="1">
        <v>0.80100000000000005</v>
      </c>
      <c r="G630" s="1">
        <v>0.81499999999999995</v>
      </c>
      <c r="H630" s="1">
        <v>0.85599999999999998</v>
      </c>
      <c r="I630" s="1">
        <v>0.92</v>
      </c>
      <c r="J630" s="1">
        <v>1.022</v>
      </c>
      <c r="K630" s="1">
        <v>1.157</v>
      </c>
      <c r="L630" s="1">
        <v>1.3109999999999999</v>
      </c>
      <c r="M630" s="1">
        <v>1.3680000000000001</v>
      </c>
      <c r="N630" s="1">
        <v>1.224</v>
      </c>
      <c r="O630" s="1">
        <v>1.1519999999999999</v>
      </c>
      <c r="P630" s="1">
        <v>1.1419999999999999</v>
      </c>
      <c r="Q630" s="1">
        <v>1.2110000000000001</v>
      </c>
      <c r="R630" s="1">
        <v>1.1930000000000001</v>
      </c>
      <c r="S630" s="1">
        <v>1.276</v>
      </c>
      <c r="T630" s="1">
        <v>1.359</v>
      </c>
      <c r="U630" s="1">
        <v>1.4650000000000001</v>
      </c>
      <c r="V630" s="1">
        <v>1.516</v>
      </c>
      <c r="W630" s="1">
        <v>1.6259999999999999</v>
      </c>
      <c r="X630" s="1">
        <v>1.7170000000000001</v>
      </c>
      <c r="AA630" s="48"/>
      <c r="AC630" s="48"/>
      <c r="AH630" s="48"/>
      <c r="AM630" s="48"/>
      <c r="AR630" s="48"/>
      <c r="AV630" s="48"/>
      <c r="AW630" s="36"/>
      <c r="BL630" s="33"/>
    </row>
    <row r="631" spans="1:73" customFormat="1">
      <c r="A631" t="s">
        <v>1003</v>
      </c>
      <c r="C631" s="1">
        <v>324.24200000000002</v>
      </c>
      <c r="D631" s="1">
        <v>307.673</v>
      </c>
      <c r="E631" s="1">
        <v>308.49099999999999</v>
      </c>
      <c r="F631" s="1">
        <v>291.738</v>
      </c>
      <c r="G631" s="1">
        <v>108.73099999999999</v>
      </c>
      <c r="H631" s="1">
        <v>138.15100000000001</v>
      </c>
      <c r="I631" s="1">
        <v>164.922</v>
      </c>
      <c r="J631" s="1">
        <v>199.273</v>
      </c>
      <c r="K631" s="1">
        <v>232.892</v>
      </c>
      <c r="L631" s="1">
        <v>287.92099999999999</v>
      </c>
      <c r="M631" s="1">
        <v>363.54500000000002</v>
      </c>
      <c r="N631" s="1">
        <v>334.63299999999998</v>
      </c>
      <c r="O631" s="1">
        <v>424.72800000000001</v>
      </c>
      <c r="P631" s="1">
        <v>527.64400000000001</v>
      </c>
      <c r="Q631" s="1">
        <v>579.66600000000005</v>
      </c>
      <c r="R631" s="1">
        <v>611.471</v>
      </c>
      <c r="S631" s="1">
        <v>563.61400000000003</v>
      </c>
      <c r="T631" s="1">
        <v>642.46400000000006</v>
      </c>
      <c r="U631" s="1">
        <v>556.774</v>
      </c>
      <c r="V631" s="1">
        <v>642.928</v>
      </c>
      <c r="W631" s="1">
        <v>518.09199999999998</v>
      </c>
      <c r="X631" s="1">
        <v>477.74299999999999</v>
      </c>
      <c r="AA631" s="48"/>
      <c r="AC631" s="48"/>
      <c r="AH631" s="48"/>
      <c r="AM631" s="48"/>
      <c r="AR631" s="48"/>
      <c r="AV631" s="48"/>
      <c r="AW631" s="36"/>
      <c r="BL631" s="33"/>
    </row>
    <row r="632" spans="1:73" customFormat="1">
      <c r="A632" t="s">
        <v>1004</v>
      </c>
      <c r="C632" s="1">
        <v>1.8919999999999999</v>
      </c>
      <c r="D632" s="1">
        <v>1.845</v>
      </c>
      <c r="E632" s="1">
        <v>1.9119999999999999</v>
      </c>
      <c r="F632" s="1">
        <v>2.1179999999999999</v>
      </c>
      <c r="G632" s="1">
        <v>2.3759999999999999</v>
      </c>
      <c r="H632" s="1">
        <v>2.8069999999999999</v>
      </c>
      <c r="I632" s="1">
        <v>3.577</v>
      </c>
      <c r="J632" s="1">
        <v>4.9000000000000004</v>
      </c>
      <c r="K632" s="1">
        <v>6.3840000000000003</v>
      </c>
      <c r="L632" s="1">
        <v>9.2059999999999995</v>
      </c>
      <c r="M632" s="1">
        <v>11.662000000000001</v>
      </c>
      <c r="N632" s="1">
        <v>8.6479999999999997</v>
      </c>
      <c r="O632" s="1">
        <v>9.26</v>
      </c>
      <c r="P632" s="1">
        <v>10.141999999999999</v>
      </c>
      <c r="Q632" s="1">
        <v>10.619</v>
      </c>
      <c r="R632" s="1">
        <v>11.121</v>
      </c>
      <c r="S632" s="1">
        <v>11.61</v>
      </c>
      <c r="T632" s="1">
        <v>10.553000000000001</v>
      </c>
      <c r="U632" s="1">
        <v>10.545999999999999</v>
      </c>
      <c r="V632" s="1">
        <v>11.537000000000001</v>
      </c>
      <c r="W632" s="1">
        <v>12.411</v>
      </c>
      <c r="X632" s="1">
        <v>13.105</v>
      </c>
      <c r="AA632" s="48"/>
      <c r="AC632" s="48"/>
      <c r="AH632" s="48"/>
      <c r="AM632" s="48"/>
      <c r="AR632" s="48"/>
      <c r="AV632" s="48"/>
      <c r="AW632" s="36"/>
      <c r="BL632" s="33"/>
    </row>
    <row r="633" spans="1:73" customFormat="1">
      <c r="A633" t="s">
        <v>115</v>
      </c>
      <c r="C633" s="1">
        <v>1.665</v>
      </c>
      <c r="D633" s="1">
        <v>1.7230000000000001</v>
      </c>
      <c r="E633" s="1">
        <v>1.873</v>
      </c>
      <c r="F633" s="1">
        <v>1.92</v>
      </c>
      <c r="G633" s="1">
        <v>1.9410000000000001</v>
      </c>
      <c r="H633" s="1">
        <v>2.0209999999999999</v>
      </c>
      <c r="I633" s="1">
        <v>2.2280000000000002</v>
      </c>
      <c r="J633" s="1">
        <v>2.331</v>
      </c>
      <c r="K633" s="1">
        <v>2.4239999999999999</v>
      </c>
      <c r="L633" s="1">
        <v>2.6150000000000002</v>
      </c>
      <c r="M633" s="1">
        <v>2.7450000000000001</v>
      </c>
      <c r="N633" s="1">
        <v>2.4990000000000001</v>
      </c>
      <c r="O633" s="1">
        <v>2.391</v>
      </c>
      <c r="P633" s="1">
        <v>2.5499999999999998</v>
      </c>
      <c r="Q633" s="1">
        <v>2.5350000000000001</v>
      </c>
      <c r="R633" s="1">
        <v>2.58</v>
      </c>
      <c r="S633" s="1">
        <v>2.649</v>
      </c>
      <c r="T633" s="1">
        <v>2.6909999999999998</v>
      </c>
      <c r="U633" s="1">
        <v>2.6469999999999998</v>
      </c>
      <c r="V633" s="1">
        <v>2.7</v>
      </c>
      <c r="W633" s="1">
        <v>2.8330000000000002</v>
      </c>
      <c r="X633" s="1">
        <v>2.875</v>
      </c>
      <c r="AA633" s="48"/>
      <c r="AC633" s="48"/>
      <c r="AH633" s="48"/>
      <c r="AM633" s="48"/>
      <c r="AR633" s="48"/>
      <c r="AV633" s="48"/>
      <c r="AW633" s="36"/>
      <c r="BL633" s="33"/>
    </row>
    <row r="634" spans="1:73" customFormat="1">
      <c r="A634" t="s">
        <v>1005</v>
      </c>
      <c r="C634" s="1">
        <v>380.6</v>
      </c>
      <c r="D634" s="1">
        <v>411.04500000000002</v>
      </c>
      <c r="E634" s="1">
        <v>399.12599999999998</v>
      </c>
      <c r="F634" s="1">
        <v>376.70699999999999</v>
      </c>
      <c r="G634" s="1">
        <v>424.358</v>
      </c>
      <c r="H634" s="1">
        <v>539.73500000000001</v>
      </c>
      <c r="I634" s="1">
        <v>656.52</v>
      </c>
      <c r="J634" s="1">
        <v>734.28300000000002</v>
      </c>
      <c r="K634" s="1">
        <v>781.14300000000003</v>
      </c>
      <c r="L634" s="1">
        <v>947.94100000000003</v>
      </c>
      <c r="M634" s="1" t="s">
        <v>1131</v>
      </c>
      <c r="N634" s="1">
        <v>998.93600000000004</v>
      </c>
      <c r="O634" s="1" t="s">
        <v>1132</v>
      </c>
      <c r="P634" s="1" t="s">
        <v>1133</v>
      </c>
      <c r="Q634" s="1" t="s">
        <v>1134</v>
      </c>
      <c r="R634" s="1" t="s">
        <v>1135</v>
      </c>
      <c r="S634" s="1" t="s">
        <v>1136</v>
      </c>
      <c r="T634" s="1" t="s">
        <v>1137</v>
      </c>
      <c r="U634" s="1" t="s">
        <v>1138</v>
      </c>
      <c r="V634" s="1" t="s">
        <v>1139</v>
      </c>
      <c r="W634" s="1" t="s">
        <v>1140</v>
      </c>
      <c r="X634" s="1" t="s">
        <v>1141</v>
      </c>
      <c r="AA634" s="48"/>
      <c r="AC634" s="48"/>
      <c r="AH634" s="48"/>
      <c r="AM634" s="48"/>
      <c r="AR634" s="48"/>
      <c r="AV634" s="48"/>
      <c r="AW634" s="36"/>
      <c r="BL634" s="33"/>
    </row>
    <row r="635" spans="1:73" customFormat="1">
      <c r="A635" t="s">
        <v>1006</v>
      </c>
      <c r="C635" s="1">
        <v>218.55699999999999</v>
      </c>
      <c r="D635" s="1">
        <v>217.46600000000001</v>
      </c>
      <c r="E635" s="1">
        <v>197.33799999999999</v>
      </c>
      <c r="F635" s="1">
        <v>197.47200000000001</v>
      </c>
      <c r="G635" s="1">
        <v>214.03800000000001</v>
      </c>
      <c r="H635" s="1">
        <v>262.14600000000002</v>
      </c>
      <c r="I635" s="1">
        <v>301.22000000000003</v>
      </c>
      <c r="J635" s="1">
        <v>316.48599999999999</v>
      </c>
      <c r="K635" s="1">
        <v>336.279</v>
      </c>
      <c r="L635" s="1">
        <v>389.23</v>
      </c>
      <c r="M635" s="1">
        <v>432.334</v>
      </c>
      <c r="N635" s="1">
        <v>401.18700000000001</v>
      </c>
      <c r="O635" s="1">
        <v>392.62299999999999</v>
      </c>
      <c r="P635" s="1">
        <v>431.51499999999999</v>
      </c>
      <c r="Q635" s="1">
        <v>409.65199999999999</v>
      </c>
      <c r="R635" s="1">
        <v>430.20299999999997</v>
      </c>
      <c r="S635" s="1">
        <v>442.69799999999998</v>
      </c>
      <c r="T635" s="1">
        <v>381.99799999999999</v>
      </c>
      <c r="U635" s="1">
        <v>394.21499999999997</v>
      </c>
      <c r="V635" s="1">
        <v>417.67200000000003</v>
      </c>
      <c r="W635" s="1">
        <v>457.637</v>
      </c>
      <c r="X635" s="1">
        <v>459.589</v>
      </c>
      <c r="AA635" s="48"/>
      <c r="AC635" s="48"/>
      <c r="AH635" s="48"/>
      <c r="AM635" s="48"/>
      <c r="AR635" s="48"/>
      <c r="AV635" s="48"/>
      <c r="AW635" s="36"/>
      <c r="BL635" s="33"/>
    </row>
    <row r="636" spans="1:73" customFormat="1">
      <c r="A636" t="s">
        <v>1007</v>
      </c>
      <c r="C636" s="1">
        <v>4.28</v>
      </c>
      <c r="D636" s="1">
        <v>4.5810000000000004</v>
      </c>
      <c r="E636" s="1">
        <v>5.2729999999999997</v>
      </c>
      <c r="F636" s="1">
        <v>5.4749999999999996</v>
      </c>
      <c r="G636" s="1">
        <v>6.2320000000000002</v>
      </c>
      <c r="H636" s="1">
        <v>7.2759999999999998</v>
      </c>
      <c r="I636" s="1">
        <v>8.6820000000000004</v>
      </c>
      <c r="J636" s="1">
        <v>13.273</v>
      </c>
      <c r="K636" s="1">
        <v>21.027000000000001</v>
      </c>
      <c r="L636" s="1">
        <v>33.090000000000003</v>
      </c>
      <c r="M636" s="1">
        <v>48.978999999999999</v>
      </c>
      <c r="N636" s="1">
        <v>44.289000000000001</v>
      </c>
      <c r="O636" s="1">
        <v>52.912999999999997</v>
      </c>
      <c r="P636" s="1">
        <v>65.989999999999995</v>
      </c>
      <c r="Q636" s="1">
        <v>69.686999999999998</v>
      </c>
      <c r="R636" s="1">
        <v>74.16</v>
      </c>
      <c r="S636" s="1">
        <v>75.239999999999995</v>
      </c>
      <c r="T636" s="1">
        <v>50.844000000000001</v>
      </c>
      <c r="U636" s="1">
        <v>37.83</v>
      </c>
      <c r="V636" s="1">
        <v>41.256</v>
      </c>
      <c r="W636" s="1">
        <v>45.417999999999999</v>
      </c>
      <c r="X636" s="1">
        <v>45.247999999999998</v>
      </c>
      <c r="AA636" s="48"/>
      <c r="AC636" s="48"/>
      <c r="AH636" s="48"/>
      <c r="AM636" s="48"/>
      <c r="AR636" s="48"/>
      <c r="AV636" s="48"/>
      <c r="AW636" s="36"/>
      <c r="BL636" s="33"/>
    </row>
    <row r="637" spans="1:73" customFormat="1">
      <c r="A637" t="s">
        <v>1008</v>
      </c>
      <c r="C637" s="1">
        <v>6.8330000000000002</v>
      </c>
      <c r="D637" s="1">
        <v>7.6840000000000002</v>
      </c>
      <c r="E637" s="1">
        <v>8.0760000000000005</v>
      </c>
      <c r="F637" s="1">
        <v>8.3179999999999996</v>
      </c>
      <c r="G637" s="1">
        <v>8.8810000000000002</v>
      </c>
      <c r="H637" s="1">
        <v>8.8699999999999992</v>
      </c>
      <c r="I637" s="1">
        <v>9.0549999999999997</v>
      </c>
      <c r="J637" s="1">
        <v>9.8360000000000003</v>
      </c>
      <c r="K637" s="1">
        <v>10.167</v>
      </c>
      <c r="L637" s="1">
        <v>10.618</v>
      </c>
      <c r="M637" s="1">
        <v>10.526</v>
      </c>
      <c r="N637" s="1">
        <v>9.9819999999999993</v>
      </c>
      <c r="O637" s="1">
        <v>10.096</v>
      </c>
      <c r="P637" s="1">
        <v>10.07</v>
      </c>
      <c r="Q637" s="1">
        <v>10.721</v>
      </c>
      <c r="R637" s="1">
        <v>10.628</v>
      </c>
      <c r="S637" s="1">
        <v>10.957000000000001</v>
      </c>
      <c r="T637" s="1">
        <v>11.792</v>
      </c>
      <c r="U637" s="1">
        <v>11.839</v>
      </c>
      <c r="V637" s="1">
        <v>12.162000000000001</v>
      </c>
      <c r="W637" s="1">
        <v>12.803000000000001</v>
      </c>
      <c r="X637" s="1">
        <v>13.262</v>
      </c>
      <c r="AA637" s="48"/>
      <c r="AC637" s="48"/>
      <c r="AH637" s="48"/>
      <c r="AM637" s="48"/>
      <c r="AR637" s="48"/>
      <c r="AV637" s="48"/>
      <c r="AW637" s="36"/>
      <c r="BL637" s="33"/>
    </row>
    <row r="638" spans="1:73" customFormat="1">
      <c r="A638" t="s">
        <v>1009</v>
      </c>
      <c r="C638" s="1">
        <v>6.9960000000000004</v>
      </c>
      <c r="D638" s="1">
        <v>7.5819999999999999</v>
      </c>
      <c r="E638" s="1">
        <v>9.0630000000000006</v>
      </c>
      <c r="F638" s="1">
        <v>9.1890000000000001</v>
      </c>
      <c r="G638" s="1">
        <v>9.5939999999999994</v>
      </c>
      <c r="H638" s="1">
        <v>11.074999999999999</v>
      </c>
      <c r="I638" s="1">
        <v>13.15</v>
      </c>
      <c r="J638" s="1">
        <v>15.968999999999999</v>
      </c>
      <c r="K638" s="1">
        <v>18.504999999999999</v>
      </c>
      <c r="L638" s="1">
        <v>21.73</v>
      </c>
      <c r="M638" s="1">
        <v>25.710999999999999</v>
      </c>
      <c r="N638" s="1">
        <v>22.937999999999999</v>
      </c>
      <c r="O638" s="1">
        <v>25.713000000000001</v>
      </c>
      <c r="P638" s="1">
        <v>28.777000000000001</v>
      </c>
      <c r="Q638" s="1">
        <v>30.748999999999999</v>
      </c>
      <c r="R638" s="1">
        <v>32.539000000000001</v>
      </c>
      <c r="S638" s="1">
        <v>33.387999999999998</v>
      </c>
      <c r="T638" s="1">
        <v>31.126000000000001</v>
      </c>
      <c r="U638" s="1">
        <v>32.25</v>
      </c>
      <c r="V638" s="1">
        <v>35.433</v>
      </c>
      <c r="W638" s="1">
        <v>38.290999999999997</v>
      </c>
      <c r="X638" s="1">
        <v>38.951999999999998</v>
      </c>
      <c r="AA638" s="48"/>
      <c r="AC638" s="48"/>
      <c r="AH638" s="48"/>
      <c r="AM638" s="48"/>
      <c r="AR638" s="48"/>
      <c r="AV638" s="48"/>
      <c r="AW638" s="36"/>
      <c r="BL638" s="33"/>
    </row>
    <row r="639" spans="1:73" customFormat="1">
      <c r="A639" t="s">
        <v>53</v>
      </c>
      <c r="C639" s="1">
        <v>51.927999999999997</v>
      </c>
      <c r="D639" s="1">
        <v>53.984000000000002</v>
      </c>
      <c r="E639" s="1">
        <v>54.585999999999999</v>
      </c>
      <c r="F639" s="1">
        <v>54.755000000000003</v>
      </c>
      <c r="G639" s="1">
        <v>57.5</v>
      </c>
      <c r="H639" s="1">
        <v>63.204000000000001</v>
      </c>
      <c r="I639" s="1">
        <v>68.593000000000004</v>
      </c>
      <c r="J639" s="1">
        <v>70.921000000000006</v>
      </c>
      <c r="K639" s="1">
        <v>75.77</v>
      </c>
      <c r="L639" s="1">
        <v>85.603999999999999</v>
      </c>
      <c r="M639" s="1">
        <v>97.061999999999998</v>
      </c>
      <c r="N639" s="1">
        <v>108.896</v>
      </c>
      <c r="O639" s="1">
        <v>122.039</v>
      </c>
      <c r="P639" s="1">
        <v>131.07900000000001</v>
      </c>
      <c r="Q639" s="1">
        <v>141.70500000000001</v>
      </c>
      <c r="R639" s="1">
        <v>161.297</v>
      </c>
      <c r="S639" s="1">
        <v>184.01300000000001</v>
      </c>
      <c r="T639" s="1">
        <v>208.322</v>
      </c>
      <c r="U639" s="1">
        <v>235.62299999999999</v>
      </c>
      <c r="V639" s="1">
        <v>262.077</v>
      </c>
      <c r="W639" s="1">
        <v>287.63</v>
      </c>
      <c r="X639" s="1">
        <v>314.65600000000001</v>
      </c>
      <c r="AA639" s="48"/>
      <c r="AC639" s="48"/>
      <c r="AH639" s="48"/>
      <c r="AM639" s="48"/>
      <c r="AR639" s="48"/>
      <c r="AV639" s="48"/>
      <c r="AW639" s="36"/>
      <c r="BL639" s="33"/>
    </row>
    <row r="640" spans="1:73" customFormat="1">
      <c r="A640" t="s">
        <v>1010</v>
      </c>
      <c r="C640" s="1">
        <v>2.8330000000000002</v>
      </c>
      <c r="D640" s="1">
        <v>2.9689999999999999</v>
      </c>
      <c r="E640" s="1">
        <v>3.0590000000000002</v>
      </c>
      <c r="F640" s="1">
        <v>3.0550000000000002</v>
      </c>
      <c r="G640" s="1">
        <v>3.1059999999999999</v>
      </c>
      <c r="H640" s="1">
        <v>3.21</v>
      </c>
      <c r="I640" s="1">
        <v>3.444</v>
      </c>
      <c r="J640" s="1">
        <v>3.82</v>
      </c>
      <c r="K640" s="1">
        <v>4.2169999999999996</v>
      </c>
      <c r="L640" s="1">
        <v>4.6740000000000004</v>
      </c>
      <c r="M640" s="1">
        <v>4.7850000000000001</v>
      </c>
      <c r="N640" s="1">
        <v>4.4660000000000002</v>
      </c>
      <c r="O640" s="1">
        <v>4.53</v>
      </c>
      <c r="P640" s="1">
        <v>4.6580000000000004</v>
      </c>
      <c r="Q640" s="1">
        <v>4.6100000000000003</v>
      </c>
      <c r="R640" s="1">
        <v>4.6769999999999996</v>
      </c>
      <c r="S640" s="1">
        <v>4.6959999999999997</v>
      </c>
      <c r="T640" s="1">
        <v>4.7249999999999996</v>
      </c>
      <c r="U640" s="1">
        <v>4.8410000000000002</v>
      </c>
      <c r="V640" s="1">
        <v>4.99</v>
      </c>
      <c r="W640" s="1">
        <v>5.1449999999999996</v>
      </c>
      <c r="X640" s="1">
        <v>5.2069999999999999</v>
      </c>
      <c r="AA640" s="48"/>
      <c r="AC640" s="48"/>
      <c r="AH640" s="48"/>
      <c r="AM640" s="48"/>
      <c r="AR640" s="48"/>
      <c r="AV640" s="48"/>
      <c r="AW640" s="36"/>
      <c r="BL640" s="33"/>
    </row>
    <row r="641" spans="1:64" customFormat="1">
      <c r="A641" t="s">
        <v>1011</v>
      </c>
      <c r="C641" s="1">
        <v>14.589</v>
      </c>
      <c r="D641" s="1">
        <v>11.678000000000001</v>
      </c>
      <c r="E641" s="1">
        <v>12.757999999999999</v>
      </c>
      <c r="F641" s="1">
        <v>12.420999999999999</v>
      </c>
      <c r="G641" s="1">
        <v>14.654</v>
      </c>
      <c r="H641" s="1">
        <v>17.812000000000001</v>
      </c>
      <c r="I641" s="1">
        <v>23.140999999999998</v>
      </c>
      <c r="J641" s="1">
        <v>30.210999999999999</v>
      </c>
      <c r="K641" s="1">
        <v>36.963000000000001</v>
      </c>
      <c r="L641" s="1">
        <v>45.274999999999999</v>
      </c>
      <c r="M641" s="1">
        <v>60.746000000000002</v>
      </c>
      <c r="N641" s="1">
        <v>50.854999999999997</v>
      </c>
      <c r="O641" s="1">
        <v>57.22</v>
      </c>
      <c r="P641" s="1">
        <v>61.368000000000002</v>
      </c>
      <c r="Q641" s="1">
        <v>65.668999999999997</v>
      </c>
      <c r="R641" s="1">
        <v>75.495999999999995</v>
      </c>
      <c r="S641" s="1">
        <v>78.736000000000004</v>
      </c>
      <c r="T641" s="1">
        <v>56.329000000000001</v>
      </c>
      <c r="U641" s="1">
        <v>47.703000000000003</v>
      </c>
      <c r="V641" s="1">
        <v>54.722999999999999</v>
      </c>
      <c r="W641" s="1">
        <v>59.643000000000001</v>
      </c>
      <c r="X641" s="1">
        <v>60.951000000000001</v>
      </c>
      <c r="AA641" s="48"/>
      <c r="AC641" s="48"/>
      <c r="AH641" s="48"/>
      <c r="AM641" s="48"/>
      <c r="AR641" s="48"/>
      <c r="AV641" s="48"/>
      <c r="AW641" s="36"/>
      <c r="BL641" s="33"/>
    </row>
    <row r="642" spans="1:64" customFormat="1">
      <c r="A642" t="s">
        <v>1012</v>
      </c>
      <c r="C642" s="1">
        <v>260.952</v>
      </c>
      <c r="D642" s="1">
        <v>260.53699999999998</v>
      </c>
      <c r="E642" s="1">
        <v>238.55500000000001</v>
      </c>
      <c r="F642" s="1">
        <v>238.00399999999999</v>
      </c>
      <c r="G642" s="1">
        <v>259.661</v>
      </c>
      <c r="H642" s="1">
        <v>319.55200000000002</v>
      </c>
      <c r="I642" s="1">
        <v>371.27499999999998</v>
      </c>
      <c r="J642" s="1">
        <v>387.99400000000003</v>
      </c>
      <c r="K642" s="1">
        <v>410.15499999999997</v>
      </c>
      <c r="L642" s="1">
        <v>472.47500000000002</v>
      </c>
      <c r="M642" s="1">
        <v>521.08399999999995</v>
      </c>
      <c r="N642" s="1">
        <v>485.78300000000002</v>
      </c>
      <c r="O642" s="1">
        <v>484.45</v>
      </c>
      <c r="P642" s="1">
        <v>527.49199999999996</v>
      </c>
      <c r="Q642" s="1">
        <v>498.161</v>
      </c>
      <c r="R642" s="1">
        <v>521.09</v>
      </c>
      <c r="S642" s="1">
        <v>531.65099999999995</v>
      </c>
      <c r="T642" s="1">
        <v>456.06700000000001</v>
      </c>
      <c r="U642" s="1">
        <v>469.93099999999998</v>
      </c>
      <c r="V642" s="1">
        <v>495.75700000000001</v>
      </c>
      <c r="W642" s="1">
        <v>533.15300000000002</v>
      </c>
      <c r="X642" s="1">
        <v>531.81299999999999</v>
      </c>
      <c r="AA642" s="48"/>
      <c r="AC642" s="48"/>
      <c r="AH642" s="48"/>
      <c r="AM642" s="48"/>
      <c r="AR642" s="48"/>
      <c r="AV642" s="48"/>
      <c r="AW642" s="36"/>
      <c r="BL642" s="33"/>
    </row>
    <row r="643" spans="1:64" customFormat="1">
      <c r="A643" t="s">
        <v>36</v>
      </c>
      <c r="C643" s="1">
        <v>0.68899999999999995</v>
      </c>
      <c r="D643" s="1">
        <v>0.73199999999999998</v>
      </c>
      <c r="E643" s="1">
        <v>0.83199999999999996</v>
      </c>
      <c r="F643" s="1">
        <v>0.872</v>
      </c>
      <c r="G643" s="1">
        <v>0.93300000000000005</v>
      </c>
      <c r="H643" s="1">
        <v>0.99</v>
      </c>
      <c r="I643" s="1">
        <v>1.0580000000000001</v>
      </c>
      <c r="J643" s="1">
        <v>1.1140000000000001</v>
      </c>
      <c r="K643" s="1">
        <v>1.2170000000000001</v>
      </c>
      <c r="L643" s="1">
        <v>1.2909999999999999</v>
      </c>
      <c r="M643" s="1">
        <v>1.369</v>
      </c>
      <c r="N643" s="1">
        <v>1.335</v>
      </c>
      <c r="O643" s="1">
        <v>1.397</v>
      </c>
      <c r="P643" s="1">
        <v>1.4870000000000001</v>
      </c>
      <c r="Q643" s="1">
        <v>1.5640000000000001</v>
      </c>
      <c r="R643" s="1">
        <v>1.6080000000000001</v>
      </c>
      <c r="S643" s="1">
        <v>1.6930000000000001</v>
      </c>
      <c r="T643" s="1">
        <v>1.7629999999999999</v>
      </c>
      <c r="U643" s="1">
        <v>1.8069999999999999</v>
      </c>
      <c r="V643" s="1">
        <v>1.863</v>
      </c>
      <c r="W643" s="1">
        <v>1.925</v>
      </c>
      <c r="X643" s="1">
        <v>1.9970000000000001</v>
      </c>
      <c r="AA643" s="48"/>
      <c r="AC643" s="48"/>
      <c r="AH643" s="48"/>
      <c r="AM643" s="48"/>
      <c r="AR643" s="48"/>
      <c r="AV643" s="48"/>
      <c r="AW643" s="36"/>
      <c r="BL643" s="33"/>
    </row>
    <row r="644" spans="1:64" customFormat="1">
      <c r="A644" t="s">
        <v>1013</v>
      </c>
      <c r="C644" s="1">
        <v>2.46</v>
      </c>
      <c r="D644" s="1">
        <v>2.6930000000000001</v>
      </c>
      <c r="E644" s="1">
        <v>2.5760000000000001</v>
      </c>
      <c r="F644" s="1">
        <v>2.6819999999999999</v>
      </c>
      <c r="G644" s="1">
        <v>3.0640000000000001</v>
      </c>
      <c r="H644" s="1">
        <v>3.9119999999999999</v>
      </c>
      <c r="I644" s="1">
        <v>4.5259999999999998</v>
      </c>
      <c r="J644" s="1">
        <v>4.8120000000000003</v>
      </c>
      <c r="K644" s="1">
        <v>5.1470000000000002</v>
      </c>
      <c r="L644" s="1">
        <v>5.9770000000000003</v>
      </c>
      <c r="M644" s="1">
        <v>7.1660000000000004</v>
      </c>
      <c r="N644" s="1">
        <v>7.1159999999999997</v>
      </c>
      <c r="O644" s="1">
        <v>6.9829999999999997</v>
      </c>
      <c r="P644" s="1">
        <v>7.8209999999999997</v>
      </c>
      <c r="Q644" s="1">
        <v>8.157</v>
      </c>
      <c r="R644" s="1">
        <v>9.16</v>
      </c>
      <c r="S644" s="1">
        <v>9.7230000000000008</v>
      </c>
      <c r="T644" s="1">
        <v>8.2949999999999999</v>
      </c>
      <c r="U644" s="1">
        <v>8.5760000000000005</v>
      </c>
      <c r="V644" s="1">
        <v>9.2650000000000006</v>
      </c>
      <c r="W644" s="1">
        <v>10.456</v>
      </c>
      <c r="X644" s="1">
        <v>11.183999999999999</v>
      </c>
      <c r="AA644" s="48"/>
      <c r="AC644" s="48"/>
      <c r="AH644" s="48"/>
      <c r="AM644" s="48"/>
      <c r="AR644" s="48"/>
      <c r="AV644" s="48"/>
      <c r="AW644" s="36"/>
      <c r="BL644" s="33"/>
    </row>
    <row r="645" spans="1:64" customFormat="1">
      <c r="A645" t="s">
        <v>1014</v>
      </c>
      <c r="C645" s="1">
        <v>0.38200000000000001</v>
      </c>
      <c r="D645" s="1">
        <v>0.40100000000000002</v>
      </c>
      <c r="E645" s="1">
        <v>0.436</v>
      </c>
      <c r="F645" s="1">
        <v>0.45500000000000002</v>
      </c>
      <c r="G645" s="1">
        <v>0.504</v>
      </c>
      <c r="H645" s="1">
        <v>0.57499999999999996</v>
      </c>
      <c r="I645" s="1">
        <v>0.67</v>
      </c>
      <c r="J645" s="1">
        <v>0.76200000000000001</v>
      </c>
      <c r="K645" s="1">
        <v>0.85799999999999998</v>
      </c>
      <c r="L645" s="1">
        <v>1.02</v>
      </c>
      <c r="M645" s="1">
        <v>1.2909999999999999</v>
      </c>
      <c r="N645" s="1">
        <v>1.214</v>
      </c>
      <c r="O645" s="1">
        <v>1.4330000000000001</v>
      </c>
      <c r="P645" s="1">
        <v>1.7370000000000001</v>
      </c>
      <c r="Q645" s="1">
        <v>1.8140000000000001</v>
      </c>
      <c r="R645" s="1">
        <v>1.849</v>
      </c>
      <c r="S645" s="1">
        <v>1.83</v>
      </c>
      <c r="T645" s="1">
        <v>2.028</v>
      </c>
      <c r="U645" s="1">
        <v>2.117</v>
      </c>
      <c r="V645" s="1">
        <v>2.4049999999999998</v>
      </c>
      <c r="W645" s="1">
        <v>2.6269999999999998</v>
      </c>
      <c r="X645" s="1">
        <v>2.84</v>
      </c>
      <c r="AA645" s="48"/>
      <c r="AC645" s="48"/>
      <c r="AH645" s="48"/>
      <c r="AM645" s="48"/>
      <c r="AR645" s="48"/>
      <c r="AV645" s="48"/>
      <c r="AW645" s="36"/>
      <c r="BL645" s="33"/>
    </row>
    <row r="646" spans="1:64" customFormat="1">
      <c r="A646" t="s">
        <v>1015</v>
      </c>
      <c r="C646" s="1">
        <v>8.49</v>
      </c>
      <c r="D646" s="1">
        <v>8.2690000000000001</v>
      </c>
      <c r="E646" s="1">
        <v>8.3849999999999998</v>
      </c>
      <c r="F646" s="1">
        <v>8.1549999999999994</v>
      </c>
      <c r="G646" s="1">
        <v>7.9169999999999998</v>
      </c>
      <c r="H646" s="1">
        <v>8.0920000000000005</v>
      </c>
      <c r="I646" s="1">
        <v>8.7850000000000001</v>
      </c>
      <c r="J646" s="1">
        <v>9.5730000000000004</v>
      </c>
      <c r="K646" s="1">
        <v>11.135999999999999</v>
      </c>
      <c r="L646" s="1">
        <v>12.696</v>
      </c>
      <c r="M646" s="1">
        <v>16.276</v>
      </c>
      <c r="N646" s="1">
        <v>16.701000000000001</v>
      </c>
      <c r="O646" s="1">
        <v>18.806999999999999</v>
      </c>
      <c r="P646" s="1">
        <v>22.731999999999999</v>
      </c>
      <c r="Q646" s="1">
        <v>26.673999999999999</v>
      </c>
      <c r="R646" s="1">
        <v>30.018000000000001</v>
      </c>
      <c r="S646" s="1">
        <v>32.853000000000002</v>
      </c>
      <c r="T646" s="1">
        <v>32.906999999999996</v>
      </c>
      <c r="U646" s="1">
        <v>34.091000000000001</v>
      </c>
      <c r="V646" s="1">
        <v>38.058</v>
      </c>
      <c r="W646" s="1">
        <v>41.41</v>
      </c>
      <c r="X646" s="1">
        <v>43.686999999999998</v>
      </c>
      <c r="AA646" s="48"/>
      <c r="AC646" s="48"/>
      <c r="AH646" s="48"/>
      <c r="AM646" s="48"/>
      <c r="AR646" s="48"/>
      <c r="AV646" s="48"/>
      <c r="AW646" s="36"/>
      <c r="BL646" s="33"/>
    </row>
    <row r="647" spans="1:64" customFormat="1">
      <c r="A647" t="s">
        <v>1016</v>
      </c>
      <c r="C647" s="1">
        <v>5.2809999999999997</v>
      </c>
      <c r="D647" s="1">
        <v>5.766</v>
      </c>
      <c r="E647" s="1">
        <v>5.5540000000000003</v>
      </c>
      <c r="F647" s="1">
        <v>5.7839999999999998</v>
      </c>
      <c r="G647" s="1">
        <v>6.7110000000000003</v>
      </c>
      <c r="H647" s="1">
        <v>8.4770000000000003</v>
      </c>
      <c r="I647" s="1">
        <v>10.157</v>
      </c>
      <c r="J647" s="1">
        <v>10.935</v>
      </c>
      <c r="K647" s="1">
        <v>12.46</v>
      </c>
      <c r="L647" s="1">
        <v>15.323</v>
      </c>
      <c r="M647" s="1">
        <v>18.712</v>
      </c>
      <c r="N647" s="1">
        <v>17.600999999999999</v>
      </c>
      <c r="O647" s="1">
        <v>17.164000000000001</v>
      </c>
      <c r="P647" s="1">
        <v>18.629000000000001</v>
      </c>
      <c r="Q647" s="1">
        <v>17.207000000000001</v>
      </c>
      <c r="R647" s="1">
        <v>18.155000000000001</v>
      </c>
      <c r="S647" s="1">
        <v>18.521999999999998</v>
      </c>
      <c r="T647" s="1">
        <v>16.21</v>
      </c>
      <c r="U647" s="1">
        <v>16.91</v>
      </c>
      <c r="V647" s="1">
        <v>18.169</v>
      </c>
      <c r="W647" s="1">
        <v>19.881</v>
      </c>
      <c r="X647" s="1">
        <v>20.152000000000001</v>
      </c>
      <c r="AA647" s="48"/>
      <c r="AC647" s="48"/>
      <c r="AH647" s="48"/>
      <c r="AM647" s="48"/>
      <c r="AR647" s="48"/>
      <c r="AV647" s="48"/>
      <c r="AW647" s="36"/>
      <c r="BL647" s="33"/>
    </row>
    <row r="648" spans="1:64" customFormat="1">
      <c r="A648" t="s">
        <v>7</v>
      </c>
      <c r="C648" s="1">
        <v>4.819</v>
      </c>
      <c r="D648" s="1">
        <v>5.4850000000000003</v>
      </c>
      <c r="E648" s="1">
        <v>5.8029999999999999</v>
      </c>
      <c r="F648" s="1">
        <v>5.5140000000000002</v>
      </c>
      <c r="G648" s="1">
        <v>5.4560000000000004</v>
      </c>
      <c r="H648" s="1">
        <v>7.5389999999999997</v>
      </c>
      <c r="I648" s="1">
        <v>8.9659999999999993</v>
      </c>
      <c r="J648" s="1">
        <v>10.013</v>
      </c>
      <c r="K648" s="1">
        <v>10.175000000000001</v>
      </c>
      <c r="L648" s="1">
        <v>10.941000000000001</v>
      </c>
      <c r="M648" s="1">
        <v>11.028</v>
      </c>
      <c r="N648" s="1">
        <v>10.272</v>
      </c>
      <c r="O648" s="1">
        <v>12.794</v>
      </c>
      <c r="P648" s="1">
        <v>15.393000000000001</v>
      </c>
      <c r="Q648" s="1">
        <v>16.11</v>
      </c>
      <c r="R648" s="1">
        <v>14.914999999999999</v>
      </c>
      <c r="S648" s="1">
        <v>16.259</v>
      </c>
      <c r="T648" s="1">
        <v>14.445</v>
      </c>
      <c r="U648" s="1">
        <v>15.657999999999999</v>
      </c>
      <c r="V648" s="1">
        <v>17.382999999999999</v>
      </c>
      <c r="W648" s="1">
        <v>18.998000000000001</v>
      </c>
      <c r="X648" s="1">
        <v>19.651</v>
      </c>
      <c r="AA648" s="48"/>
      <c r="AC648" s="48"/>
      <c r="AH648" s="48"/>
      <c r="AM648" s="48"/>
      <c r="AR648" s="48"/>
      <c r="AV648" s="48"/>
      <c r="AW648" s="36"/>
      <c r="BL648" s="33"/>
    </row>
    <row r="649" spans="1:64" customFormat="1">
      <c r="A649" t="s">
        <v>1017</v>
      </c>
      <c r="C649" s="1">
        <v>865.11500000000001</v>
      </c>
      <c r="D649" s="1">
        <v>599.86699999999996</v>
      </c>
      <c r="E649" s="1">
        <v>655.43499999999995</v>
      </c>
      <c r="F649" s="1">
        <v>559.96199999999999</v>
      </c>
      <c r="G649" s="1">
        <v>509.358</v>
      </c>
      <c r="H649" s="1">
        <v>557.68100000000004</v>
      </c>
      <c r="I649" s="1">
        <v>668.43200000000002</v>
      </c>
      <c r="J649" s="1">
        <v>890.67100000000005</v>
      </c>
      <c r="K649" s="1" t="s">
        <v>1142</v>
      </c>
      <c r="L649" s="1" t="s">
        <v>1143</v>
      </c>
      <c r="M649" s="1" t="s">
        <v>1144</v>
      </c>
      <c r="N649" s="1" t="s">
        <v>1145</v>
      </c>
      <c r="O649" s="1" t="s">
        <v>1146</v>
      </c>
      <c r="P649" s="1" t="s">
        <v>1147</v>
      </c>
      <c r="Q649" s="1" t="s">
        <v>1148</v>
      </c>
      <c r="R649" s="1" t="s">
        <v>1149</v>
      </c>
      <c r="S649" s="1" t="s">
        <v>1150</v>
      </c>
      <c r="T649" s="1" t="s">
        <v>1151</v>
      </c>
      <c r="U649" s="1" t="s">
        <v>1152</v>
      </c>
      <c r="V649" s="1" t="s">
        <v>1153</v>
      </c>
      <c r="W649" s="1" t="s">
        <v>1154</v>
      </c>
      <c r="X649" s="1" t="s">
        <v>1155</v>
      </c>
      <c r="AA649" s="48"/>
      <c r="AC649" s="48"/>
      <c r="AH649" s="48"/>
      <c r="AM649" s="48"/>
      <c r="AR649" s="48"/>
      <c r="AV649" s="48"/>
      <c r="AW649" s="36"/>
      <c r="BL649" s="33"/>
    </row>
    <row r="650" spans="1:64" customFormat="1">
      <c r="A650" t="s">
        <v>1018</v>
      </c>
      <c r="C650" s="1">
        <v>4.4960000000000004</v>
      </c>
      <c r="D650" s="1">
        <v>5.1059999999999999</v>
      </c>
      <c r="E650" s="1">
        <v>6.6619999999999999</v>
      </c>
      <c r="F650" s="1">
        <v>6.218</v>
      </c>
      <c r="G650" s="1">
        <v>6.4870000000000001</v>
      </c>
      <c r="H650" s="1">
        <v>7.2789999999999999</v>
      </c>
      <c r="I650" s="1">
        <v>8.7390000000000008</v>
      </c>
      <c r="J650" s="1">
        <v>10.581</v>
      </c>
      <c r="K650" s="1">
        <v>12.736000000000001</v>
      </c>
      <c r="L650" s="1">
        <v>13.576000000000001</v>
      </c>
      <c r="M650" s="1">
        <v>16.004999999999999</v>
      </c>
      <c r="N650" s="1">
        <v>11.891999999999999</v>
      </c>
      <c r="O650" s="1">
        <v>13.707000000000001</v>
      </c>
      <c r="P650" s="1">
        <v>18.524999999999999</v>
      </c>
      <c r="Q650" s="1">
        <v>19.047000000000001</v>
      </c>
      <c r="R650" s="1">
        <v>18.091999999999999</v>
      </c>
      <c r="S650" s="1">
        <v>17.097999999999999</v>
      </c>
      <c r="T650" s="1">
        <v>12.930999999999999</v>
      </c>
      <c r="U650" s="1">
        <v>11.398999999999999</v>
      </c>
      <c r="V650" s="1">
        <v>12.128</v>
      </c>
      <c r="W650" s="1">
        <v>14.082000000000001</v>
      </c>
      <c r="X650" s="1">
        <v>13.324999999999999</v>
      </c>
      <c r="AA650" s="48"/>
      <c r="AC650" s="48"/>
      <c r="AH650" s="48"/>
      <c r="AM650" s="48"/>
      <c r="AR650" s="48"/>
      <c r="AV650" s="48"/>
      <c r="AW650" s="36"/>
      <c r="BL650" s="33"/>
    </row>
    <row r="651" spans="1:64" customFormat="1">
      <c r="A651" t="s">
        <v>1019</v>
      </c>
      <c r="C651" s="1">
        <v>13.227</v>
      </c>
      <c r="D651" s="1">
        <v>13.500999999999999</v>
      </c>
      <c r="E651" s="1">
        <v>13.153</v>
      </c>
      <c r="F651" s="1">
        <v>14.076000000000001</v>
      </c>
      <c r="G651" s="1">
        <v>16.277000000000001</v>
      </c>
      <c r="H651" s="1">
        <v>20.984000000000002</v>
      </c>
      <c r="I651" s="1">
        <v>25.957999999999998</v>
      </c>
      <c r="J651" s="1">
        <v>29.635999999999999</v>
      </c>
      <c r="K651" s="1">
        <v>34.131</v>
      </c>
      <c r="L651" s="1">
        <v>44.41</v>
      </c>
      <c r="M651" s="1">
        <v>54.408000000000001</v>
      </c>
      <c r="N651" s="1">
        <v>51.884999999999998</v>
      </c>
      <c r="O651" s="1">
        <v>50.610999999999997</v>
      </c>
      <c r="P651" s="1">
        <v>57.42</v>
      </c>
      <c r="Q651" s="1">
        <v>53.901000000000003</v>
      </c>
      <c r="R651" s="1">
        <v>55.557000000000002</v>
      </c>
      <c r="S651" s="1">
        <v>56.814999999999998</v>
      </c>
      <c r="T651" s="1">
        <v>50.201000000000001</v>
      </c>
      <c r="U651" s="1">
        <v>53.235999999999997</v>
      </c>
      <c r="V651" s="1">
        <v>58.335000000000001</v>
      </c>
      <c r="W651" s="1">
        <v>64.962999999999994</v>
      </c>
      <c r="X651" s="1">
        <v>67.043999999999997</v>
      </c>
      <c r="AA651" s="48"/>
      <c r="AC651" s="48"/>
      <c r="AH651" s="48"/>
      <c r="AM651" s="48"/>
      <c r="AR651" s="48"/>
      <c r="AV651" s="48"/>
      <c r="AW651" s="36"/>
      <c r="BL651" s="33"/>
    </row>
    <row r="652" spans="1:64" customFormat="1">
      <c r="A652" t="s">
        <v>8</v>
      </c>
      <c r="C652" s="1">
        <v>2.8050000000000002</v>
      </c>
      <c r="D652" s="1">
        <v>3.0129999999999999</v>
      </c>
      <c r="E652" s="1">
        <v>2.633</v>
      </c>
      <c r="F652" s="1">
        <v>2.8359999999999999</v>
      </c>
      <c r="G652" s="1">
        <v>3.218</v>
      </c>
      <c r="H652" s="1">
        <v>4.2119999999999997</v>
      </c>
      <c r="I652" s="1">
        <v>4.843</v>
      </c>
      <c r="J652" s="1">
        <v>5.4740000000000002</v>
      </c>
      <c r="K652" s="1">
        <v>5.806</v>
      </c>
      <c r="L652" s="1">
        <v>6.7809999999999997</v>
      </c>
      <c r="M652" s="1">
        <v>8.4090000000000007</v>
      </c>
      <c r="N652" s="1">
        <v>8.391</v>
      </c>
      <c r="O652" s="1">
        <v>8.9629999999999992</v>
      </c>
      <c r="P652" s="1">
        <v>10.734</v>
      </c>
      <c r="Q652" s="1">
        <v>11.172000000000001</v>
      </c>
      <c r="R652" s="1">
        <v>11.955</v>
      </c>
      <c r="S652" s="1">
        <v>12.398</v>
      </c>
      <c r="T652" s="1">
        <v>10.425000000000001</v>
      </c>
      <c r="U652" s="1">
        <v>10.893000000000001</v>
      </c>
      <c r="V652" s="1">
        <v>12.349</v>
      </c>
      <c r="W652" s="1">
        <v>14.18</v>
      </c>
      <c r="X652" s="1">
        <v>14.882</v>
      </c>
      <c r="AA652" s="48"/>
      <c r="AC652" s="48"/>
      <c r="AH652" s="48"/>
      <c r="AM652" s="48"/>
      <c r="AR652" s="48"/>
      <c r="AV652" s="48"/>
      <c r="AW652" s="36"/>
      <c r="BL652" s="33"/>
    </row>
    <row r="653" spans="1:64" customFormat="1">
      <c r="A653" t="s">
        <v>9</v>
      </c>
      <c r="C653" s="1">
        <v>0.89300000000000002</v>
      </c>
      <c r="D653" s="1">
        <v>0.86599999999999999</v>
      </c>
      <c r="E653" s="1">
        <v>0.87</v>
      </c>
      <c r="F653" s="1">
        <v>0.877</v>
      </c>
      <c r="G653" s="1">
        <v>0.82499999999999996</v>
      </c>
      <c r="H653" s="1">
        <v>0.78500000000000003</v>
      </c>
      <c r="I653" s="1">
        <v>0.91500000000000004</v>
      </c>
      <c r="J653" s="1">
        <v>1.117</v>
      </c>
      <c r="K653" s="1">
        <v>1.2729999999999999</v>
      </c>
      <c r="L653" s="1">
        <v>1.3560000000000001</v>
      </c>
      <c r="M653" s="1">
        <v>1.6120000000000001</v>
      </c>
      <c r="N653" s="1">
        <v>1.7749999999999999</v>
      </c>
      <c r="O653" s="1">
        <v>2.032</v>
      </c>
      <c r="P653" s="1">
        <v>2.2360000000000002</v>
      </c>
      <c r="Q653" s="1">
        <v>2.3330000000000002</v>
      </c>
      <c r="R653" s="1">
        <v>2.5750000000000002</v>
      </c>
      <c r="S653" s="1">
        <v>2.9340000000000002</v>
      </c>
      <c r="T653" s="1">
        <v>3.0049999999999999</v>
      </c>
      <c r="U653" s="1">
        <v>3.1379999999999999</v>
      </c>
      <c r="V653" s="1">
        <v>3.3959999999999999</v>
      </c>
      <c r="W653" s="1">
        <v>3.4359999999999999</v>
      </c>
      <c r="X653" s="1">
        <v>3.573</v>
      </c>
      <c r="AA653" s="48"/>
      <c r="AC653" s="48"/>
      <c r="AH653" s="48"/>
      <c r="AM653" s="48"/>
      <c r="AR653" s="48"/>
      <c r="AV653" s="48"/>
      <c r="AW653" s="36"/>
      <c r="BL653" s="33"/>
    </row>
    <row r="654" spans="1:64" customFormat="1">
      <c r="A654" t="s">
        <v>190</v>
      </c>
      <c r="C654" s="1">
        <v>0.57499999999999996</v>
      </c>
      <c r="D654" s="1">
        <v>0.65200000000000002</v>
      </c>
      <c r="E654" s="1">
        <v>0.58899999999999997</v>
      </c>
      <c r="F654" s="1">
        <v>0.61599999999999999</v>
      </c>
      <c r="G654" s="1">
        <v>0.67900000000000005</v>
      </c>
      <c r="H654" s="1">
        <v>0.89100000000000001</v>
      </c>
      <c r="I654" s="1">
        <v>1.0229999999999999</v>
      </c>
      <c r="J654" s="1">
        <v>1.0900000000000001</v>
      </c>
      <c r="K654" s="1">
        <v>1.2370000000000001</v>
      </c>
      <c r="L654" s="1">
        <v>1.514</v>
      </c>
      <c r="M654" s="1">
        <v>1.7889999999999999</v>
      </c>
      <c r="N654" s="1">
        <v>1.712</v>
      </c>
      <c r="O654" s="1">
        <v>1.6639999999999999</v>
      </c>
      <c r="P654" s="1">
        <v>1.865</v>
      </c>
      <c r="Q654" s="1">
        <v>1.752</v>
      </c>
      <c r="R654" s="1">
        <v>1.851</v>
      </c>
      <c r="S654" s="1">
        <v>1.861</v>
      </c>
      <c r="T654" s="1">
        <v>1.597</v>
      </c>
      <c r="U654" s="1">
        <v>1.6639999999999999</v>
      </c>
      <c r="V654" s="1">
        <v>1.776</v>
      </c>
      <c r="W654" s="1">
        <v>1.97</v>
      </c>
      <c r="X654" s="1">
        <v>2.0419999999999998</v>
      </c>
      <c r="AA654" s="48"/>
      <c r="AC654" s="48"/>
      <c r="AH654" s="48"/>
      <c r="AM654" s="48"/>
      <c r="AR654" s="48"/>
      <c r="AV654" s="48"/>
      <c r="AW654" s="36"/>
      <c r="BL654" s="33"/>
    </row>
    <row r="655" spans="1:64" customFormat="1">
      <c r="A655" t="s">
        <v>1020</v>
      </c>
      <c r="C655" s="1">
        <v>3.13</v>
      </c>
      <c r="D655" s="1">
        <v>3.5129999999999999</v>
      </c>
      <c r="E655" s="1">
        <v>3.6669999999999998</v>
      </c>
      <c r="F655" s="1">
        <v>3.992</v>
      </c>
      <c r="G655" s="1">
        <v>4.2889999999999997</v>
      </c>
      <c r="H655" s="1">
        <v>4.665</v>
      </c>
      <c r="I655" s="1">
        <v>5.3339999999999996</v>
      </c>
      <c r="J655" s="1">
        <v>6.2869999999999999</v>
      </c>
      <c r="K655" s="1">
        <v>7.2679999999999998</v>
      </c>
      <c r="L655" s="1">
        <v>8.6300000000000008</v>
      </c>
      <c r="M655" s="1">
        <v>10.342000000000001</v>
      </c>
      <c r="N655" s="1">
        <v>10.391</v>
      </c>
      <c r="O655" s="1">
        <v>11.231999999999999</v>
      </c>
      <c r="P655" s="1">
        <v>12.818</v>
      </c>
      <c r="Q655" s="1">
        <v>14.057</v>
      </c>
      <c r="R655" s="1">
        <v>15.228</v>
      </c>
      <c r="S655" s="1">
        <v>16.702000000000002</v>
      </c>
      <c r="T655" s="1">
        <v>18.082999999999998</v>
      </c>
      <c r="U655" s="1">
        <v>20.042999999999999</v>
      </c>
      <c r="V655" s="1">
        <v>22.225000000000001</v>
      </c>
      <c r="W655" s="1">
        <v>24.523</v>
      </c>
      <c r="X655" s="1">
        <v>26.978999999999999</v>
      </c>
      <c r="AA655" s="48"/>
      <c r="AC655" s="48"/>
      <c r="AH655" s="48"/>
      <c r="AM655" s="48"/>
      <c r="AR655" s="48"/>
      <c r="AV655" s="48"/>
      <c r="AW655" s="36"/>
      <c r="BL655" s="33"/>
    </row>
    <row r="656" spans="1:64" customFormat="1">
      <c r="A656" t="s">
        <v>1021</v>
      </c>
      <c r="C656" s="1">
        <v>10.494999999999999</v>
      </c>
      <c r="D656" s="1">
        <v>10.695</v>
      </c>
      <c r="E656" s="1">
        <v>9.8019999999999996</v>
      </c>
      <c r="F656" s="1">
        <v>10.377000000000001</v>
      </c>
      <c r="G656" s="1">
        <v>11.587999999999999</v>
      </c>
      <c r="H656" s="1">
        <v>14.558</v>
      </c>
      <c r="I656" s="1">
        <v>17.440000000000001</v>
      </c>
      <c r="J656" s="1">
        <v>17.974</v>
      </c>
      <c r="K656" s="1">
        <v>19.373000000000001</v>
      </c>
      <c r="L656" s="1">
        <v>22.396999999999998</v>
      </c>
      <c r="M656" s="1">
        <v>26.533999999999999</v>
      </c>
      <c r="N656" s="1">
        <v>26.085000000000001</v>
      </c>
      <c r="O656" s="1">
        <v>26.193000000000001</v>
      </c>
      <c r="P656" s="1">
        <v>29.364000000000001</v>
      </c>
      <c r="Q656" s="1">
        <v>29.120999999999999</v>
      </c>
      <c r="R656" s="1">
        <v>32.357999999999997</v>
      </c>
      <c r="S656" s="1">
        <v>34.999000000000002</v>
      </c>
      <c r="T656" s="1">
        <v>30.931999999999999</v>
      </c>
      <c r="U656" s="1">
        <v>32.634999999999998</v>
      </c>
      <c r="V656" s="1">
        <v>34.993000000000002</v>
      </c>
      <c r="W656" s="1">
        <v>38.521000000000001</v>
      </c>
      <c r="X656" s="1">
        <v>39.219000000000001</v>
      </c>
      <c r="AA656" s="48"/>
      <c r="AC656" s="48"/>
      <c r="AH656" s="48"/>
      <c r="AM656" s="48"/>
      <c r="AR656" s="48"/>
      <c r="AV656" s="48"/>
      <c r="AW656" s="36"/>
      <c r="BL656" s="33"/>
    </row>
    <row r="657" spans="1:64" customFormat="1">
      <c r="A657" t="s">
        <v>42</v>
      </c>
      <c r="C657" s="1">
        <v>634.01400000000001</v>
      </c>
      <c r="D657" s="1">
        <v>678.39599999999996</v>
      </c>
      <c r="E657" s="1">
        <v>744.76599999999996</v>
      </c>
      <c r="F657" s="1">
        <v>738.99900000000002</v>
      </c>
      <c r="G657" s="1">
        <v>760.64</v>
      </c>
      <c r="H657" s="1">
        <v>895.56899999999996</v>
      </c>
      <c r="I657" s="1" t="s">
        <v>1156</v>
      </c>
      <c r="J657" s="1" t="s">
        <v>1157</v>
      </c>
      <c r="K657" s="1" t="s">
        <v>1158</v>
      </c>
      <c r="L657" s="1" t="s">
        <v>1159</v>
      </c>
      <c r="M657" s="1" t="s">
        <v>1160</v>
      </c>
      <c r="N657" s="1" t="s">
        <v>1161</v>
      </c>
      <c r="O657" s="1" t="s">
        <v>1162</v>
      </c>
      <c r="P657" s="1" t="s">
        <v>1163</v>
      </c>
      <c r="Q657" s="1" t="s">
        <v>1164</v>
      </c>
      <c r="R657" s="1" t="s">
        <v>1165</v>
      </c>
      <c r="S657" s="1" t="s">
        <v>1166</v>
      </c>
      <c r="T657" s="1" t="s">
        <v>1167</v>
      </c>
      <c r="U657" s="1" t="s">
        <v>1168</v>
      </c>
      <c r="V657" s="1" t="s">
        <v>1169</v>
      </c>
      <c r="W657" s="1" t="s">
        <v>1170</v>
      </c>
      <c r="X657" s="1" t="s">
        <v>1171</v>
      </c>
      <c r="AA657" s="48"/>
      <c r="AC657" s="48"/>
      <c r="AH657" s="48"/>
      <c r="AM657" s="48"/>
      <c r="AR657" s="48"/>
      <c r="AV657" s="48"/>
      <c r="AW657" s="36"/>
      <c r="BL657" s="33"/>
    </row>
    <row r="658" spans="1:64" customFormat="1">
      <c r="A658" t="s">
        <v>1022</v>
      </c>
      <c r="C658" s="1">
        <v>1.036</v>
      </c>
      <c r="D658" s="1">
        <v>1.0389999999999999</v>
      </c>
      <c r="E658" s="1">
        <v>0.88500000000000001</v>
      </c>
      <c r="F658" s="1">
        <v>0.89700000000000002</v>
      </c>
      <c r="G658" s="1">
        <v>0.96299999999999997</v>
      </c>
      <c r="H658" s="1">
        <v>1.1100000000000001</v>
      </c>
      <c r="I658" s="1">
        <v>1.2569999999999999</v>
      </c>
      <c r="J658" s="1">
        <v>1.337</v>
      </c>
      <c r="K658" s="1">
        <v>1.4610000000000001</v>
      </c>
      <c r="L658" s="1">
        <v>1.698</v>
      </c>
      <c r="M658" s="1">
        <v>1.9850000000000001</v>
      </c>
      <c r="N658" s="1">
        <v>1.982</v>
      </c>
      <c r="O658" s="1">
        <v>1.986</v>
      </c>
      <c r="P658" s="1">
        <v>2.1960000000000002</v>
      </c>
      <c r="Q658" s="1">
        <v>2.1709999999999998</v>
      </c>
      <c r="R658" s="1">
        <v>1.5189999999999999</v>
      </c>
      <c r="S658" s="1">
        <v>1.706</v>
      </c>
      <c r="T658" s="1">
        <v>1.585</v>
      </c>
      <c r="U658" s="1">
        <v>1.756</v>
      </c>
      <c r="V658" s="1">
        <v>1.9370000000000001</v>
      </c>
      <c r="W658" s="1">
        <v>2.1850000000000001</v>
      </c>
      <c r="X658" s="1">
        <v>2.2850000000000001</v>
      </c>
      <c r="AA658" s="48"/>
      <c r="AC658" s="48"/>
      <c r="AH658" s="48"/>
      <c r="AM658" s="48"/>
      <c r="AR658" s="48"/>
      <c r="AV658" s="48"/>
      <c r="AW658" s="36"/>
      <c r="BL658" s="33"/>
    </row>
    <row r="659" spans="1:64" customFormat="1">
      <c r="A659" t="s">
        <v>1023</v>
      </c>
      <c r="C659" s="1">
        <v>1.9750000000000001</v>
      </c>
      <c r="D659" s="1">
        <v>1.7390000000000001</v>
      </c>
      <c r="E659" s="1">
        <v>1.5720000000000001</v>
      </c>
      <c r="F659" s="1">
        <v>1.9359999999999999</v>
      </c>
      <c r="G659" s="1">
        <v>2.2570000000000001</v>
      </c>
      <c r="H659" s="1">
        <v>3.1019999999999999</v>
      </c>
      <c r="I659" s="1">
        <v>5.0030000000000001</v>
      </c>
      <c r="J659" s="1">
        <v>6.681</v>
      </c>
      <c r="K659" s="1">
        <v>7.45</v>
      </c>
      <c r="L659" s="1">
        <v>8.6869999999999994</v>
      </c>
      <c r="M659" s="1">
        <v>10.438000000000001</v>
      </c>
      <c r="N659" s="1">
        <v>9.3119999999999994</v>
      </c>
      <c r="O659" s="1">
        <v>10.702</v>
      </c>
      <c r="P659" s="1">
        <v>12.180999999999999</v>
      </c>
      <c r="Q659" s="1">
        <v>12.411</v>
      </c>
      <c r="R659" s="1">
        <v>12.994</v>
      </c>
      <c r="S659" s="1">
        <v>14.003</v>
      </c>
      <c r="T659" s="1">
        <v>10.952</v>
      </c>
      <c r="U659" s="1">
        <v>10.095000000000001</v>
      </c>
      <c r="V659" s="1">
        <v>9.8919999999999995</v>
      </c>
      <c r="W659" s="1">
        <v>10.919</v>
      </c>
      <c r="X659" s="1">
        <v>11.372</v>
      </c>
      <c r="AA659" s="48"/>
      <c r="AC659" s="48"/>
      <c r="AH659" s="48"/>
      <c r="AM659" s="48"/>
      <c r="AR659" s="48"/>
      <c r="AV659" s="48"/>
      <c r="AW659" s="36"/>
      <c r="BL659" s="33"/>
    </row>
    <row r="660" spans="1:64" customFormat="1">
      <c r="A660" t="s">
        <v>1024</v>
      </c>
      <c r="C660" s="1">
        <v>81.561999999999998</v>
      </c>
      <c r="D660" s="1">
        <v>75.093999999999994</v>
      </c>
      <c r="E660" s="1">
        <v>77.814999999999998</v>
      </c>
      <c r="F660" s="1">
        <v>70.971000000000004</v>
      </c>
      <c r="G660" s="1">
        <v>69.728999999999999</v>
      </c>
      <c r="H660" s="1">
        <v>75.643000000000001</v>
      </c>
      <c r="I660" s="1">
        <v>99.224000000000004</v>
      </c>
      <c r="J660" s="1">
        <v>122.996</v>
      </c>
      <c r="K660" s="1">
        <v>154.864</v>
      </c>
      <c r="L660" s="1">
        <v>173.56899999999999</v>
      </c>
      <c r="M660" s="1">
        <v>179.488</v>
      </c>
      <c r="N660" s="1">
        <v>172.52</v>
      </c>
      <c r="O660" s="1">
        <v>218.30799999999999</v>
      </c>
      <c r="P660" s="1">
        <v>252.096</v>
      </c>
      <c r="Q660" s="1">
        <v>267.02100000000002</v>
      </c>
      <c r="R660" s="1">
        <v>278.34500000000003</v>
      </c>
      <c r="S660" s="1">
        <v>260.47899999999998</v>
      </c>
      <c r="T660" s="1">
        <v>243.90799999999999</v>
      </c>
      <c r="U660" s="1">
        <v>250.26499999999999</v>
      </c>
      <c r="V660" s="1">
        <v>277.66800000000001</v>
      </c>
      <c r="W660" s="1">
        <v>298.17200000000003</v>
      </c>
      <c r="X660" s="1">
        <v>295.61399999999998</v>
      </c>
      <c r="AA660" s="48"/>
      <c r="AC660" s="48"/>
      <c r="AH660" s="48"/>
      <c r="AM660" s="48"/>
      <c r="AR660" s="48"/>
      <c r="AV660" s="48"/>
      <c r="AW660" s="36"/>
      <c r="BL660" s="33"/>
    </row>
    <row r="661" spans="1:64" customFormat="1">
      <c r="A661" t="s">
        <v>1025</v>
      </c>
      <c r="C661" s="1" t="s">
        <v>1172</v>
      </c>
      <c r="D661" s="1" t="s">
        <v>1173</v>
      </c>
      <c r="E661" s="1" t="s">
        <v>1174</v>
      </c>
      <c r="F661" s="1" t="s">
        <v>1175</v>
      </c>
      <c r="G661" s="1" t="s">
        <v>1176</v>
      </c>
      <c r="H661" s="1" t="s">
        <v>1177</v>
      </c>
      <c r="I661" s="1" t="s">
        <v>1178</v>
      </c>
      <c r="J661" s="1" t="s">
        <v>1179</v>
      </c>
      <c r="K661" s="1" t="s">
        <v>1180</v>
      </c>
      <c r="L661" s="1" t="s">
        <v>1181</v>
      </c>
      <c r="M661" s="1" t="s">
        <v>1182</v>
      </c>
      <c r="N661" s="1" t="s">
        <v>1183</v>
      </c>
      <c r="O661" s="1" t="s">
        <v>1184</v>
      </c>
      <c r="P661" s="1" t="s">
        <v>1185</v>
      </c>
      <c r="Q661" s="1" t="s">
        <v>1186</v>
      </c>
      <c r="R661" s="1" t="s">
        <v>1187</v>
      </c>
      <c r="S661" s="1" t="s">
        <v>1188</v>
      </c>
      <c r="T661" s="1" t="s">
        <v>1189</v>
      </c>
      <c r="U661" s="1" t="s">
        <v>1190</v>
      </c>
      <c r="V661" s="1" t="s">
        <v>1191</v>
      </c>
      <c r="W661" s="1" t="s">
        <v>1192</v>
      </c>
      <c r="X661" s="1" t="s">
        <v>1193</v>
      </c>
      <c r="AA661" s="48"/>
      <c r="AC661" s="48"/>
      <c r="AH661" s="48"/>
      <c r="AM661" s="48"/>
      <c r="AR661" s="48"/>
      <c r="AV661" s="48"/>
      <c r="AW661" s="36"/>
      <c r="BL661" s="33"/>
    </row>
    <row r="662" spans="1:64" customFormat="1">
      <c r="A662" t="s">
        <v>1026</v>
      </c>
      <c r="C662" s="1">
        <v>117.32299999999999</v>
      </c>
      <c r="D662" s="1">
        <v>102.78</v>
      </c>
      <c r="E662" s="1">
        <v>98.930999999999997</v>
      </c>
      <c r="F662" s="1">
        <v>97.272000000000006</v>
      </c>
      <c r="G662" s="1">
        <v>97.02</v>
      </c>
      <c r="H662" s="1">
        <v>93.75</v>
      </c>
      <c r="I662" s="1">
        <v>115.986</v>
      </c>
      <c r="J662" s="1">
        <v>145.16200000000001</v>
      </c>
      <c r="K662" s="1">
        <v>161.364</v>
      </c>
      <c r="L662" s="1">
        <v>205.755</v>
      </c>
      <c r="M662" s="1">
        <v>242.02799999999999</v>
      </c>
      <c r="N662" s="1">
        <v>232.565</v>
      </c>
      <c r="O662" s="1">
        <v>286.03899999999999</v>
      </c>
      <c r="P662" s="1">
        <v>334.476</v>
      </c>
      <c r="Q662" s="1">
        <v>370.34500000000003</v>
      </c>
      <c r="R662" s="1">
        <v>381.84399999999999</v>
      </c>
      <c r="S662" s="1">
        <v>381.24099999999999</v>
      </c>
      <c r="T662" s="1">
        <v>293.49299999999999</v>
      </c>
      <c r="U662" s="1">
        <v>282.72000000000003</v>
      </c>
      <c r="V662" s="1">
        <v>311.79599999999999</v>
      </c>
      <c r="W662" s="1">
        <v>333.11399999999998</v>
      </c>
      <c r="X662" s="1">
        <v>336.59899999999999</v>
      </c>
      <c r="AA662" s="48"/>
      <c r="AC662" s="48"/>
      <c r="AH662" s="48"/>
      <c r="AM662" s="48"/>
      <c r="AR662" s="48"/>
      <c r="AV662" s="48"/>
      <c r="AW662" s="36"/>
      <c r="BL662" s="33"/>
    </row>
    <row r="663" spans="1:64" customFormat="1">
      <c r="A663" t="s">
        <v>1027</v>
      </c>
      <c r="C663" s="1">
        <v>0.216</v>
      </c>
      <c r="D663" s="1">
        <v>0.223</v>
      </c>
      <c r="E663" s="1">
        <v>0.20200000000000001</v>
      </c>
      <c r="F663" s="1">
        <v>0.22</v>
      </c>
      <c r="G663" s="1">
        <v>0.252</v>
      </c>
      <c r="H663" s="1">
        <v>0.32500000000000001</v>
      </c>
      <c r="I663" s="1">
        <v>0.36299999999999999</v>
      </c>
      <c r="J663" s="1">
        <v>0.38800000000000001</v>
      </c>
      <c r="K663" s="1">
        <v>0.40400000000000003</v>
      </c>
      <c r="L663" s="1">
        <v>0.46600000000000003</v>
      </c>
      <c r="M663" s="1">
        <v>0.53300000000000003</v>
      </c>
      <c r="N663" s="1">
        <v>0.53700000000000003</v>
      </c>
      <c r="O663" s="1">
        <v>0.54400000000000004</v>
      </c>
      <c r="P663" s="1">
        <v>0.61099999999999999</v>
      </c>
      <c r="Q663" s="1">
        <v>0.59599999999999997</v>
      </c>
      <c r="R663" s="1">
        <v>0.65800000000000003</v>
      </c>
      <c r="S663" s="1">
        <v>0.68600000000000005</v>
      </c>
      <c r="T663" s="1">
        <v>0.58199999999999996</v>
      </c>
      <c r="U663" s="1">
        <v>0.61199999999999999</v>
      </c>
      <c r="V663" s="1">
        <v>0.64900000000000002</v>
      </c>
      <c r="W663" s="1">
        <v>0.74199999999999999</v>
      </c>
      <c r="X663" s="1">
        <v>0.72599999999999998</v>
      </c>
      <c r="AA663" s="48"/>
      <c r="AC663" s="48"/>
      <c r="AH663" s="48"/>
      <c r="AM663" s="48"/>
      <c r="AR663" s="48"/>
      <c r="AV663" s="48"/>
      <c r="AW663" s="36"/>
      <c r="BL663" s="33"/>
    </row>
    <row r="664" spans="1:64" customFormat="1">
      <c r="A664" t="s">
        <v>1028</v>
      </c>
      <c r="C664" s="1">
        <v>21.088999999999999</v>
      </c>
      <c r="D664" s="1">
        <v>19.146999999999998</v>
      </c>
      <c r="E664" s="1">
        <v>19.077000000000002</v>
      </c>
      <c r="F664" s="1">
        <v>8.173</v>
      </c>
      <c r="G664" s="1">
        <v>8.7189999999999994</v>
      </c>
      <c r="H664" s="1">
        <v>8.9540000000000006</v>
      </c>
      <c r="I664" s="1">
        <v>10.340999999999999</v>
      </c>
      <c r="J664" s="1">
        <v>11.951000000000001</v>
      </c>
      <c r="K664" s="1">
        <v>14.295999999999999</v>
      </c>
      <c r="L664" s="1">
        <v>16.364000000000001</v>
      </c>
      <c r="M664" s="1">
        <v>19.129000000000001</v>
      </c>
      <c r="N664" s="1">
        <v>18.315000000000001</v>
      </c>
      <c r="O664" s="1">
        <v>20.640999999999998</v>
      </c>
      <c r="P664" s="1">
        <v>24.574999999999999</v>
      </c>
      <c r="Q664" s="1">
        <v>27.565999999999999</v>
      </c>
      <c r="R664" s="1">
        <v>32.676000000000002</v>
      </c>
      <c r="S664" s="1">
        <v>35.917999999999999</v>
      </c>
      <c r="T664" s="1">
        <v>38.402000000000001</v>
      </c>
      <c r="U664" s="1">
        <v>39.323999999999998</v>
      </c>
      <c r="V664" s="1">
        <v>41.447000000000003</v>
      </c>
      <c r="W664" s="1">
        <v>42.643999999999998</v>
      </c>
      <c r="X664" s="1">
        <v>48.457999999999998</v>
      </c>
      <c r="AA664" s="48"/>
      <c r="AC664" s="48"/>
      <c r="AH664" s="48"/>
      <c r="AM664" s="48"/>
      <c r="AR664" s="48"/>
      <c r="AV664" s="48"/>
      <c r="AW664" s="36"/>
      <c r="BL664" s="33"/>
    </row>
    <row r="665" spans="1:64" customFormat="1">
      <c r="A665" t="s">
        <v>1029</v>
      </c>
      <c r="C665" s="1">
        <v>1.9490000000000001</v>
      </c>
      <c r="D665" s="1">
        <v>2.3570000000000002</v>
      </c>
      <c r="E665" s="1">
        <v>3.22</v>
      </c>
      <c r="F665" s="1">
        <v>2.794</v>
      </c>
      <c r="G665" s="1">
        <v>3.02</v>
      </c>
      <c r="H665" s="1">
        <v>3.5019999999999998</v>
      </c>
      <c r="I665" s="1">
        <v>4.6529999999999996</v>
      </c>
      <c r="J665" s="1">
        <v>6.0970000000000004</v>
      </c>
      <c r="K665" s="1">
        <v>7.7380000000000004</v>
      </c>
      <c r="L665" s="1">
        <v>7.4459999999999997</v>
      </c>
      <c r="M665" s="1">
        <v>10.224</v>
      </c>
      <c r="N665" s="1">
        <v>9.3629999999999995</v>
      </c>
      <c r="O665" s="1">
        <v>12.304</v>
      </c>
      <c r="P665" s="1">
        <v>14.811</v>
      </c>
      <c r="Q665" s="1">
        <v>13.664</v>
      </c>
      <c r="R665" s="1">
        <v>14.026</v>
      </c>
      <c r="S665" s="1">
        <v>14.099</v>
      </c>
      <c r="T665" s="1">
        <v>8.5540000000000003</v>
      </c>
      <c r="U665" s="1">
        <v>7.7869999999999999</v>
      </c>
      <c r="V665" s="1">
        <v>8.9920000000000009</v>
      </c>
      <c r="W665" s="1">
        <v>11.188000000000001</v>
      </c>
      <c r="X665" s="1">
        <v>11.162000000000001</v>
      </c>
      <c r="AA665" s="48"/>
      <c r="AC665" s="48"/>
      <c r="AH665" s="48"/>
      <c r="AM665" s="48"/>
      <c r="AR665" s="48"/>
      <c r="AV665" s="48"/>
      <c r="AW665" s="36"/>
      <c r="BL665" s="33"/>
    </row>
    <row r="666" spans="1:64" customFormat="1">
      <c r="A666" t="s">
        <v>47</v>
      </c>
      <c r="C666" s="1">
        <v>13.634</v>
      </c>
      <c r="D666" s="1">
        <v>14.211</v>
      </c>
      <c r="E666" s="1">
        <v>14.965</v>
      </c>
      <c r="F666" s="1">
        <v>15.93</v>
      </c>
      <c r="G666" s="1">
        <v>16.524999999999999</v>
      </c>
      <c r="H666" s="1">
        <v>17.22</v>
      </c>
      <c r="I666" s="1">
        <v>18.562000000000001</v>
      </c>
      <c r="J666" s="1">
        <v>19.994</v>
      </c>
      <c r="K666" s="1">
        <v>22.658999999999999</v>
      </c>
      <c r="L666" s="1">
        <v>26.856000000000002</v>
      </c>
      <c r="M666" s="1">
        <v>30.844000000000001</v>
      </c>
      <c r="N666" s="1">
        <v>30.826000000000001</v>
      </c>
      <c r="O666" s="1">
        <v>37.634</v>
      </c>
      <c r="P666" s="1">
        <v>42.716999999999999</v>
      </c>
      <c r="Q666" s="1">
        <v>46.984000000000002</v>
      </c>
      <c r="R666" s="1">
        <v>50.326000000000001</v>
      </c>
      <c r="S666" s="1">
        <v>51.180999999999997</v>
      </c>
      <c r="T666" s="1">
        <v>55.41</v>
      </c>
      <c r="U666" s="1">
        <v>57.828000000000003</v>
      </c>
      <c r="V666" s="1">
        <v>58.654000000000003</v>
      </c>
      <c r="W666" s="1">
        <v>59.006</v>
      </c>
      <c r="X666" s="1">
        <v>60.459000000000003</v>
      </c>
      <c r="AA666" s="48"/>
      <c r="AC666" s="48"/>
      <c r="AH666" s="48"/>
      <c r="AM666" s="48"/>
      <c r="AR666" s="48"/>
      <c r="AV666" s="48"/>
      <c r="AW666" s="36"/>
      <c r="BL666" s="33"/>
    </row>
    <row r="667" spans="1:64" customFormat="1">
      <c r="A667" t="s">
        <v>15</v>
      </c>
      <c r="C667" s="1">
        <v>12.612</v>
      </c>
      <c r="D667" s="1">
        <v>12.377000000000001</v>
      </c>
      <c r="E667" s="1">
        <v>10.717000000000001</v>
      </c>
      <c r="F667" s="1">
        <v>11.193</v>
      </c>
      <c r="G667" s="1">
        <v>12.347</v>
      </c>
      <c r="H667" s="1">
        <v>15.307</v>
      </c>
      <c r="I667" s="1">
        <v>16.553999999999998</v>
      </c>
      <c r="J667" s="1">
        <v>17.085000000000001</v>
      </c>
      <c r="K667" s="1">
        <v>17.800999999999998</v>
      </c>
      <c r="L667" s="1">
        <v>20.344000000000001</v>
      </c>
      <c r="M667" s="1">
        <v>24.225000000000001</v>
      </c>
      <c r="N667" s="1">
        <v>24.277000000000001</v>
      </c>
      <c r="O667" s="1">
        <v>24.885000000000002</v>
      </c>
      <c r="P667" s="1">
        <v>25.67</v>
      </c>
      <c r="Q667" s="1">
        <v>26.791</v>
      </c>
      <c r="R667" s="1">
        <v>31.263999999999999</v>
      </c>
      <c r="S667" s="1">
        <v>35.316000000000003</v>
      </c>
      <c r="T667" s="1">
        <v>33.131</v>
      </c>
      <c r="U667" s="1">
        <v>35.296999999999997</v>
      </c>
      <c r="V667" s="1">
        <v>38.130000000000003</v>
      </c>
      <c r="W667" s="1">
        <v>43.031999999999996</v>
      </c>
      <c r="X667" s="1">
        <v>45.252000000000002</v>
      </c>
      <c r="AA667" s="48"/>
      <c r="AC667" s="48"/>
      <c r="AH667" s="48"/>
      <c r="AM667" s="48"/>
      <c r="AR667" s="48"/>
      <c r="AV667" s="48"/>
      <c r="AW667" s="36"/>
      <c r="BL667" s="33"/>
    </row>
    <row r="668" spans="1:64" customFormat="1">
      <c r="A668" t="s">
        <v>1030</v>
      </c>
      <c r="C668" s="1">
        <v>25.346</v>
      </c>
      <c r="D668" s="1">
        <v>23.373999999999999</v>
      </c>
      <c r="E668" s="1">
        <v>21.774000000000001</v>
      </c>
      <c r="F668" s="1">
        <v>23.29</v>
      </c>
      <c r="G668" s="1">
        <v>26.867999999999999</v>
      </c>
      <c r="H668" s="1">
        <v>34.667999999999999</v>
      </c>
      <c r="I668" s="1">
        <v>41.523000000000003</v>
      </c>
      <c r="J668" s="1">
        <v>45.347000000000001</v>
      </c>
      <c r="K668" s="1">
        <v>50.387</v>
      </c>
      <c r="L668" s="1">
        <v>60.11</v>
      </c>
      <c r="M668" s="1">
        <v>70.465000000000003</v>
      </c>
      <c r="N668" s="1">
        <v>62.712000000000003</v>
      </c>
      <c r="O668" s="1">
        <v>59.866</v>
      </c>
      <c r="P668" s="1">
        <v>62.399000000000001</v>
      </c>
      <c r="Q668" s="1">
        <v>56.548999999999999</v>
      </c>
      <c r="R668" s="1">
        <v>58.158000000000001</v>
      </c>
      <c r="S668" s="1">
        <v>57.683</v>
      </c>
      <c r="T668" s="1">
        <v>49.518999999999998</v>
      </c>
      <c r="U668" s="1">
        <v>51.622999999999998</v>
      </c>
      <c r="V668" s="1">
        <v>55.201000000000001</v>
      </c>
      <c r="W668" s="1">
        <v>60.688000000000002</v>
      </c>
      <c r="X668" s="1">
        <v>61.252000000000002</v>
      </c>
      <c r="AA668" s="48"/>
      <c r="AC668" s="48"/>
      <c r="AH668" s="48"/>
      <c r="AM668" s="48"/>
      <c r="AR668" s="48"/>
      <c r="AV668" s="48"/>
      <c r="AW668" s="36"/>
      <c r="BL668" s="33"/>
    </row>
    <row r="669" spans="1:64" customFormat="1">
      <c r="A669" t="s">
        <v>1031</v>
      </c>
      <c r="C669" s="1">
        <v>10.250999999999999</v>
      </c>
      <c r="D669" s="1">
        <v>10.502000000000001</v>
      </c>
      <c r="E669" s="1">
        <v>9.9879999999999995</v>
      </c>
      <c r="F669" s="1">
        <v>10.397</v>
      </c>
      <c r="G669" s="1">
        <v>11.422000000000001</v>
      </c>
      <c r="H669" s="1">
        <v>14.552</v>
      </c>
      <c r="I669" s="1">
        <v>17.327999999999999</v>
      </c>
      <c r="J669" s="1">
        <v>18.713000000000001</v>
      </c>
      <c r="K669" s="1">
        <v>20.422000000000001</v>
      </c>
      <c r="L669" s="1">
        <v>24.082000000000001</v>
      </c>
      <c r="M669" s="1">
        <v>27.972000000000001</v>
      </c>
      <c r="N669" s="1">
        <v>26.007999999999999</v>
      </c>
      <c r="O669" s="1">
        <v>25.608000000000001</v>
      </c>
      <c r="P669" s="1">
        <v>27.454000000000001</v>
      </c>
      <c r="Q669" s="1">
        <v>25.055</v>
      </c>
      <c r="R669" s="1">
        <v>24.094000000000001</v>
      </c>
      <c r="S669" s="1">
        <v>23.401</v>
      </c>
      <c r="T669" s="1">
        <v>19.690999999999999</v>
      </c>
      <c r="U669" s="1">
        <v>20.460999999999999</v>
      </c>
      <c r="V669" s="1">
        <v>22.186</v>
      </c>
      <c r="W669" s="1">
        <v>24.492000000000001</v>
      </c>
      <c r="X669" s="1">
        <v>24.638000000000002</v>
      </c>
      <c r="AA669" s="48"/>
      <c r="AC669" s="48"/>
      <c r="AH669" s="48"/>
      <c r="AM669" s="48"/>
      <c r="AR669" s="48"/>
      <c r="AV669" s="48"/>
      <c r="AW669" s="36"/>
      <c r="BL669" s="33"/>
    </row>
    <row r="670" spans="1:64" customFormat="1">
      <c r="A670" t="s">
        <v>1032</v>
      </c>
      <c r="C670" s="1">
        <v>66.465000000000003</v>
      </c>
      <c r="D670" s="1">
        <v>64.867000000000004</v>
      </c>
      <c r="E670" s="1">
        <v>61.645000000000003</v>
      </c>
      <c r="F670" s="1">
        <v>67.524000000000001</v>
      </c>
      <c r="G670" s="1">
        <v>81.899000000000001</v>
      </c>
      <c r="H670" s="1">
        <v>99.662000000000006</v>
      </c>
      <c r="I670" s="1">
        <v>119.16200000000001</v>
      </c>
      <c r="J670" s="1">
        <v>136.28100000000001</v>
      </c>
      <c r="K670" s="1">
        <v>155.464</v>
      </c>
      <c r="L670" s="1">
        <v>189.03200000000001</v>
      </c>
      <c r="M670" s="1">
        <v>236.03100000000001</v>
      </c>
      <c r="N670" s="1">
        <v>206.303</v>
      </c>
      <c r="O670" s="1">
        <v>207.47800000000001</v>
      </c>
      <c r="P670" s="1">
        <v>227.94800000000001</v>
      </c>
      <c r="Q670" s="1">
        <v>207.376</v>
      </c>
      <c r="R670" s="1">
        <v>209.40199999999999</v>
      </c>
      <c r="S670" s="1">
        <v>207.81800000000001</v>
      </c>
      <c r="T670" s="1">
        <v>186.83</v>
      </c>
      <c r="U670" s="1">
        <v>195.09</v>
      </c>
      <c r="V670" s="1">
        <v>215.91399999999999</v>
      </c>
      <c r="W670" s="1">
        <v>242.05199999999999</v>
      </c>
      <c r="X670" s="1">
        <v>246.161</v>
      </c>
      <c r="AA670" s="48"/>
      <c r="AC670" s="48"/>
      <c r="AH670" s="48"/>
      <c r="AM670" s="48"/>
      <c r="AR670" s="48"/>
      <c r="AV670" s="48"/>
      <c r="AW670" s="36"/>
      <c r="BL670" s="33"/>
    </row>
    <row r="671" spans="1:64" customFormat="1">
      <c r="A671" t="s">
        <v>566</v>
      </c>
      <c r="C671" s="1">
        <v>176.99100000000001</v>
      </c>
      <c r="D671" s="1">
        <v>177.964</v>
      </c>
      <c r="E671" s="1">
        <v>164.15799999999999</v>
      </c>
      <c r="F671" s="1">
        <v>164.791</v>
      </c>
      <c r="G671" s="1">
        <v>178.63499999999999</v>
      </c>
      <c r="H671" s="1">
        <v>218.09700000000001</v>
      </c>
      <c r="I671" s="1">
        <v>251.375</v>
      </c>
      <c r="J671" s="1">
        <v>264.46699999999998</v>
      </c>
      <c r="K671" s="1">
        <v>282.88600000000002</v>
      </c>
      <c r="L671" s="1">
        <v>319.42399999999998</v>
      </c>
      <c r="M671" s="1">
        <v>353.35899999999998</v>
      </c>
      <c r="N671" s="1">
        <v>321.24299999999999</v>
      </c>
      <c r="O671" s="1">
        <v>321.995</v>
      </c>
      <c r="P671" s="1">
        <v>344.00299999999999</v>
      </c>
      <c r="Q671" s="1">
        <v>327.149</v>
      </c>
      <c r="R671" s="1">
        <v>343.584</v>
      </c>
      <c r="S671" s="1">
        <v>352.99400000000003</v>
      </c>
      <c r="T671" s="1">
        <v>302.673</v>
      </c>
      <c r="U671" s="1">
        <v>311.988</v>
      </c>
      <c r="V671" s="1">
        <v>329.86599999999999</v>
      </c>
      <c r="W671" s="1">
        <v>350.87400000000002</v>
      </c>
      <c r="X671" s="1">
        <v>349.524</v>
      </c>
      <c r="AA671" s="48"/>
      <c r="AC671" s="48"/>
      <c r="AH671" s="48"/>
      <c r="AM671" s="48"/>
      <c r="AR671" s="48"/>
      <c r="AV671" s="48"/>
      <c r="AW671" s="36"/>
      <c r="BL671" s="33"/>
    </row>
    <row r="672" spans="1:64" customFormat="1">
      <c r="A672" t="s">
        <v>16</v>
      </c>
      <c r="C672" s="1">
        <v>0.51400000000000001</v>
      </c>
      <c r="D672" s="1">
        <v>0.54100000000000004</v>
      </c>
      <c r="E672" s="1">
        <v>0.55600000000000005</v>
      </c>
      <c r="F672" s="1">
        <v>0.57699999999999996</v>
      </c>
      <c r="G672" s="1">
        <v>0.59599999999999997</v>
      </c>
      <c r="H672" s="1">
        <v>0.628</v>
      </c>
      <c r="I672" s="1">
        <v>0.66600000000000004</v>
      </c>
      <c r="J672" s="1">
        <v>0.70899999999999996</v>
      </c>
      <c r="K672" s="1">
        <v>0.76900000000000002</v>
      </c>
      <c r="L672" s="1">
        <v>0.84799999999999998</v>
      </c>
      <c r="M672" s="1">
        <v>0.98399999999999999</v>
      </c>
      <c r="N672" s="1">
        <v>1.0149999999999999</v>
      </c>
      <c r="O672" s="1">
        <v>1.099</v>
      </c>
      <c r="P672" s="1">
        <v>1.2390000000000001</v>
      </c>
      <c r="Q672" s="1">
        <v>1.3540000000000001</v>
      </c>
      <c r="R672" s="1">
        <v>1.4550000000000001</v>
      </c>
      <c r="S672" s="1">
        <v>1.5880000000000001</v>
      </c>
      <c r="T672" s="1">
        <v>1.7270000000000001</v>
      </c>
      <c r="U672" s="1">
        <v>1.889</v>
      </c>
      <c r="V672" s="1">
        <v>2.0289999999999999</v>
      </c>
      <c r="W672" s="1">
        <v>2.1869999999999998</v>
      </c>
      <c r="X672" s="1">
        <v>2.3919999999999999</v>
      </c>
      <c r="AA672" s="48"/>
      <c r="AC672" s="48"/>
      <c r="AH672" s="48"/>
      <c r="AM672" s="48"/>
      <c r="AR672" s="48"/>
      <c r="AV672" s="48"/>
      <c r="AW672" s="36"/>
      <c r="BL672" s="33"/>
    </row>
    <row r="673" spans="1:64" customFormat="1">
      <c r="A673" t="s">
        <v>1033</v>
      </c>
      <c r="C673" s="1">
        <v>0.32200000000000001</v>
      </c>
      <c r="D673" s="1">
        <v>0.33200000000000002</v>
      </c>
      <c r="E673" s="1">
        <v>0.33300000000000002</v>
      </c>
      <c r="F673" s="1">
        <v>0.34</v>
      </c>
      <c r="G673" s="1">
        <v>0.33300000000000002</v>
      </c>
      <c r="H673" s="1">
        <v>0.34300000000000003</v>
      </c>
      <c r="I673" s="1">
        <v>0.36699999999999999</v>
      </c>
      <c r="J673" s="1">
        <v>0.36399999999999999</v>
      </c>
      <c r="K673" s="1">
        <v>0.39</v>
      </c>
      <c r="L673" s="1">
        <v>0.42099999999999999</v>
      </c>
      <c r="M673" s="1">
        <v>0.45800000000000002</v>
      </c>
      <c r="N673" s="1">
        <v>0.48899999999999999</v>
      </c>
      <c r="O673" s="1">
        <v>0.49399999999999999</v>
      </c>
      <c r="P673" s="1">
        <v>0.501</v>
      </c>
      <c r="Q673" s="1">
        <v>0.48599999999999999</v>
      </c>
      <c r="R673" s="1">
        <v>0.50800000000000001</v>
      </c>
      <c r="S673" s="1">
        <v>0.52800000000000002</v>
      </c>
      <c r="T673" s="1">
        <v>0.53500000000000003</v>
      </c>
      <c r="U673" s="1">
        <v>0.58099999999999996</v>
      </c>
      <c r="V673" s="1">
        <v>0.55300000000000005</v>
      </c>
      <c r="W673" s="1">
        <v>0.49399999999999999</v>
      </c>
      <c r="X673" s="1">
        <v>0.54200000000000004</v>
      </c>
      <c r="AA673" s="48"/>
      <c r="AC673" s="48"/>
      <c r="AH673" s="48"/>
      <c r="AM673" s="48"/>
      <c r="AR673" s="48"/>
      <c r="AV673" s="48"/>
      <c r="AW673" s="36"/>
      <c r="BL673" s="33"/>
    </row>
    <row r="674" spans="1:64" customFormat="1">
      <c r="A674" t="s">
        <v>1034</v>
      </c>
      <c r="C674" s="71">
        <v>21.672000000000001</v>
      </c>
      <c r="D674" s="71">
        <v>22.137</v>
      </c>
      <c r="E674" s="71">
        <v>24.306000000000001</v>
      </c>
      <c r="F674" s="71">
        <v>25.602</v>
      </c>
      <c r="G674" s="71">
        <v>27.248999999999999</v>
      </c>
      <c r="H674" s="71">
        <v>21.518000000000001</v>
      </c>
      <c r="I674" s="71">
        <v>22.506</v>
      </c>
      <c r="J674" s="71">
        <v>35.948</v>
      </c>
      <c r="K674" s="71">
        <v>37.997999999999998</v>
      </c>
      <c r="L674" s="71">
        <v>44.067</v>
      </c>
      <c r="M674" s="71">
        <v>48.206000000000003</v>
      </c>
      <c r="N674" s="71">
        <v>48.319000000000003</v>
      </c>
      <c r="O674" s="71">
        <v>53.920999999999999</v>
      </c>
      <c r="P674" s="71">
        <v>58.088000000000001</v>
      </c>
      <c r="Q674" s="71">
        <v>60.747</v>
      </c>
      <c r="R674" s="71">
        <v>62.758000000000003</v>
      </c>
      <c r="S674" s="71">
        <v>66.156999999999996</v>
      </c>
      <c r="T674" s="71">
        <v>68.897999999999996</v>
      </c>
      <c r="U674" s="71">
        <v>72.433999999999997</v>
      </c>
      <c r="V674" s="71">
        <v>76.090999999999994</v>
      </c>
      <c r="W674" s="71">
        <v>80.94</v>
      </c>
      <c r="X674" s="71">
        <v>84.837000000000003</v>
      </c>
      <c r="AA674" s="48"/>
      <c r="AC674" s="48"/>
      <c r="AH674" s="48"/>
      <c r="AM674" s="48"/>
      <c r="AR674" s="48"/>
      <c r="AV674" s="48"/>
      <c r="AW674" s="36"/>
      <c r="BL674" s="33"/>
    </row>
    <row r="675" spans="1:64" customFormat="1">
      <c r="A675" t="s">
        <v>1035</v>
      </c>
      <c r="C675" s="1">
        <v>27.474</v>
      </c>
      <c r="D675" s="1">
        <v>19.739999999999998</v>
      </c>
      <c r="E675" s="1">
        <v>18.318999999999999</v>
      </c>
      <c r="F675" s="1">
        <v>24.468</v>
      </c>
      <c r="G675" s="1">
        <v>28.548999999999999</v>
      </c>
      <c r="H675" s="1">
        <v>32.433</v>
      </c>
      <c r="I675" s="1">
        <v>36.591999999999999</v>
      </c>
      <c r="J675" s="1">
        <v>41.506999999999998</v>
      </c>
      <c r="K675" s="1">
        <v>46.802</v>
      </c>
      <c r="L675" s="1">
        <v>51.008000000000003</v>
      </c>
      <c r="M675" s="1">
        <v>61.762999999999998</v>
      </c>
      <c r="N675" s="1">
        <v>62.52</v>
      </c>
      <c r="O675" s="1">
        <v>69.555000000000007</v>
      </c>
      <c r="P675" s="1">
        <v>79.277000000000001</v>
      </c>
      <c r="Q675" s="1">
        <v>87.924999999999997</v>
      </c>
      <c r="R675" s="1">
        <v>95.13</v>
      </c>
      <c r="S675" s="1">
        <v>101.726</v>
      </c>
      <c r="T675" s="1">
        <v>99.29</v>
      </c>
      <c r="U675" s="1">
        <v>99.938000000000002</v>
      </c>
      <c r="V675" s="1">
        <v>104.29600000000001</v>
      </c>
      <c r="W675" s="1">
        <v>107.511</v>
      </c>
      <c r="X675" s="1">
        <v>106.289</v>
      </c>
      <c r="AA675" s="48"/>
      <c r="AC675" s="48"/>
      <c r="AH675" s="48"/>
      <c r="AM675" s="48"/>
      <c r="AR675" s="48"/>
      <c r="AV675" s="48"/>
      <c r="AW675" s="36"/>
      <c r="BL675" s="33"/>
    </row>
    <row r="676" spans="1:64" customFormat="1">
      <c r="A676" t="s">
        <v>1036</v>
      </c>
      <c r="C676" s="1">
        <v>89.188000000000002</v>
      </c>
      <c r="D676" s="1">
        <v>95.039000000000001</v>
      </c>
      <c r="E676" s="1">
        <v>104.752</v>
      </c>
      <c r="F676" s="1">
        <v>102.273</v>
      </c>
      <c r="G676" s="1">
        <v>90.260999999999996</v>
      </c>
      <c r="H676" s="1">
        <v>85.162999999999997</v>
      </c>
      <c r="I676" s="1">
        <v>82.855000000000004</v>
      </c>
      <c r="J676" s="1">
        <v>94.126999999999995</v>
      </c>
      <c r="K676" s="1">
        <v>112.902</v>
      </c>
      <c r="L676" s="1">
        <v>137.05500000000001</v>
      </c>
      <c r="M676" s="1">
        <v>170.797</v>
      </c>
      <c r="N676" s="1">
        <v>198.316</v>
      </c>
      <c r="O676" s="1">
        <v>230.024</v>
      </c>
      <c r="P676" s="1">
        <v>247.726</v>
      </c>
      <c r="Q676" s="1">
        <v>278.76900000000001</v>
      </c>
      <c r="R676" s="1">
        <v>288.00700000000001</v>
      </c>
      <c r="S676" s="1">
        <v>305.56700000000001</v>
      </c>
      <c r="T676" s="1">
        <v>332.07499999999999</v>
      </c>
      <c r="U676" s="1">
        <v>332.48399999999998</v>
      </c>
      <c r="V676" s="1">
        <v>236.52799999999999</v>
      </c>
      <c r="W676" s="1">
        <v>249.559</v>
      </c>
      <c r="X676" s="1">
        <v>299.589</v>
      </c>
      <c r="AA676" s="48"/>
      <c r="AC676" s="48"/>
      <c r="AH676" s="48"/>
      <c r="AM676" s="48"/>
      <c r="AR676" s="48"/>
      <c r="AV676" s="48"/>
      <c r="AW676" s="36"/>
      <c r="BL676" s="33"/>
    </row>
    <row r="677" spans="1:64" customFormat="1">
      <c r="A677" t="s">
        <v>470</v>
      </c>
      <c r="C677" s="1">
        <v>10.936999999999999</v>
      </c>
      <c r="D677" s="1">
        <v>11.284000000000001</v>
      </c>
      <c r="E677" s="1">
        <v>11.785</v>
      </c>
      <c r="F677" s="1">
        <v>12.282999999999999</v>
      </c>
      <c r="G677" s="1">
        <v>12.664</v>
      </c>
      <c r="H677" s="1">
        <v>13.244</v>
      </c>
      <c r="I677" s="1">
        <v>13.725</v>
      </c>
      <c r="J677" s="1">
        <v>14.698</v>
      </c>
      <c r="K677" s="1">
        <v>16</v>
      </c>
      <c r="L677" s="1">
        <v>17.012</v>
      </c>
      <c r="M677" s="1">
        <v>17.986999999999998</v>
      </c>
      <c r="N677" s="1">
        <v>17.602</v>
      </c>
      <c r="O677" s="1">
        <v>18.448</v>
      </c>
      <c r="P677" s="1">
        <v>20.283999999999999</v>
      </c>
      <c r="Q677" s="1">
        <v>21.385999999999999</v>
      </c>
      <c r="R677" s="1">
        <v>21.991</v>
      </c>
      <c r="S677" s="1">
        <v>22.593</v>
      </c>
      <c r="T677" s="1">
        <v>23.437999999999999</v>
      </c>
      <c r="U677" s="1">
        <v>24.154</v>
      </c>
      <c r="V677" s="1">
        <v>24.928000000000001</v>
      </c>
      <c r="W677" s="1">
        <v>26.056999999999999</v>
      </c>
      <c r="X677" s="1">
        <v>26.989000000000001</v>
      </c>
      <c r="AA677" s="48"/>
      <c r="AC677" s="48"/>
      <c r="AH677" s="48"/>
      <c r="AM677" s="48"/>
      <c r="AR677" s="48"/>
      <c r="AV677" s="48"/>
      <c r="AW677" s="36"/>
      <c r="BL677" s="33"/>
    </row>
    <row r="678" spans="1:64" customFormat="1">
      <c r="A678" t="s">
        <v>1037</v>
      </c>
      <c r="C678" s="1">
        <v>0.44</v>
      </c>
      <c r="D678" s="1">
        <v>0.73799999999999999</v>
      </c>
      <c r="E678" s="1">
        <v>1.1559999999999999</v>
      </c>
      <c r="F678" s="1">
        <v>1.6719999999999999</v>
      </c>
      <c r="G678" s="1">
        <v>2.0609999999999999</v>
      </c>
      <c r="H678" s="1">
        <v>3.7650000000000001</v>
      </c>
      <c r="I678" s="1">
        <v>5.95</v>
      </c>
      <c r="J678" s="1">
        <v>8.1839999999999993</v>
      </c>
      <c r="K678" s="1">
        <v>10.087</v>
      </c>
      <c r="L678" s="1">
        <v>13.071999999999999</v>
      </c>
      <c r="M678" s="1">
        <v>19.75</v>
      </c>
      <c r="N678" s="1">
        <v>15.028</v>
      </c>
      <c r="O678" s="1">
        <v>16.298999999999999</v>
      </c>
      <c r="P678" s="1">
        <v>21.329000000000001</v>
      </c>
      <c r="Q678" s="1">
        <v>22.39</v>
      </c>
      <c r="R678" s="1">
        <v>21.943000000000001</v>
      </c>
      <c r="S678" s="1">
        <v>21.736999999999998</v>
      </c>
      <c r="T678" s="1">
        <v>13.18</v>
      </c>
      <c r="U678" s="1">
        <v>11.233000000000001</v>
      </c>
      <c r="V678" s="1">
        <v>12.287000000000001</v>
      </c>
      <c r="W678" s="1">
        <v>13.734</v>
      </c>
      <c r="X678" s="1">
        <v>12.432</v>
      </c>
      <c r="AA678" s="48"/>
      <c r="AC678" s="48"/>
      <c r="AH678" s="48"/>
      <c r="AM678" s="48"/>
      <c r="AR678" s="48"/>
      <c r="AV678" s="48"/>
      <c r="AW678" s="36"/>
      <c r="BL678" s="33"/>
    </row>
    <row r="679" spans="1:64" customFormat="1">
      <c r="A679" t="s">
        <v>1038</v>
      </c>
      <c r="C679" s="1">
        <v>0.80900000000000005</v>
      </c>
      <c r="D679" s="1">
        <v>0.79400000000000004</v>
      </c>
      <c r="E679" s="1">
        <v>0.70599999999999996</v>
      </c>
      <c r="F679" s="1">
        <v>0.752</v>
      </c>
      <c r="G679" s="1">
        <v>0.72899999999999998</v>
      </c>
      <c r="H679" s="1">
        <v>0.87</v>
      </c>
      <c r="I679" s="1">
        <v>1.109</v>
      </c>
      <c r="J679" s="1">
        <v>1.0980000000000001</v>
      </c>
      <c r="K679" s="1">
        <v>1.2110000000000001</v>
      </c>
      <c r="L679" s="1">
        <v>1.3180000000000001</v>
      </c>
      <c r="M679" s="1">
        <v>1.38</v>
      </c>
      <c r="N679" s="1">
        <v>1.857</v>
      </c>
      <c r="O679" s="1">
        <v>2.117</v>
      </c>
      <c r="P679" s="1">
        <v>2.609</v>
      </c>
      <c r="Q679" s="1">
        <v>3.0609999999999999</v>
      </c>
      <c r="R679" s="1">
        <v>3.516</v>
      </c>
      <c r="S679" s="1">
        <v>3.964</v>
      </c>
      <c r="T679" s="1">
        <v>4.4420000000000002</v>
      </c>
      <c r="U679" s="1">
        <v>5.0049999999999999</v>
      </c>
      <c r="V679" s="1">
        <v>5.8129999999999997</v>
      </c>
      <c r="W679" s="1">
        <v>6.7210000000000001</v>
      </c>
      <c r="X679" s="1">
        <v>7.718</v>
      </c>
      <c r="AA679" s="48"/>
      <c r="AC679" s="48"/>
      <c r="AH679" s="48"/>
      <c r="AM679" s="48"/>
      <c r="AR679" s="48"/>
      <c r="AV679" s="48"/>
      <c r="AW679" s="36"/>
      <c r="BL679" s="33"/>
    </row>
    <row r="680" spans="1:64" customFormat="1">
      <c r="A680" t="s">
        <v>1039</v>
      </c>
      <c r="C680" s="1">
        <v>5.6210000000000004</v>
      </c>
      <c r="D680" s="1">
        <v>5.7409999999999997</v>
      </c>
      <c r="E680" s="1">
        <v>5.7060000000000004</v>
      </c>
      <c r="F680" s="1">
        <v>6.2590000000000003</v>
      </c>
      <c r="G680" s="1">
        <v>7.3449999999999998</v>
      </c>
      <c r="H680" s="1">
        <v>9.8510000000000009</v>
      </c>
      <c r="I680" s="1">
        <v>12.071</v>
      </c>
      <c r="J680" s="1">
        <v>14.025</v>
      </c>
      <c r="K680" s="1">
        <v>16.986999999999998</v>
      </c>
      <c r="L680" s="1">
        <v>22.263999999999999</v>
      </c>
      <c r="M680" s="1">
        <v>24.285</v>
      </c>
      <c r="N680" s="1">
        <v>19.712</v>
      </c>
      <c r="O680" s="1">
        <v>19.536000000000001</v>
      </c>
      <c r="P680" s="1">
        <v>23.190999999999999</v>
      </c>
      <c r="Q680" s="1">
        <v>23.056999999999999</v>
      </c>
      <c r="R680" s="1">
        <v>25.145</v>
      </c>
      <c r="S680" s="1">
        <v>26.658000000000001</v>
      </c>
      <c r="T680" s="1">
        <v>22.916</v>
      </c>
      <c r="U680" s="1">
        <v>23.994</v>
      </c>
      <c r="V680" s="1">
        <v>26.664999999999999</v>
      </c>
      <c r="W680" s="1">
        <v>30.312000000000001</v>
      </c>
      <c r="X680" s="1">
        <v>31.026</v>
      </c>
      <c r="AA680" s="48"/>
      <c r="AC680" s="48"/>
      <c r="AH680" s="48"/>
      <c r="AM680" s="48"/>
      <c r="AR680" s="48"/>
      <c r="AV680" s="48"/>
      <c r="AW680" s="36"/>
      <c r="BL680" s="33"/>
    </row>
    <row r="681" spans="1:64" customFormat="1">
      <c r="A681" t="s">
        <v>492</v>
      </c>
      <c r="C681" s="1">
        <v>1.7969999999999999</v>
      </c>
      <c r="D681" s="1">
        <v>1.764</v>
      </c>
      <c r="E681" s="1">
        <v>1.7390000000000001</v>
      </c>
      <c r="F681" s="1">
        <v>1.544</v>
      </c>
      <c r="G681" s="1">
        <v>1.4359999999999999</v>
      </c>
      <c r="H681" s="1">
        <v>2.198</v>
      </c>
      <c r="I681" s="1">
        <v>2.774</v>
      </c>
      <c r="J681" s="1">
        <v>3.177</v>
      </c>
      <c r="K681" s="1">
        <v>3.2930000000000001</v>
      </c>
      <c r="L681" s="1">
        <v>3.4649999999999999</v>
      </c>
      <c r="M681" s="1">
        <v>3.298</v>
      </c>
      <c r="N681" s="1">
        <v>3.5960000000000001</v>
      </c>
      <c r="O681" s="1">
        <v>4.4379999999999997</v>
      </c>
      <c r="P681" s="1">
        <v>4.8259999999999996</v>
      </c>
      <c r="Q681" s="1">
        <v>4.8239999999999998</v>
      </c>
      <c r="R681" s="1">
        <v>4.5629999999999997</v>
      </c>
      <c r="S681" s="1">
        <v>4.3810000000000002</v>
      </c>
      <c r="T681" s="1">
        <v>4.0220000000000002</v>
      </c>
      <c r="U681" s="1">
        <v>3.8170000000000002</v>
      </c>
      <c r="V681" s="1">
        <v>4.4390000000000001</v>
      </c>
      <c r="W681" s="1">
        <v>4.6790000000000003</v>
      </c>
      <c r="X681" s="1">
        <v>4.6619999999999999</v>
      </c>
      <c r="AA681" s="48"/>
      <c r="AC681" s="48"/>
      <c r="AH681" s="48"/>
      <c r="AM681" s="48"/>
      <c r="AR681" s="48"/>
      <c r="AV681" s="48"/>
      <c r="AW681" s="36"/>
      <c r="BL681" s="33"/>
    </row>
    <row r="682" spans="1:64" customFormat="1">
      <c r="A682" t="s">
        <v>1040</v>
      </c>
      <c r="C682" s="1">
        <v>8.0779999999999994</v>
      </c>
      <c r="D682" s="1">
        <v>7.9269999999999996</v>
      </c>
      <c r="E682" s="1">
        <v>8.2349999999999994</v>
      </c>
      <c r="F682" s="1">
        <v>8.2230000000000008</v>
      </c>
      <c r="G682" s="1">
        <v>7.851</v>
      </c>
      <c r="H682" s="1">
        <v>8.6229999999999993</v>
      </c>
      <c r="I682" s="1">
        <v>10.141999999999999</v>
      </c>
      <c r="J682" s="1">
        <v>12.407999999999999</v>
      </c>
      <c r="K682" s="1">
        <v>15.282999999999999</v>
      </c>
      <c r="L682" s="1">
        <v>19.701000000000001</v>
      </c>
      <c r="M682" s="1">
        <v>26.838999999999999</v>
      </c>
      <c r="N682" s="1">
        <v>32.463999999999999</v>
      </c>
      <c r="O682" s="1">
        <v>29.917000000000002</v>
      </c>
      <c r="P682" s="1">
        <v>31.957999999999998</v>
      </c>
      <c r="Q682" s="1">
        <v>42.220999999999997</v>
      </c>
      <c r="R682" s="1">
        <v>46.543999999999997</v>
      </c>
      <c r="S682" s="1">
        <v>54.164999999999999</v>
      </c>
      <c r="T682" s="1">
        <v>63.081000000000003</v>
      </c>
      <c r="U682" s="1">
        <v>70.885999999999996</v>
      </c>
      <c r="V682" s="1">
        <v>75.745000000000005</v>
      </c>
      <c r="W682" s="1">
        <v>80.278999999999996</v>
      </c>
      <c r="X682" s="1">
        <v>90.968000000000004</v>
      </c>
      <c r="AA682" s="48"/>
      <c r="AC682" s="48"/>
      <c r="AH682" s="48"/>
      <c r="AM682" s="48"/>
      <c r="AR682" s="48"/>
      <c r="AV682" s="48"/>
      <c r="AW682" s="36"/>
      <c r="BL682" s="33"/>
    </row>
    <row r="683" spans="1:64" customFormat="1">
      <c r="A683" t="s">
        <v>1041</v>
      </c>
      <c r="C683" s="1">
        <v>1.653</v>
      </c>
      <c r="D683" s="1">
        <v>1.9359999999999999</v>
      </c>
      <c r="E683" s="1">
        <v>1.6779999999999999</v>
      </c>
      <c r="F683" s="1">
        <v>1.6519999999999999</v>
      </c>
      <c r="G683" s="1">
        <v>1.833</v>
      </c>
      <c r="H683" s="1">
        <v>2.3010000000000002</v>
      </c>
      <c r="I683" s="1">
        <v>2.7080000000000002</v>
      </c>
      <c r="J683" s="1">
        <v>2.9809999999999999</v>
      </c>
      <c r="K683" s="1">
        <v>3.0760000000000001</v>
      </c>
      <c r="L683" s="1">
        <v>3.3780000000000001</v>
      </c>
      <c r="M683" s="1">
        <v>3.5230000000000001</v>
      </c>
      <c r="N683" s="1">
        <v>2.871</v>
      </c>
      <c r="O683" s="1">
        <v>3.14</v>
      </c>
      <c r="P683" s="1">
        <v>3.7749999999999999</v>
      </c>
      <c r="Q683" s="1">
        <v>3.972</v>
      </c>
      <c r="R683" s="1">
        <v>4.1900000000000004</v>
      </c>
      <c r="S683" s="1">
        <v>4.484</v>
      </c>
      <c r="T683" s="1">
        <v>4.3440000000000003</v>
      </c>
      <c r="U683" s="1">
        <v>4.569</v>
      </c>
      <c r="V683" s="1">
        <v>4.891</v>
      </c>
      <c r="W683" s="1">
        <v>5.1180000000000003</v>
      </c>
      <c r="X683" s="1">
        <v>5.3239999999999998</v>
      </c>
      <c r="AA683" s="48"/>
      <c r="AC683" s="48"/>
      <c r="AH683" s="48"/>
      <c r="AM683" s="48"/>
      <c r="AR683" s="48"/>
      <c r="AV683" s="48"/>
      <c r="AW683" s="36"/>
      <c r="BL683" s="33"/>
    </row>
    <row r="684" spans="1:64" customFormat="1">
      <c r="A684" t="s">
        <v>1042</v>
      </c>
      <c r="C684" s="1">
        <v>134.11000000000001</v>
      </c>
      <c r="D684" s="1">
        <v>135.4</v>
      </c>
      <c r="E684" s="1">
        <v>125.883</v>
      </c>
      <c r="F684" s="1">
        <v>129.33799999999999</v>
      </c>
      <c r="G684" s="1">
        <v>139.98400000000001</v>
      </c>
      <c r="H684" s="1">
        <v>171.36500000000001</v>
      </c>
      <c r="I684" s="1">
        <v>196.97499999999999</v>
      </c>
      <c r="J684" s="1">
        <v>204.767</v>
      </c>
      <c r="K684" s="1">
        <v>216.733</v>
      </c>
      <c r="L684" s="1">
        <v>255.739</v>
      </c>
      <c r="M684" s="1">
        <v>285.08699999999999</v>
      </c>
      <c r="N684" s="1">
        <v>252.137</v>
      </c>
      <c r="O684" s="1">
        <v>248.262</v>
      </c>
      <c r="P684" s="1">
        <v>273.92500000000001</v>
      </c>
      <c r="Q684" s="1">
        <v>256.84899999999999</v>
      </c>
      <c r="R684" s="1">
        <v>270.065</v>
      </c>
      <c r="S684" s="1">
        <v>273.04199999999997</v>
      </c>
      <c r="T684" s="1">
        <v>232.58199999999999</v>
      </c>
      <c r="U684" s="1">
        <v>239.15</v>
      </c>
      <c r="V684" s="1">
        <v>252.809</v>
      </c>
      <c r="W684" s="1">
        <v>275.32100000000003</v>
      </c>
      <c r="X684" s="1">
        <v>276.572</v>
      </c>
      <c r="AA684" s="48"/>
      <c r="AC684" s="48"/>
      <c r="AH684" s="48"/>
      <c r="AM684" s="48"/>
      <c r="AR684" s="48"/>
      <c r="AV684" s="48"/>
      <c r="AW684" s="36"/>
      <c r="BL684" s="33"/>
    </row>
    <row r="685" spans="1:64" customFormat="1">
      <c r="A685" t="s">
        <v>71</v>
      </c>
      <c r="C685" s="1" t="s">
        <v>1194</v>
      </c>
      <c r="D685" s="1" t="s">
        <v>1195</v>
      </c>
      <c r="E685" s="1" t="s">
        <v>1196</v>
      </c>
      <c r="F685" s="1" t="s">
        <v>1197</v>
      </c>
      <c r="G685" s="1" t="s">
        <v>1198</v>
      </c>
      <c r="H685" s="1" t="s">
        <v>1199</v>
      </c>
      <c r="I685" s="1" t="s">
        <v>1200</v>
      </c>
      <c r="J685" s="1" t="s">
        <v>1201</v>
      </c>
      <c r="K685" s="1" t="s">
        <v>1202</v>
      </c>
      <c r="L685" s="1" t="s">
        <v>1203</v>
      </c>
      <c r="M685" s="1" t="s">
        <v>1204</v>
      </c>
      <c r="N685" s="1" t="s">
        <v>1205</v>
      </c>
      <c r="O685" s="1" t="s">
        <v>1206</v>
      </c>
      <c r="P685" s="1" t="s">
        <v>1207</v>
      </c>
      <c r="Q685" s="1" t="s">
        <v>1208</v>
      </c>
      <c r="R685" s="1" t="s">
        <v>1209</v>
      </c>
      <c r="S685" s="1" t="s">
        <v>1210</v>
      </c>
      <c r="T685" s="1" t="s">
        <v>1211</v>
      </c>
      <c r="U685" s="1" t="s">
        <v>1212</v>
      </c>
      <c r="V685" s="1" t="s">
        <v>1213</v>
      </c>
      <c r="W685" s="1" t="s">
        <v>1214</v>
      </c>
      <c r="X685" s="1" t="s">
        <v>1215</v>
      </c>
      <c r="AA685" s="48"/>
      <c r="AC685" s="48"/>
      <c r="AH685" s="48"/>
      <c r="AM685" s="48"/>
      <c r="AR685" s="48"/>
      <c r="AV685" s="48"/>
      <c r="AW685" s="36"/>
      <c r="BL685" s="33"/>
    </row>
    <row r="686" spans="1:64" customFormat="1">
      <c r="A686" t="s">
        <v>17</v>
      </c>
      <c r="C686" s="1">
        <v>4.774</v>
      </c>
      <c r="D686" s="1">
        <v>4.9660000000000002</v>
      </c>
      <c r="E686" s="1">
        <v>5.3970000000000002</v>
      </c>
      <c r="F686" s="1">
        <v>5.0220000000000002</v>
      </c>
      <c r="G686" s="1">
        <v>5.327</v>
      </c>
      <c r="H686" s="1">
        <v>6.5090000000000003</v>
      </c>
      <c r="I686" s="1">
        <v>7.7640000000000002</v>
      </c>
      <c r="J686" s="1">
        <v>9.4740000000000002</v>
      </c>
      <c r="K686" s="1">
        <v>10.163</v>
      </c>
      <c r="L686" s="1">
        <v>12.457000000000001</v>
      </c>
      <c r="M686" s="1">
        <v>15.582000000000001</v>
      </c>
      <c r="N686" s="1">
        <v>12.183999999999999</v>
      </c>
      <c r="O686" s="1">
        <v>14.385</v>
      </c>
      <c r="P686" s="1">
        <v>18.202999999999999</v>
      </c>
      <c r="Q686" s="1">
        <v>17.181000000000001</v>
      </c>
      <c r="R686" s="1">
        <v>17.596</v>
      </c>
      <c r="S686" s="1">
        <v>18.209</v>
      </c>
      <c r="T686" s="1">
        <v>14.385</v>
      </c>
      <c r="U686" s="1">
        <v>14.02</v>
      </c>
      <c r="V686" s="1">
        <v>14.922000000000001</v>
      </c>
      <c r="W686" s="1">
        <v>17.033000000000001</v>
      </c>
      <c r="X686" s="1">
        <v>16.709</v>
      </c>
      <c r="AA686" s="48"/>
      <c r="AC686" s="48"/>
      <c r="AH686" s="48"/>
      <c r="AM686" s="48"/>
      <c r="AR686" s="48"/>
      <c r="AV686" s="48"/>
      <c r="AW686" s="36"/>
      <c r="BL686" s="33"/>
    </row>
    <row r="687" spans="1:64" customFormat="1">
      <c r="A687" t="s">
        <v>1043</v>
      </c>
      <c r="C687" s="1">
        <v>1.052</v>
      </c>
      <c r="D687" s="1">
        <v>1.08</v>
      </c>
      <c r="E687" s="1">
        <v>1.052</v>
      </c>
      <c r="F687" s="1">
        <v>1.0449999999999999</v>
      </c>
      <c r="G687" s="1">
        <v>0.92400000000000004</v>
      </c>
      <c r="H687" s="1">
        <v>0.879</v>
      </c>
      <c r="I687" s="1">
        <v>1.0029999999999999</v>
      </c>
      <c r="J687" s="1">
        <v>1.0780000000000001</v>
      </c>
      <c r="K687" s="1">
        <v>1.071</v>
      </c>
      <c r="L687" s="1">
        <v>1.274</v>
      </c>
      <c r="M687" s="1">
        <v>1.613</v>
      </c>
      <c r="N687" s="1">
        <v>1.488</v>
      </c>
      <c r="O687" s="1">
        <v>1.63</v>
      </c>
      <c r="P687" s="1">
        <v>1.3979999999999999</v>
      </c>
      <c r="Q687" s="1">
        <v>1.423</v>
      </c>
      <c r="R687" s="1">
        <v>1.367</v>
      </c>
      <c r="S687" s="1">
        <v>1.2589999999999999</v>
      </c>
      <c r="T687" s="1">
        <v>1.37</v>
      </c>
      <c r="U687" s="1">
        <v>1.4450000000000001</v>
      </c>
      <c r="V687" s="1">
        <v>1.4830000000000001</v>
      </c>
      <c r="W687" s="1">
        <v>1.617</v>
      </c>
      <c r="X687" s="1">
        <v>1.7410000000000001</v>
      </c>
      <c r="AA687" s="48"/>
      <c r="AC687" s="48"/>
      <c r="AH687" s="48"/>
      <c r="AM687" s="48"/>
      <c r="AR687" s="48"/>
      <c r="AV687" s="48"/>
      <c r="AW687" s="36"/>
      <c r="BL687" s="33"/>
    </row>
    <row r="688" spans="1:64" customFormat="1">
      <c r="A688" t="s">
        <v>1044</v>
      </c>
      <c r="C688" s="1">
        <v>3.6070000000000002</v>
      </c>
      <c r="D688" s="1">
        <v>2.8050000000000002</v>
      </c>
      <c r="E688" s="1">
        <v>3.0569999999999999</v>
      </c>
      <c r="F688" s="1">
        <v>3.218</v>
      </c>
      <c r="G688" s="1">
        <v>3.3959999999999999</v>
      </c>
      <c r="H688" s="1">
        <v>3.9910000000000001</v>
      </c>
      <c r="I688" s="1">
        <v>5.1260000000000003</v>
      </c>
      <c r="J688" s="1">
        <v>6.4109999999999996</v>
      </c>
      <c r="K688" s="1">
        <v>7.7450000000000001</v>
      </c>
      <c r="L688" s="1">
        <v>10.173</v>
      </c>
      <c r="M688" s="1">
        <v>12.795</v>
      </c>
      <c r="N688" s="1">
        <v>10.766999999999999</v>
      </c>
      <c r="O688" s="1">
        <v>11.638</v>
      </c>
      <c r="P688" s="1">
        <v>14.435</v>
      </c>
      <c r="Q688" s="1">
        <v>15.847</v>
      </c>
      <c r="R688" s="1">
        <v>16.14</v>
      </c>
      <c r="S688" s="1">
        <v>16.510000000000002</v>
      </c>
      <c r="T688" s="1">
        <v>13.993</v>
      </c>
      <c r="U688" s="1">
        <v>14.378</v>
      </c>
      <c r="V688" s="1">
        <v>15.08</v>
      </c>
      <c r="W688" s="1">
        <v>16.324000000000002</v>
      </c>
      <c r="X688" s="1">
        <v>17.213999999999999</v>
      </c>
      <c r="AA688" s="48"/>
      <c r="AC688" s="48"/>
      <c r="AH688" s="48"/>
      <c r="AM688" s="48"/>
      <c r="AR688" s="48"/>
      <c r="AV688" s="48"/>
      <c r="AW688" s="36"/>
      <c r="BL688" s="33"/>
    </row>
    <row r="689" spans="1:64" customFormat="1">
      <c r="A689" t="s">
        <v>1045</v>
      </c>
      <c r="C689" s="1" t="s">
        <v>1216</v>
      </c>
      <c r="D689" s="1" t="s">
        <v>1217</v>
      </c>
      <c r="E689" s="1" t="s">
        <v>1218</v>
      </c>
      <c r="F689" s="1" t="s">
        <v>1219</v>
      </c>
      <c r="G689" s="1" t="s">
        <v>1220</v>
      </c>
      <c r="H689" s="1" t="s">
        <v>1221</v>
      </c>
      <c r="I689" s="1" t="s">
        <v>1222</v>
      </c>
      <c r="J689" s="1" t="s">
        <v>1223</v>
      </c>
      <c r="K689" s="1" t="s">
        <v>1224</v>
      </c>
      <c r="L689" s="1" t="s">
        <v>1225</v>
      </c>
      <c r="M689" s="1" t="s">
        <v>1226</v>
      </c>
      <c r="N689" s="1" t="s">
        <v>1227</v>
      </c>
      <c r="O689" s="1" t="s">
        <v>1228</v>
      </c>
      <c r="P689" s="1" t="s">
        <v>1229</v>
      </c>
      <c r="Q689" s="1" t="s">
        <v>1230</v>
      </c>
      <c r="R689" s="1" t="s">
        <v>1231</v>
      </c>
      <c r="S689" s="1" t="s">
        <v>1232</v>
      </c>
      <c r="T689" s="1" t="s">
        <v>1233</v>
      </c>
      <c r="U689" s="1" t="s">
        <v>1234</v>
      </c>
      <c r="V689" s="1" t="s">
        <v>1235</v>
      </c>
      <c r="W689" s="1" t="s">
        <v>1236</v>
      </c>
      <c r="X689" s="1" t="s">
        <v>1237</v>
      </c>
      <c r="AA689" s="48"/>
      <c r="AC689" s="48"/>
      <c r="AH689" s="48"/>
      <c r="AM689" s="48"/>
      <c r="AR689" s="48"/>
      <c r="AV689" s="48"/>
      <c r="AW689" s="36"/>
      <c r="BL689" s="33"/>
    </row>
    <row r="690" spans="1:64" customFormat="1">
      <c r="A690" t="s">
        <v>19</v>
      </c>
      <c r="C690" s="1">
        <v>17.152999999999999</v>
      </c>
      <c r="D690" s="1">
        <v>17.756</v>
      </c>
      <c r="E690" s="1">
        <v>11.467000000000001</v>
      </c>
      <c r="F690" s="1">
        <v>12.227</v>
      </c>
      <c r="G690" s="1">
        <v>14.2</v>
      </c>
      <c r="H690" s="1">
        <v>17.494</v>
      </c>
      <c r="I690" s="1">
        <v>20.242999999999999</v>
      </c>
      <c r="J690" s="1">
        <v>24.521000000000001</v>
      </c>
      <c r="K690" s="1">
        <v>28.785</v>
      </c>
      <c r="L690" s="1">
        <v>33.941000000000003</v>
      </c>
      <c r="M690" s="1">
        <v>38.412999999999997</v>
      </c>
      <c r="N690" s="1">
        <v>34.253999999999998</v>
      </c>
      <c r="O690" s="1">
        <v>43.042999999999999</v>
      </c>
      <c r="P690" s="1">
        <v>53.645000000000003</v>
      </c>
      <c r="Q690" s="1">
        <v>56.503999999999998</v>
      </c>
      <c r="R690" s="1">
        <v>63.279000000000003</v>
      </c>
      <c r="S690" s="1">
        <v>53.173000000000002</v>
      </c>
      <c r="T690" s="1">
        <v>48.594999999999999</v>
      </c>
      <c r="U690" s="1">
        <v>54.988999999999997</v>
      </c>
      <c r="V690" s="1">
        <v>58.978000000000002</v>
      </c>
      <c r="W690" s="1">
        <v>65.191000000000003</v>
      </c>
      <c r="X690" s="1">
        <v>68.257999999999996</v>
      </c>
      <c r="AA690" s="48"/>
      <c r="AC690" s="48"/>
      <c r="AH690" s="48"/>
      <c r="AM690" s="48"/>
      <c r="AR690" s="48"/>
      <c r="AV690" s="48"/>
      <c r="AW690" s="36"/>
      <c r="BL690" s="33"/>
    </row>
    <row r="691" spans="1:64" customFormat="1">
      <c r="A691" t="s">
        <v>1046</v>
      </c>
      <c r="C691" s="1">
        <v>144.64400000000001</v>
      </c>
      <c r="D691" s="1">
        <v>149.41200000000001</v>
      </c>
      <c r="E691" s="1">
        <v>132.19800000000001</v>
      </c>
      <c r="F691" s="1">
        <v>136.28399999999999</v>
      </c>
      <c r="G691" s="1">
        <v>154.30699999999999</v>
      </c>
      <c r="H691" s="1">
        <v>202.27199999999999</v>
      </c>
      <c r="I691" s="1">
        <v>240.774</v>
      </c>
      <c r="J691" s="1">
        <v>248.184</v>
      </c>
      <c r="K691" s="1">
        <v>273.54700000000003</v>
      </c>
      <c r="L691" s="1">
        <v>318.94</v>
      </c>
      <c r="M691" s="1">
        <v>356.14</v>
      </c>
      <c r="N691" s="1">
        <v>330.83699999999999</v>
      </c>
      <c r="O691" s="1">
        <v>299.91899999999998</v>
      </c>
      <c r="P691" s="1">
        <v>288.06200000000001</v>
      </c>
      <c r="Q691" s="1">
        <v>245.80699999999999</v>
      </c>
      <c r="R691" s="1">
        <v>239.93700000000001</v>
      </c>
      <c r="S691" s="1">
        <v>237.40600000000001</v>
      </c>
      <c r="T691" s="1">
        <v>196.69</v>
      </c>
      <c r="U691" s="1">
        <v>195.303</v>
      </c>
      <c r="V691" s="1">
        <v>203.49299999999999</v>
      </c>
      <c r="W691" s="1">
        <v>219.09700000000001</v>
      </c>
      <c r="X691" s="1">
        <v>219.75200000000001</v>
      </c>
      <c r="AA691" s="48"/>
      <c r="AC691" s="48"/>
      <c r="AH691" s="48"/>
      <c r="AM691" s="48"/>
      <c r="AR691" s="48"/>
      <c r="AV691" s="48"/>
      <c r="AW691" s="36"/>
      <c r="BL691" s="33"/>
    </row>
    <row r="692" spans="1:64" customFormat="1">
      <c r="A692" t="s">
        <v>1047</v>
      </c>
      <c r="C692" s="1">
        <v>0.44600000000000001</v>
      </c>
      <c r="D692" s="1">
        <v>0.48199999999999998</v>
      </c>
      <c r="E692" s="1">
        <v>0.52</v>
      </c>
      <c r="F692" s="1">
        <v>0.52</v>
      </c>
      <c r="G692" s="1">
        <v>0.54</v>
      </c>
      <c r="H692" s="1">
        <v>0.59099999999999997</v>
      </c>
      <c r="I692" s="1">
        <v>0.59899999999999998</v>
      </c>
      <c r="J692" s="1">
        <v>0.69499999999999995</v>
      </c>
      <c r="K692" s="1">
        <v>0.69899999999999995</v>
      </c>
      <c r="L692" s="1">
        <v>0.75900000000000001</v>
      </c>
      <c r="M692" s="1">
        <v>0.82599999999999996</v>
      </c>
      <c r="N692" s="1">
        <v>0.77100000000000002</v>
      </c>
      <c r="O692" s="1">
        <v>0.77100000000000002</v>
      </c>
      <c r="P692" s="1">
        <v>0.77900000000000003</v>
      </c>
      <c r="Q692" s="1">
        <v>0.8</v>
      </c>
      <c r="R692" s="1">
        <v>0.84299999999999997</v>
      </c>
      <c r="S692" s="1">
        <v>0.91100000000000003</v>
      </c>
      <c r="T692" s="1">
        <v>0.997</v>
      </c>
      <c r="U692" s="1">
        <v>1.0620000000000001</v>
      </c>
      <c r="V692" s="1">
        <v>1.127</v>
      </c>
      <c r="W692" s="1">
        <v>1.196</v>
      </c>
      <c r="X692" s="1">
        <v>1.272</v>
      </c>
      <c r="AA692" s="48"/>
      <c r="AC692" s="48"/>
      <c r="AH692" s="48"/>
      <c r="AM692" s="48"/>
      <c r="AR692" s="48"/>
      <c r="AV692" s="48"/>
      <c r="AW692" s="36"/>
      <c r="BL692" s="33"/>
    </row>
    <row r="693" spans="1:64" customFormat="1">
      <c r="A693" t="s">
        <v>38</v>
      </c>
      <c r="C693" s="1">
        <v>17.488</v>
      </c>
      <c r="D693" s="1">
        <v>16.492000000000001</v>
      </c>
      <c r="E693" s="1">
        <v>17.187000000000001</v>
      </c>
      <c r="F693" s="1">
        <v>18.702999999999999</v>
      </c>
      <c r="G693" s="1">
        <v>20.777000000000001</v>
      </c>
      <c r="H693" s="1">
        <v>21.917999999999999</v>
      </c>
      <c r="I693" s="1">
        <v>23.965</v>
      </c>
      <c r="J693" s="1">
        <v>27.210999999999999</v>
      </c>
      <c r="K693" s="1">
        <v>30.231000000000002</v>
      </c>
      <c r="L693" s="1">
        <v>34.113</v>
      </c>
      <c r="M693" s="1">
        <v>39.137</v>
      </c>
      <c r="N693" s="1">
        <v>37.734000000000002</v>
      </c>
      <c r="O693" s="1">
        <v>41.338000000000001</v>
      </c>
      <c r="P693" s="1">
        <v>47.655000000000001</v>
      </c>
      <c r="Q693" s="1">
        <v>50.387999999999998</v>
      </c>
      <c r="R693" s="1">
        <v>53.850999999999999</v>
      </c>
      <c r="S693" s="1">
        <v>58.722000000000001</v>
      </c>
      <c r="T693" s="1">
        <v>63.767000000000003</v>
      </c>
      <c r="U693" s="1">
        <v>68.662999999999997</v>
      </c>
      <c r="V693" s="1">
        <v>75.62</v>
      </c>
      <c r="W693" s="1">
        <v>78.978999999999999</v>
      </c>
      <c r="X693" s="1">
        <v>82.334999999999994</v>
      </c>
      <c r="AA693" s="48"/>
      <c r="AC693" s="48"/>
      <c r="AH693" s="48"/>
      <c r="AM693" s="48"/>
      <c r="AR693" s="48"/>
      <c r="AV693" s="48"/>
      <c r="AW693" s="36"/>
      <c r="BL693" s="33"/>
    </row>
    <row r="694" spans="1:64" customFormat="1">
      <c r="A694" t="s">
        <v>1048</v>
      </c>
      <c r="C694" s="1">
        <v>5.0030000000000001</v>
      </c>
      <c r="D694" s="1">
        <v>4.798</v>
      </c>
      <c r="E694" s="1">
        <v>4.0389999999999997</v>
      </c>
      <c r="F694" s="1">
        <v>3.806</v>
      </c>
      <c r="G694" s="1">
        <v>4.0220000000000002</v>
      </c>
      <c r="H694" s="1">
        <v>4.7590000000000003</v>
      </c>
      <c r="I694" s="1">
        <v>5.0540000000000003</v>
      </c>
      <c r="J694" s="1">
        <v>4.5060000000000002</v>
      </c>
      <c r="K694" s="1">
        <v>4.1779999999999999</v>
      </c>
      <c r="L694" s="1">
        <v>6.3170000000000002</v>
      </c>
      <c r="M694" s="1">
        <v>6.9660000000000002</v>
      </c>
      <c r="N694" s="1">
        <v>6.7530000000000001</v>
      </c>
      <c r="O694" s="1">
        <v>6.8659999999999997</v>
      </c>
      <c r="P694" s="1">
        <v>6.0339999999999998</v>
      </c>
      <c r="Q694" s="1">
        <v>7.3040000000000003</v>
      </c>
      <c r="R694" s="1">
        <v>8.3740000000000006</v>
      </c>
      <c r="S694" s="1">
        <v>8.7899999999999991</v>
      </c>
      <c r="T694" s="1">
        <v>8.7899999999999991</v>
      </c>
      <c r="U694" s="1">
        <v>8.6950000000000003</v>
      </c>
      <c r="V694" s="1">
        <v>10.401</v>
      </c>
      <c r="W694" s="1">
        <v>11.739000000000001</v>
      </c>
      <c r="X694" s="1">
        <v>12.622999999999999</v>
      </c>
      <c r="AA694" s="48"/>
      <c r="AC694" s="48"/>
      <c r="AH694" s="48"/>
      <c r="AM694" s="48"/>
      <c r="AR694" s="48"/>
      <c r="AV694" s="48"/>
      <c r="AW694" s="36"/>
      <c r="BL694" s="33"/>
    </row>
    <row r="695" spans="1:64" customFormat="1">
      <c r="A695" t="s">
        <v>1049</v>
      </c>
      <c r="C695" s="1">
        <v>0.376</v>
      </c>
      <c r="D695" s="1">
        <v>0.40600000000000003</v>
      </c>
      <c r="E695" s="1">
        <v>0.36399999999999999</v>
      </c>
      <c r="F695" s="1">
        <v>0.38</v>
      </c>
      <c r="G695" s="1">
        <v>0.41</v>
      </c>
      <c r="H695" s="1">
        <v>0.47699999999999998</v>
      </c>
      <c r="I695" s="1">
        <v>0.53200000000000003</v>
      </c>
      <c r="J695" s="1">
        <v>0.58799999999999997</v>
      </c>
      <c r="K695" s="1">
        <v>0.59199999999999997</v>
      </c>
      <c r="L695" s="1">
        <v>0.69699999999999995</v>
      </c>
      <c r="M695" s="1">
        <v>0.86899999999999999</v>
      </c>
      <c r="N695" s="1">
        <v>0.82899999999999996</v>
      </c>
      <c r="O695" s="1">
        <v>0.85099999999999998</v>
      </c>
      <c r="P695" s="1">
        <v>1.099</v>
      </c>
      <c r="Q695" s="1">
        <v>0.99</v>
      </c>
      <c r="R695" s="1">
        <v>1.046</v>
      </c>
      <c r="S695" s="1">
        <v>1.0549999999999999</v>
      </c>
      <c r="T695" s="1">
        <v>1.048</v>
      </c>
      <c r="U695" s="1">
        <v>1.179</v>
      </c>
      <c r="V695" s="1">
        <v>1.35</v>
      </c>
      <c r="W695" s="1">
        <v>1.4590000000000001</v>
      </c>
      <c r="X695" s="1">
        <v>1.538</v>
      </c>
      <c r="AA695" s="48"/>
      <c r="AC695" s="48"/>
      <c r="AH695" s="48"/>
      <c r="AM695" s="48"/>
      <c r="AR695" s="48"/>
      <c r="AV695" s="48"/>
      <c r="AW695" s="36"/>
      <c r="BL695" s="33"/>
    </row>
    <row r="696" spans="1:64" customFormat="1">
      <c r="A696" t="s">
        <v>1050</v>
      </c>
      <c r="C696" s="1">
        <v>1.1140000000000001</v>
      </c>
      <c r="D696" s="1">
        <v>1.147</v>
      </c>
      <c r="E696" s="1">
        <v>1.123</v>
      </c>
      <c r="F696" s="1">
        <v>1.127</v>
      </c>
      <c r="G696" s="1">
        <v>1.1599999999999999</v>
      </c>
      <c r="H696" s="1">
        <v>1.1970000000000001</v>
      </c>
      <c r="I696" s="1">
        <v>1.26</v>
      </c>
      <c r="J696" s="1">
        <v>1.3109999999999999</v>
      </c>
      <c r="K696" s="1">
        <v>1.4550000000000001</v>
      </c>
      <c r="L696" s="1">
        <v>1.7410000000000001</v>
      </c>
      <c r="M696" s="1">
        <v>1.9159999999999999</v>
      </c>
      <c r="N696" s="1">
        <v>2.0230000000000001</v>
      </c>
      <c r="O696" s="1">
        <v>2.262</v>
      </c>
      <c r="P696" s="1">
        <v>2.5819999999999999</v>
      </c>
      <c r="Q696" s="1">
        <v>2.8650000000000002</v>
      </c>
      <c r="R696" s="1">
        <v>2.988</v>
      </c>
      <c r="S696" s="1">
        <v>3.0790000000000002</v>
      </c>
      <c r="T696" s="1">
        <v>3.1970000000000001</v>
      </c>
      <c r="U696" s="1">
        <v>3.504</v>
      </c>
      <c r="V696" s="1">
        <v>3.5609999999999999</v>
      </c>
      <c r="W696" s="1">
        <v>3.6360000000000001</v>
      </c>
      <c r="X696" s="1">
        <v>3.83</v>
      </c>
      <c r="AA696" s="48"/>
      <c r="AC696" s="48"/>
      <c r="AH696" s="48"/>
      <c r="AM696" s="48"/>
      <c r="AR696" s="48"/>
      <c r="AV696" s="48"/>
      <c r="AW696" s="36"/>
      <c r="BL696" s="33"/>
    </row>
    <row r="697" spans="1:64" customFormat="1">
      <c r="A697" t="s">
        <v>1051</v>
      </c>
      <c r="C697" s="1">
        <v>3.7240000000000002</v>
      </c>
      <c r="D697" s="1">
        <v>4.1539999999999999</v>
      </c>
      <c r="E697" s="1">
        <v>3.9540000000000002</v>
      </c>
      <c r="F697" s="1">
        <v>3.5960000000000001</v>
      </c>
      <c r="G697" s="1">
        <v>3.472</v>
      </c>
      <c r="H697" s="1">
        <v>2.96</v>
      </c>
      <c r="I697" s="1">
        <v>3.5379999999999998</v>
      </c>
      <c r="J697" s="1">
        <v>4.3099999999999996</v>
      </c>
      <c r="K697" s="1">
        <v>4.7560000000000002</v>
      </c>
      <c r="L697" s="1">
        <v>5.8849999999999998</v>
      </c>
      <c r="M697" s="1">
        <v>6.55</v>
      </c>
      <c r="N697" s="1">
        <v>6.5839999999999996</v>
      </c>
      <c r="O697" s="1">
        <v>6.62</v>
      </c>
      <c r="P697" s="1">
        <v>7.516</v>
      </c>
      <c r="Q697" s="1">
        <v>7.89</v>
      </c>
      <c r="R697" s="1">
        <v>8.4510000000000005</v>
      </c>
      <c r="S697" s="1">
        <v>8.7739999999999991</v>
      </c>
      <c r="T697" s="1">
        <v>8.6720000000000006</v>
      </c>
      <c r="U697" s="1">
        <v>8.1780000000000008</v>
      </c>
      <c r="V697" s="1">
        <v>8.6080000000000005</v>
      </c>
      <c r="W697" s="1">
        <v>9.5250000000000004</v>
      </c>
      <c r="X697" s="1">
        <v>9.6020000000000003</v>
      </c>
      <c r="AA697" s="48"/>
      <c r="AC697" s="48"/>
      <c r="AH697" s="48"/>
      <c r="AM697" s="48"/>
      <c r="AR697" s="48"/>
      <c r="AV697" s="48"/>
      <c r="AW697" s="36"/>
      <c r="BL697" s="33"/>
    </row>
    <row r="698" spans="1:64" customFormat="1">
      <c r="A698" t="s">
        <v>39</v>
      </c>
      <c r="C698" s="1">
        <v>6.3659999999999997</v>
      </c>
      <c r="D698" s="1">
        <v>6.4169999999999998</v>
      </c>
      <c r="E698" s="1">
        <v>7.1040000000000001</v>
      </c>
      <c r="F698" s="1">
        <v>7.5659999999999998</v>
      </c>
      <c r="G698" s="1">
        <v>7.7750000000000004</v>
      </c>
      <c r="H698" s="1">
        <v>8.14</v>
      </c>
      <c r="I698" s="1">
        <v>8.7720000000000002</v>
      </c>
      <c r="J698" s="1">
        <v>9.6720000000000006</v>
      </c>
      <c r="K698" s="1">
        <v>10.842000000000001</v>
      </c>
      <c r="L698" s="1">
        <v>12.275</v>
      </c>
      <c r="M698" s="1">
        <v>13.79</v>
      </c>
      <c r="N698" s="1">
        <v>14.486000000000001</v>
      </c>
      <c r="O698" s="1">
        <v>15.73</v>
      </c>
      <c r="P698" s="1">
        <v>17.649000000000001</v>
      </c>
      <c r="Q698" s="1">
        <v>18.529</v>
      </c>
      <c r="R698" s="1">
        <v>18.498999999999999</v>
      </c>
      <c r="S698" s="1">
        <v>19.757000000000001</v>
      </c>
      <c r="T698" s="1">
        <v>20.98</v>
      </c>
      <c r="U698" s="1">
        <v>21.718</v>
      </c>
      <c r="V698" s="1">
        <v>23.100999999999999</v>
      </c>
      <c r="W698" s="1">
        <v>23.777999999999999</v>
      </c>
      <c r="X698" s="1">
        <v>24.651</v>
      </c>
      <c r="AA698" s="48"/>
      <c r="AC698" s="48"/>
      <c r="AH698" s="48"/>
      <c r="AM698" s="48"/>
      <c r="AR698" s="48"/>
      <c r="AV698" s="48"/>
      <c r="AW698" s="36"/>
      <c r="BL698" s="33"/>
    </row>
    <row r="699" spans="1:64" customFormat="1">
      <c r="A699" t="s">
        <v>1052</v>
      </c>
      <c r="C699" s="1">
        <v>168.858</v>
      </c>
      <c r="D699" s="1">
        <v>165.73400000000001</v>
      </c>
      <c r="E699" s="1">
        <v>171.643</v>
      </c>
      <c r="F699" s="1">
        <v>169.381</v>
      </c>
      <c r="G699" s="1">
        <v>166.33600000000001</v>
      </c>
      <c r="H699" s="1">
        <v>161.37</v>
      </c>
      <c r="I699" s="1">
        <v>169.08500000000001</v>
      </c>
      <c r="J699" s="1">
        <v>181.55600000000001</v>
      </c>
      <c r="K699" s="1">
        <v>193.51499999999999</v>
      </c>
      <c r="L699" s="1">
        <v>211.583</v>
      </c>
      <c r="M699" s="1">
        <v>219.279</v>
      </c>
      <c r="N699" s="1">
        <v>214.048</v>
      </c>
      <c r="O699" s="1">
        <v>228.64400000000001</v>
      </c>
      <c r="P699" s="1">
        <v>248.48400000000001</v>
      </c>
      <c r="Q699" s="1">
        <v>262.601</v>
      </c>
      <c r="R699" s="1">
        <v>275.673</v>
      </c>
      <c r="S699" s="1">
        <v>291.43799999999999</v>
      </c>
      <c r="T699" s="1">
        <v>309.35899999999998</v>
      </c>
      <c r="U699" s="1">
        <v>320.87700000000001</v>
      </c>
      <c r="V699" s="1">
        <v>341.67899999999997</v>
      </c>
      <c r="W699" s="1">
        <v>363.03100000000001</v>
      </c>
      <c r="X699" s="1">
        <v>381.72</v>
      </c>
      <c r="AA699" s="48"/>
      <c r="AC699" s="48"/>
      <c r="AH699" s="48"/>
      <c r="AM699" s="48"/>
      <c r="AR699" s="48"/>
      <c r="AV699" s="48"/>
      <c r="AW699" s="36"/>
      <c r="BL699" s="33"/>
    </row>
    <row r="700" spans="1:64" customFormat="1">
      <c r="A700" t="s">
        <v>1053</v>
      </c>
      <c r="C700" s="1">
        <v>48.77</v>
      </c>
      <c r="D700" s="1">
        <v>49.17</v>
      </c>
      <c r="E700" s="1">
        <v>47.311</v>
      </c>
      <c r="F700" s="1">
        <v>53.820999999999998</v>
      </c>
      <c r="G700" s="1">
        <v>67.716999999999999</v>
      </c>
      <c r="H700" s="1">
        <v>85.325000000000003</v>
      </c>
      <c r="I700" s="1">
        <v>104.06699999999999</v>
      </c>
      <c r="J700" s="1">
        <v>113.035</v>
      </c>
      <c r="K700" s="1">
        <v>115.295</v>
      </c>
      <c r="L700" s="1">
        <v>139.851</v>
      </c>
      <c r="M700" s="1">
        <v>157.99799999999999</v>
      </c>
      <c r="N700" s="1">
        <v>130.59399999999999</v>
      </c>
      <c r="O700" s="1">
        <v>130.923</v>
      </c>
      <c r="P700" s="1">
        <v>140.78200000000001</v>
      </c>
      <c r="Q700" s="1">
        <v>127.857</v>
      </c>
      <c r="R700" s="1">
        <v>135.221</v>
      </c>
      <c r="S700" s="1">
        <v>140.083</v>
      </c>
      <c r="T700" s="1">
        <v>123.074</v>
      </c>
      <c r="U700" s="1">
        <v>126.008</v>
      </c>
      <c r="V700" s="1">
        <v>139.761</v>
      </c>
      <c r="W700" s="1">
        <v>155.703</v>
      </c>
      <c r="X700" s="1">
        <v>168.77799999999999</v>
      </c>
      <c r="AA700" s="48"/>
      <c r="AC700" s="48"/>
      <c r="AH700" s="48"/>
      <c r="AM700" s="48"/>
      <c r="AR700" s="48"/>
      <c r="AV700" s="48"/>
      <c r="AW700" s="36"/>
      <c r="BL700" s="33"/>
    </row>
    <row r="701" spans="1:64" customFormat="1">
      <c r="A701" t="s">
        <v>1054</v>
      </c>
      <c r="C701" s="1">
        <v>8.4939999999999998</v>
      </c>
      <c r="D701" s="1">
        <v>8.9719999999999995</v>
      </c>
      <c r="E701" s="1">
        <v>9.0039999999999996</v>
      </c>
      <c r="F701" s="1">
        <v>8.2050000000000001</v>
      </c>
      <c r="G701" s="1">
        <v>9.2949999999999999</v>
      </c>
      <c r="H701" s="1">
        <v>11.414</v>
      </c>
      <c r="I701" s="1">
        <v>13.835000000000001</v>
      </c>
      <c r="J701" s="1">
        <v>16.812999999999999</v>
      </c>
      <c r="K701" s="1">
        <v>17.216000000000001</v>
      </c>
      <c r="L701" s="1">
        <v>21.515000000000001</v>
      </c>
      <c r="M701" s="1">
        <v>17.905000000000001</v>
      </c>
      <c r="N701" s="1">
        <v>13.164999999999999</v>
      </c>
      <c r="O701" s="1">
        <v>13.683999999999999</v>
      </c>
      <c r="P701" s="1">
        <v>15.159000000000001</v>
      </c>
      <c r="Q701" s="1">
        <v>14.724</v>
      </c>
      <c r="R701" s="1">
        <v>16.033999999999999</v>
      </c>
      <c r="S701" s="1">
        <v>17.757999999999999</v>
      </c>
      <c r="T701" s="1">
        <v>17.388999999999999</v>
      </c>
      <c r="U701" s="1">
        <v>20.617999999999999</v>
      </c>
      <c r="V701" s="1">
        <v>24.492999999999999</v>
      </c>
      <c r="W701" s="1">
        <v>25.882000000000001</v>
      </c>
      <c r="X701" s="1">
        <v>24.544</v>
      </c>
      <c r="AA701" s="48"/>
      <c r="AC701" s="48"/>
      <c r="AH701" s="48"/>
      <c r="AM701" s="48"/>
      <c r="AR701" s="48"/>
      <c r="AV701" s="48"/>
      <c r="AW701" s="36"/>
      <c r="BL701" s="33"/>
    </row>
    <row r="702" spans="1:64" customFormat="1">
      <c r="A702" t="s">
        <v>1055</v>
      </c>
      <c r="C702" s="1">
        <v>428.767</v>
      </c>
      <c r="D702" s="1">
        <v>466.84100000000001</v>
      </c>
      <c r="E702" s="1">
        <v>476.63600000000002</v>
      </c>
      <c r="F702" s="1">
        <v>493.93400000000003</v>
      </c>
      <c r="G702" s="1">
        <v>523.76800000000003</v>
      </c>
      <c r="H702" s="1">
        <v>618.36900000000003</v>
      </c>
      <c r="I702" s="1">
        <v>721.58900000000006</v>
      </c>
      <c r="J702" s="1">
        <v>834.21799999999996</v>
      </c>
      <c r="K702" s="1">
        <v>949.11800000000005</v>
      </c>
      <c r="L702" s="1" t="s">
        <v>1238</v>
      </c>
      <c r="M702" s="1" t="s">
        <v>1239</v>
      </c>
      <c r="N702" s="1" t="s">
        <v>1240</v>
      </c>
      <c r="O702" s="1" t="s">
        <v>1241</v>
      </c>
      <c r="P702" s="1" t="s">
        <v>1242</v>
      </c>
      <c r="Q702" s="1" t="s">
        <v>1243</v>
      </c>
      <c r="R702" s="1" t="s">
        <v>1244</v>
      </c>
      <c r="S702" s="1" t="s">
        <v>1245</v>
      </c>
      <c r="T702" s="1" t="s">
        <v>1246</v>
      </c>
      <c r="U702" s="1" t="s">
        <v>1247</v>
      </c>
      <c r="V702" s="1" t="s">
        <v>1248</v>
      </c>
      <c r="W702" s="1" t="s">
        <v>1249</v>
      </c>
      <c r="X702" s="1" t="s">
        <v>1250</v>
      </c>
      <c r="AA702" s="48"/>
      <c r="AC702" s="48"/>
      <c r="AH702" s="48"/>
      <c r="AM702" s="48"/>
      <c r="AR702" s="48"/>
      <c r="AV702" s="48"/>
      <c r="AW702" s="36"/>
      <c r="BL702" s="33"/>
    </row>
    <row r="703" spans="1:64" customFormat="1">
      <c r="A703" t="s">
        <v>1056</v>
      </c>
      <c r="C703" s="1">
        <v>115.32299999999999</v>
      </c>
      <c r="D703" s="1">
        <v>169.15799999999999</v>
      </c>
      <c r="E703" s="1">
        <v>179.482</v>
      </c>
      <c r="F703" s="1">
        <v>174.50700000000001</v>
      </c>
      <c r="G703" s="1">
        <v>212.80699999999999</v>
      </c>
      <c r="H703" s="1">
        <v>255.428</v>
      </c>
      <c r="I703" s="1">
        <v>279.55599999999998</v>
      </c>
      <c r="J703" s="1">
        <v>310.815</v>
      </c>
      <c r="K703" s="1">
        <v>396.29300000000001</v>
      </c>
      <c r="L703" s="1">
        <v>470.14400000000001</v>
      </c>
      <c r="M703" s="1">
        <v>558.58199999999999</v>
      </c>
      <c r="N703" s="1">
        <v>577.53899999999999</v>
      </c>
      <c r="O703" s="1">
        <v>755.25599999999997</v>
      </c>
      <c r="P703" s="1">
        <v>892.59</v>
      </c>
      <c r="Q703" s="1">
        <v>919.00199999999995</v>
      </c>
      <c r="R703" s="1">
        <v>916.64599999999996</v>
      </c>
      <c r="S703" s="1">
        <v>891.05100000000004</v>
      </c>
      <c r="T703" s="1">
        <v>860.74099999999999</v>
      </c>
      <c r="U703" s="1">
        <v>932.06600000000003</v>
      </c>
      <c r="V703" s="1" t="s">
        <v>1251</v>
      </c>
      <c r="W703" s="1" t="s">
        <v>1252</v>
      </c>
      <c r="X703" s="1" t="s">
        <v>1253</v>
      </c>
      <c r="AA703" s="48"/>
      <c r="AC703" s="48"/>
      <c r="AH703" s="48"/>
      <c r="AM703" s="48"/>
      <c r="AR703" s="48"/>
      <c r="AV703" s="48"/>
      <c r="AW703" s="36"/>
      <c r="BL703" s="33"/>
    </row>
    <row r="704" spans="1:64" customFormat="1">
      <c r="A704" t="s">
        <v>1057</v>
      </c>
      <c r="C704" s="1">
        <v>208.928</v>
      </c>
      <c r="D704" s="1">
        <v>277.09500000000003</v>
      </c>
      <c r="E704" s="1">
        <v>365.94600000000003</v>
      </c>
      <c r="F704" s="1">
        <v>334.32299999999998</v>
      </c>
      <c r="G704" s="1">
        <v>129.77799999999999</v>
      </c>
      <c r="H704" s="1">
        <v>152.97300000000001</v>
      </c>
      <c r="I704" s="1">
        <v>186.857</v>
      </c>
      <c r="J704" s="1">
        <v>228.18</v>
      </c>
      <c r="K704" s="1">
        <v>270.33300000000003</v>
      </c>
      <c r="L704" s="1">
        <v>351.76900000000001</v>
      </c>
      <c r="M704" s="1">
        <v>406.21199999999999</v>
      </c>
      <c r="N704" s="1">
        <v>410.55700000000002</v>
      </c>
      <c r="O704" s="1">
        <v>482.38400000000001</v>
      </c>
      <c r="P704" s="1">
        <v>577.21400000000006</v>
      </c>
      <c r="Q704" s="1">
        <v>389.19900000000001</v>
      </c>
      <c r="R704" s="1">
        <v>396.40800000000002</v>
      </c>
      <c r="S704" s="1">
        <v>423.40899999999999</v>
      </c>
      <c r="T704" s="1">
        <v>375.404</v>
      </c>
      <c r="U704" s="1">
        <v>404.44499999999999</v>
      </c>
      <c r="V704" s="1">
        <v>430.709</v>
      </c>
      <c r="W704" s="1">
        <v>452.27499999999998</v>
      </c>
      <c r="X704" s="1">
        <v>484.66300000000001</v>
      </c>
      <c r="AA704" s="48"/>
      <c r="AC704" s="48"/>
      <c r="AH704" s="48"/>
      <c r="AM704" s="48"/>
      <c r="AR704" s="48"/>
      <c r="AV704" s="48"/>
      <c r="AW704" s="36"/>
      <c r="BL704" s="33"/>
    </row>
    <row r="705" spans="1:64" customFormat="1">
      <c r="A705" t="s">
        <v>86</v>
      </c>
      <c r="C705" s="1">
        <v>10.468999999999999</v>
      </c>
      <c r="D705" s="1">
        <v>18.449000000000002</v>
      </c>
      <c r="E705" s="1">
        <v>25.856999999999999</v>
      </c>
      <c r="F705" s="1">
        <v>18.936</v>
      </c>
      <c r="G705" s="1">
        <v>18.97</v>
      </c>
      <c r="H705" s="1">
        <v>15.8</v>
      </c>
      <c r="I705" s="1">
        <v>36.642000000000003</v>
      </c>
      <c r="J705" s="1">
        <v>50.064999999999998</v>
      </c>
      <c r="K705" s="1">
        <v>65.144000000000005</v>
      </c>
      <c r="L705" s="1">
        <v>88.832999999999998</v>
      </c>
      <c r="M705" s="1">
        <v>131.614</v>
      </c>
      <c r="N705" s="1">
        <v>111.66</v>
      </c>
      <c r="O705" s="1">
        <v>138.517</v>
      </c>
      <c r="P705" s="1">
        <v>185.75</v>
      </c>
      <c r="Q705" s="1">
        <v>218.03200000000001</v>
      </c>
      <c r="R705" s="1">
        <v>234.63800000000001</v>
      </c>
      <c r="S705" s="1">
        <v>234.65100000000001</v>
      </c>
      <c r="T705" s="1">
        <v>177.72200000000001</v>
      </c>
      <c r="U705" s="1">
        <v>170.518</v>
      </c>
      <c r="V705" s="1">
        <v>193.52099999999999</v>
      </c>
      <c r="W705" s="1">
        <v>226.07</v>
      </c>
      <c r="X705" s="1">
        <v>225.25700000000001</v>
      </c>
      <c r="AA705" s="48"/>
      <c r="AC705" s="48"/>
      <c r="AH705" s="48"/>
      <c r="AM705" s="48"/>
      <c r="AR705" s="48"/>
      <c r="AV705" s="48"/>
      <c r="AW705" s="36"/>
      <c r="BL705" s="33"/>
    </row>
    <row r="706" spans="1:64" customFormat="1">
      <c r="A706" t="s">
        <v>1058</v>
      </c>
      <c r="C706" s="1">
        <v>90.191999999999993</v>
      </c>
      <c r="D706" s="1">
        <v>98.825999999999993</v>
      </c>
      <c r="E706" s="1">
        <v>100.12</v>
      </c>
      <c r="F706" s="1">
        <v>109.18899999999999</v>
      </c>
      <c r="G706" s="1">
        <v>128.333</v>
      </c>
      <c r="H706" s="1">
        <v>164.553</v>
      </c>
      <c r="I706" s="1">
        <v>194.065</v>
      </c>
      <c r="J706" s="1">
        <v>211.989</v>
      </c>
      <c r="K706" s="1">
        <v>232.29599999999999</v>
      </c>
      <c r="L706" s="1">
        <v>270.3</v>
      </c>
      <c r="M706" s="1">
        <v>276.33499999999998</v>
      </c>
      <c r="N706" s="1">
        <v>236.90100000000001</v>
      </c>
      <c r="O706" s="1">
        <v>222.53299999999999</v>
      </c>
      <c r="P706" s="1">
        <v>238.08799999999999</v>
      </c>
      <c r="Q706" s="1">
        <v>225.14</v>
      </c>
      <c r="R706" s="1">
        <v>238.708</v>
      </c>
      <c r="S706" s="1">
        <v>259.2</v>
      </c>
      <c r="T706" s="1">
        <v>290.858</v>
      </c>
      <c r="U706" s="1">
        <v>301.96800000000002</v>
      </c>
      <c r="V706" s="1">
        <v>331.59699999999998</v>
      </c>
      <c r="W706" s="1">
        <v>372.69499999999999</v>
      </c>
      <c r="X706" s="1">
        <v>381.57100000000003</v>
      </c>
      <c r="AA706" s="48"/>
      <c r="AC706" s="48"/>
      <c r="AH706" s="48"/>
      <c r="AM706" s="48"/>
      <c r="AR706" s="48"/>
      <c r="AV706" s="48"/>
      <c r="AW706" s="36"/>
      <c r="BL706" s="33"/>
    </row>
    <row r="707" spans="1:64" customFormat="1">
      <c r="A707" t="s">
        <v>1059</v>
      </c>
      <c r="C707" s="1">
        <v>115.86199999999999</v>
      </c>
      <c r="D707" s="1">
        <v>117.011</v>
      </c>
      <c r="E707" s="1">
        <v>132.24299999999999</v>
      </c>
      <c r="F707" s="1">
        <v>130.673</v>
      </c>
      <c r="G707" s="1">
        <v>121.042</v>
      </c>
      <c r="H707" s="1">
        <v>126.80800000000001</v>
      </c>
      <c r="I707" s="1">
        <v>135.34299999999999</v>
      </c>
      <c r="J707" s="1">
        <v>142.411</v>
      </c>
      <c r="K707" s="1">
        <v>153.982</v>
      </c>
      <c r="L707" s="1">
        <v>178.744</v>
      </c>
      <c r="M707" s="1">
        <v>215.96</v>
      </c>
      <c r="N707" s="1">
        <v>207.45</v>
      </c>
      <c r="O707" s="1">
        <v>233.733</v>
      </c>
      <c r="P707" s="1">
        <v>261.71699999999998</v>
      </c>
      <c r="Q707" s="1">
        <v>257.435</v>
      </c>
      <c r="R707" s="1">
        <v>292.91699999999997</v>
      </c>
      <c r="S707" s="1">
        <v>310.00799999999998</v>
      </c>
      <c r="T707" s="1">
        <v>300.471</v>
      </c>
      <c r="U707" s="1">
        <v>319.37799999999999</v>
      </c>
      <c r="V707" s="1">
        <v>353.26799999999997</v>
      </c>
      <c r="W707" s="1">
        <v>369.84300000000002</v>
      </c>
      <c r="X707" s="1">
        <v>381.56900000000002</v>
      </c>
      <c r="AA707" s="48"/>
      <c r="AC707" s="48"/>
      <c r="AH707" s="48"/>
      <c r="AM707" s="48"/>
      <c r="AR707" s="48"/>
      <c r="AV707" s="48"/>
      <c r="AW707" s="36"/>
      <c r="BL707" s="33"/>
    </row>
    <row r="708" spans="1:64" customFormat="1">
      <c r="A708" t="s">
        <v>1060</v>
      </c>
      <c r="C708" s="1" t="s">
        <v>1254</v>
      </c>
      <c r="D708" s="1" t="s">
        <v>1255</v>
      </c>
      <c r="E708" s="1" t="s">
        <v>1256</v>
      </c>
      <c r="F708" s="1" t="s">
        <v>1257</v>
      </c>
      <c r="G708" s="1" t="s">
        <v>1258</v>
      </c>
      <c r="H708" s="1" t="s">
        <v>1259</v>
      </c>
      <c r="I708" s="1" t="s">
        <v>1260</v>
      </c>
      <c r="J708" s="1" t="s">
        <v>1261</v>
      </c>
      <c r="K708" s="1" t="s">
        <v>1262</v>
      </c>
      <c r="L708" s="1" t="s">
        <v>1263</v>
      </c>
      <c r="M708" s="1" t="s">
        <v>1264</v>
      </c>
      <c r="N708" s="1" t="s">
        <v>1265</v>
      </c>
      <c r="O708" s="1" t="s">
        <v>1266</v>
      </c>
      <c r="P708" s="1" t="s">
        <v>1267</v>
      </c>
      <c r="Q708" s="1" t="s">
        <v>1268</v>
      </c>
      <c r="R708" s="1" t="s">
        <v>1269</v>
      </c>
      <c r="S708" s="1" t="s">
        <v>1270</v>
      </c>
      <c r="T708" s="1" t="s">
        <v>1271</v>
      </c>
      <c r="U708" s="1" t="s">
        <v>1272</v>
      </c>
      <c r="V708" s="1" t="s">
        <v>1273</v>
      </c>
      <c r="W708" s="1" t="s">
        <v>1274</v>
      </c>
      <c r="X708" s="1" t="s">
        <v>1275</v>
      </c>
      <c r="AA708" s="48"/>
      <c r="AC708" s="48"/>
      <c r="AH708" s="48"/>
      <c r="AM708" s="48"/>
      <c r="AR708" s="48"/>
      <c r="AV708" s="48"/>
      <c r="AW708" s="36"/>
      <c r="BL708" s="33"/>
    </row>
    <row r="709" spans="1:64" customFormat="1">
      <c r="A709" t="s">
        <v>1061</v>
      </c>
      <c r="C709" s="1">
        <v>8.7870000000000008</v>
      </c>
      <c r="D709" s="1">
        <v>8.8870000000000005</v>
      </c>
      <c r="E709" s="1">
        <v>9.0649999999999995</v>
      </c>
      <c r="F709" s="1">
        <v>9.1950000000000003</v>
      </c>
      <c r="G709" s="1">
        <v>9.7189999999999994</v>
      </c>
      <c r="H709" s="1">
        <v>9.43</v>
      </c>
      <c r="I709" s="1">
        <v>10.175000000000001</v>
      </c>
      <c r="J709" s="1">
        <v>11.233000000000001</v>
      </c>
      <c r="K709" s="1">
        <v>11.946</v>
      </c>
      <c r="L709" s="1">
        <v>12.881</v>
      </c>
      <c r="M709" s="1">
        <v>13.743</v>
      </c>
      <c r="N709" s="1">
        <v>12.106999999999999</v>
      </c>
      <c r="O709" s="1">
        <v>13.193</v>
      </c>
      <c r="P709" s="1">
        <v>14.413</v>
      </c>
      <c r="Q709" s="1">
        <v>14.765000000000001</v>
      </c>
      <c r="R709" s="1">
        <v>14.211</v>
      </c>
      <c r="S709" s="1">
        <v>13.864000000000001</v>
      </c>
      <c r="T709" s="1">
        <v>14.151999999999999</v>
      </c>
      <c r="U709" s="1">
        <v>14.108000000000001</v>
      </c>
      <c r="V709" s="1">
        <v>14.773</v>
      </c>
      <c r="W709" s="1">
        <v>15.422000000000001</v>
      </c>
      <c r="X709" s="1">
        <v>16.152000000000001</v>
      </c>
      <c r="AA709" s="48"/>
      <c r="AC709" s="48"/>
      <c r="AH709" s="48"/>
      <c r="AM709" s="48"/>
      <c r="AR709" s="48"/>
      <c r="AV709" s="48"/>
      <c r="AW709" s="36"/>
      <c r="BL709" s="33"/>
    </row>
    <row r="710" spans="1:64" customFormat="1">
      <c r="A710" t="s">
        <v>1062</v>
      </c>
      <c r="C710" s="1" t="s">
        <v>1276</v>
      </c>
      <c r="D710" s="1" t="s">
        <v>1277</v>
      </c>
      <c r="E710" s="1" t="s">
        <v>1278</v>
      </c>
      <c r="F710" s="1" t="s">
        <v>1279</v>
      </c>
      <c r="G710" s="1" t="s">
        <v>1280</v>
      </c>
      <c r="H710" s="1" t="s">
        <v>1281</v>
      </c>
      <c r="I710" s="1" t="s">
        <v>1282</v>
      </c>
      <c r="J710" s="1" t="s">
        <v>1283</v>
      </c>
      <c r="K710" s="1" t="s">
        <v>1284</v>
      </c>
      <c r="L710" s="1" t="s">
        <v>1285</v>
      </c>
      <c r="M710" s="1" t="s">
        <v>1286</v>
      </c>
      <c r="N710" s="1" t="s">
        <v>1287</v>
      </c>
      <c r="O710" s="1" t="s">
        <v>1288</v>
      </c>
      <c r="P710" s="1" t="s">
        <v>1289</v>
      </c>
      <c r="Q710" s="1" t="s">
        <v>1290</v>
      </c>
      <c r="R710" s="1" t="s">
        <v>1291</v>
      </c>
      <c r="S710" s="1" t="s">
        <v>1292</v>
      </c>
      <c r="T710" s="1" t="s">
        <v>1293</v>
      </c>
      <c r="U710" s="1" t="s">
        <v>1294</v>
      </c>
      <c r="V710" s="1" t="s">
        <v>1295</v>
      </c>
      <c r="W710" s="1" t="s">
        <v>1296</v>
      </c>
      <c r="X710" s="1" t="s">
        <v>1297</v>
      </c>
      <c r="AA710" s="48"/>
      <c r="AC710" s="48"/>
      <c r="AH710" s="48"/>
      <c r="AM710" s="48"/>
      <c r="AR710" s="48"/>
      <c r="AV710" s="48"/>
      <c r="AW710" s="36"/>
      <c r="BL710" s="33"/>
    </row>
    <row r="711" spans="1:64" customFormat="1">
      <c r="A711" t="s">
        <v>1063</v>
      </c>
      <c r="C711" s="1">
        <v>7.9119999999999999</v>
      </c>
      <c r="D711" s="1">
        <v>8.1489999999999991</v>
      </c>
      <c r="E711" s="1">
        <v>8.4610000000000003</v>
      </c>
      <c r="F711" s="1">
        <v>8.9749999999999996</v>
      </c>
      <c r="G711" s="1">
        <v>9.5820000000000007</v>
      </c>
      <c r="H711" s="1">
        <v>10.196</v>
      </c>
      <c r="I711" s="1">
        <v>11.411</v>
      </c>
      <c r="J711" s="1">
        <v>12.589</v>
      </c>
      <c r="K711" s="1">
        <v>15.057</v>
      </c>
      <c r="L711" s="1">
        <v>17.111000000000001</v>
      </c>
      <c r="M711" s="1">
        <v>21.963000000000001</v>
      </c>
      <c r="N711" s="1">
        <v>23.82</v>
      </c>
      <c r="O711" s="1">
        <v>26.425000000000001</v>
      </c>
      <c r="P711" s="1">
        <v>28.986000000000001</v>
      </c>
      <c r="Q711" s="1">
        <v>31.417999999999999</v>
      </c>
      <c r="R711" s="1">
        <v>34.115000000000002</v>
      </c>
      <c r="S711" s="1">
        <v>36.381999999999998</v>
      </c>
      <c r="T711" s="1">
        <v>37.97</v>
      </c>
      <c r="U711" s="1">
        <v>39.253</v>
      </c>
      <c r="V711" s="1">
        <v>40.765999999999998</v>
      </c>
      <c r="W711" s="1">
        <v>42.371000000000002</v>
      </c>
      <c r="X711" s="1">
        <v>44.256</v>
      </c>
      <c r="AA711" s="48"/>
      <c r="AC711" s="48"/>
      <c r="AH711" s="48"/>
      <c r="AM711" s="48"/>
      <c r="AR711" s="48"/>
      <c r="AV711" s="48"/>
      <c r="AW711" s="36"/>
      <c r="BL711" s="33"/>
    </row>
    <row r="712" spans="1:64" customFormat="1">
      <c r="A712" t="s">
        <v>50</v>
      </c>
      <c r="C712" s="1">
        <v>21.623999999999999</v>
      </c>
      <c r="D712" s="1">
        <v>16.87</v>
      </c>
      <c r="E712" s="1">
        <v>18.292000000000002</v>
      </c>
      <c r="F712" s="1">
        <v>22.152999999999999</v>
      </c>
      <c r="G712" s="1">
        <v>24.637</v>
      </c>
      <c r="H712" s="1">
        <v>30.834</v>
      </c>
      <c r="I712" s="1">
        <v>43.152000000000001</v>
      </c>
      <c r="J712" s="1">
        <v>57.125</v>
      </c>
      <c r="K712" s="1">
        <v>81.003</v>
      </c>
      <c r="L712" s="1">
        <v>104.85</v>
      </c>
      <c r="M712" s="1">
        <v>133.44200000000001</v>
      </c>
      <c r="N712" s="1">
        <v>115.309</v>
      </c>
      <c r="O712" s="1">
        <v>148.047</v>
      </c>
      <c r="P712" s="1">
        <v>192.626</v>
      </c>
      <c r="Q712" s="1">
        <v>207.999</v>
      </c>
      <c r="R712" s="1">
        <v>236.63499999999999</v>
      </c>
      <c r="S712" s="1">
        <v>221.416</v>
      </c>
      <c r="T712" s="1">
        <v>184.38800000000001</v>
      </c>
      <c r="U712" s="1">
        <v>137.28899999999999</v>
      </c>
      <c r="V712" s="1">
        <v>162.887</v>
      </c>
      <c r="W712" s="1">
        <v>170.53899999999999</v>
      </c>
      <c r="X712" s="1">
        <v>164.20699999999999</v>
      </c>
      <c r="AA712" s="48"/>
      <c r="AC712" s="48"/>
      <c r="AH712" s="48"/>
      <c r="AM712" s="48"/>
      <c r="AR712" s="48"/>
      <c r="AV712" s="48"/>
      <c r="AW712" s="36"/>
      <c r="BL712" s="33"/>
    </row>
    <row r="713" spans="1:64" customFormat="1">
      <c r="A713" t="s">
        <v>20</v>
      </c>
      <c r="C713" s="1">
        <v>15.739000000000001</v>
      </c>
      <c r="D713" s="1">
        <v>14.353</v>
      </c>
      <c r="E713" s="1">
        <v>14.135999999999999</v>
      </c>
      <c r="F713" s="1">
        <v>14.536</v>
      </c>
      <c r="G713" s="1">
        <v>14.763999999999999</v>
      </c>
      <c r="H713" s="1">
        <v>16.795999999999999</v>
      </c>
      <c r="I713" s="1">
        <v>18.064</v>
      </c>
      <c r="J713" s="1">
        <v>21.001000000000001</v>
      </c>
      <c r="K713" s="1">
        <v>25.826000000000001</v>
      </c>
      <c r="L713" s="1">
        <v>31.957999999999998</v>
      </c>
      <c r="M713" s="1">
        <v>35.895000000000003</v>
      </c>
      <c r="N713" s="1">
        <v>37.021999999999998</v>
      </c>
      <c r="O713" s="1">
        <v>40</v>
      </c>
      <c r="P713" s="1">
        <v>41.671999999999997</v>
      </c>
      <c r="Q713" s="1">
        <v>50.421999999999997</v>
      </c>
      <c r="R713" s="1">
        <v>55.125</v>
      </c>
      <c r="S713" s="1">
        <v>61.546999999999997</v>
      </c>
      <c r="T713" s="1">
        <v>64.236000000000004</v>
      </c>
      <c r="U713" s="1">
        <v>70.876000000000005</v>
      </c>
      <c r="V713" s="1">
        <v>79.212000000000003</v>
      </c>
      <c r="W713" s="1">
        <v>89.204999999999998</v>
      </c>
      <c r="X713" s="1">
        <v>99.245999999999995</v>
      </c>
      <c r="AA713" s="48"/>
      <c r="AC713" s="48"/>
      <c r="AH713" s="48"/>
      <c r="AM713" s="48"/>
      <c r="AR713" s="48"/>
      <c r="AV713" s="48"/>
      <c r="AW713" s="36"/>
      <c r="BL713" s="33"/>
    </row>
    <row r="714" spans="1:64" customFormat="1">
      <c r="A714" t="s">
        <v>325</v>
      </c>
      <c r="C714" s="1">
        <v>6.6000000000000003E-2</v>
      </c>
      <c r="D714" s="1">
        <v>6.9000000000000006E-2</v>
      </c>
      <c r="E714" s="1">
        <v>6.8000000000000005E-2</v>
      </c>
      <c r="F714" s="1">
        <v>6.3E-2</v>
      </c>
      <c r="G714" s="1">
        <v>7.1999999999999995E-2</v>
      </c>
      <c r="H714" s="1">
        <v>9.0999999999999998E-2</v>
      </c>
      <c r="I714" s="1">
        <v>0.10299999999999999</v>
      </c>
      <c r="J714" s="1">
        <v>0.112</v>
      </c>
      <c r="K714" s="1">
        <v>0.11</v>
      </c>
      <c r="L714" s="1">
        <v>0.13300000000000001</v>
      </c>
      <c r="M714" s="1">
        <v>0.14399999999999999</v>
      </c>
      <c r="N714" s="1">
        <v>0.13400000000000001</v>
      </c>
      <c r="O714" s="1">
        <v>0.157</v>
      </c>
      <c r="P714" s="1">
        <v>0.182</v>
      </c>
      <c r="Q714" s="1">
        <v>0.19</v>
      </c>
      <c r="R714" s="1">
        <v>0.186</v>
      </c>
      <c r="S714" s="1">
        <v>0.18</v>
      </c>
      <c r="T714" s="1">
        <v>0.17100000000000001</v>
      </c>
      <c r="U714" s="1">
        <v>0.17799999999999999</v>
      </c>
      <c r="V714" s="1">
        <v>0.186</v>
      </c>
      <c r="W714" s="1">
        <v>0.189</v>
      </c>
      <c r="X714" s="1">
        <v>0.187</v>
      </c>
      <c r="AA714" s="48"/>
      <c r="AC714" s="48"/>
      <c r="AH714" s="48"/>
      <c r="AM714" s="48"/>
      <c r="AR714" s="48"/>
      <c r="AV714" s="48"/>
      <c r="AW714" s="36"/>
      <c r="BL714" s="33"/>
    </row>
    <row r="715" spans="1:64" customFormat="1">
      <c r="A715" t="s">
        <v>1064</v>
      </c>
      <c r="C715" s="1">
        <v>374.24200000000002</v>
      </c>
      <c r="D715" s="1">
        <v>485.25</v>
      </c>
      <c r="E715" s="1">
        <v>561.63400000000001</v>
      </c>
      <c r="F715" s="1">
        <v>533.04999999999995</v>
      </c>
      <c r="G715" s="1">
        <v>609.02099999999996</v>
      </c>
      <c r="H715" s="1">
        <v>680.51800000000003</v>
      </c>
      <c r="I715" s="1">
        <v>764.88099999999997</v>
      </c>
      <c r="J715" s="1">
        <v>898.13699999999994</v>
      </c>
      <c r="K715" s="1" t="s">
        <v>1298</v>
      </c>
      <c r="L715" s="1" t="s">
        <v>1299</v>
      </c>
      <c r="M715" s="1" t="s">
        <v>1300</v>
      </c>
      <c r="N715" s="1">
        <v>901.93499999999995</v>
      </c>
      <c r="O715" s="1" t="s">
        <v>1301</v>
      </c>
      <c r="P715" s="1" t="s">
        <v>1302</v>
      </c>
      <c r="Q715" s="1" t="s">
        <v>1303</v>
      </c>
      <c r="R715" s="1" t="s">
        <v>1304</v>
      </c>
      <c r="S715" s="1" t="s">
        <v>1305</v>
      </c>
      <c r="T715" s="1" t="s">
        <v>1306</v>
      </c>
      <c r="U715" s="1" t="s">
        <v>1307</v>
      </c>
      <c r="V715" s="1" t="s">
        <v>1308</v>
      </c>
      <c r="W715" s="1" t="s">
        <v>1309</v>
      </c>
      <c r="X715" s="1" t="s">
        <v>1310</v>
      </c>
      <c r="AA715" s="48"/>
      <c r="AC715" s="48"/>
      <c r="AH715" s="48"/>
      <c r="AM715" s="48"/>
      <c r="AR715" s="48"/>
      <c r="AV715" s="48"/>
      <c r="AW715" s="36"/>
      <c r="BL715" s="33"/>
    </row>
    <row r="716" spans="1:64" customFormat="1">
      <c r="A716" t="s">
        <v>62</v>
      </c>
      <c r="C716" s="1" t="s">
        <v>999</v>
      </c>
      <c r="D716" s="1" t="s">
        <v>999</v>
      </c>
      <c r="E716" s="1">
        <v>2.0950000000000002</v>
      </c>
      <c r="F716" s="1">
        <v>2.512</v>
      </c>
      <c r="G716" s="1">
        <v>2.7010000000000001</v>
      </c>
      <c r="H716" s="1">
        <v>3.3540000000000001</v>
      </c>
      <c r="I716" s="1">
        <v>3.62</v>
      </c>
      <c r="J716" s="1">
        <v>3.74</v>
      </c>
      <c r="K716" s="1">
        <v>3.9180000000000001</v>
      </c>
      <c r="L716" s="1">
        <v>4.7430000000000003</v>
      </c>
      <c r="M716" s="1">
        <v>5.7140000000000004</v>
      </c>
      <c r="N716" s="1">
        <v>5.6680000000000001</v>
      </c>
      <c r="O716" s="1">
        <v>5.8410000000000002</v>
      </c>
      <c r="P716" s="1">
        <v>6.6989999999999998</v>
      </c>
      <c r="Q716" s="1">
        <v>6.5030000000000001</v>
      </c>
      <c r="R716" s="1">
        <v>7.0750000000000002</v>
      </c>
      <c r="S716" s="1">
        <v>7.3979999999999997</v>
      </c>
      <c r="T716" s="1">
        <v>6.444</v>
      </c>
      <c r="U716" s="1">
        <v>6.7169999999999996</v>
      </c>
      <c r="V716" s="1">
        <v>7.242</v>
      </c>
      <c r="W716" s="1">
        <v>7.9809999999999999</v>
      </c>
      <c r="X716" s="1">
        <v>8.1259999999999994</v>
      </c>
      <c r="AA716" s="48"/>
      <c r="AC716" s="48"/>
      <c r="AH716" s="48"/>
      <c r="AM716" s="48"/>
      <c r="AR716" s="48"/>
      <c r="AV716" s="48"/>
      <c r="AW716" s="36"/>
      <c r="BL716" s="33"/>
    </row>
    <row r="717" spans="1:64" customFormat="1">
      <c r="A717" t="s">
        <v>1065</v>
      </c>
      <c r="C717" s="1">
        <v>25.943999999999999</v>
      </c>
      <c r="D717" s="1">
        <v>30.123000000000001</v>
      </c>
      <c r="E717" s="1">
        <v>37.720999999999997</v>
      </c>
      <c r="F717" s="1">
        <v>34.886000000000003</v>
      </c>
      <c r="G717" s="1">
        <v>38.134999999999998</v>
      </c>
      <c r="H717" s="1">
        <v>47.844000000000001</v>
      </c>
      <c r="I717" s="1">
        <v>59.439</v>
      </c>
      <c r="J717" s="1">
        <v>80.807000000000002</v>
      </c>
      <c r="K717" s="1">
        <v>101.559</v>
      </c>
      <c r="L717" s="1">
        <v>114.67700000000001</v>
      </c>
      <c r="M717" s="1">
        <v>147.40199999999999</v>
      </c>
      <c r="N717" s="1">
        <v>105.992</v>
      </c>
      <c r="O717" s="1">
        <v>115.401</v>
      </c>
      <c r="P717" s="1">
        <v>154.02000000000001</v>
      </c>
      <c r="Q717" s="1">
        <v>174.066</v>
      </c>
      <c r="R717" s="1">
        <v>174.179</v>
      </c>
      <c r="S717" s="1">
        <v>162.69499999999999</v>
      </c>
      <c r="T717" s="1">
        <v>114.60599999999999</v>
      </c>
      <c r="U717" s="1">
        <v>109.381</v>
      </c>
      <c r="V717" s="1">
        <v>119.533</v>
      </c>
      <c r="W717" s="1">
        <v>141.05000000000001</v>
      </c>
      <c r="X717" s="1">
        <v>136.94</v>
      </c>
      <c r="AA717" s="48"/>
      <c r="AC717" s="48"/>
      <c r="AH717" s="48"/>
      <c r="AM717" s="48"/>
      <c r="AR717" s="48"/>
      <c r="AV717" s="48"/>
      <c r="AW717" s="36"/>
      <c r="BL717" s="33"/>
    </row>
    <row r="718" spans="1:64" customFormat="1">
      <c r="A718" t="s">
        <v>1066</v>
      </c>
      <c r="C718" s="1">
        <v>1.63</v>
      </c>
      <c r="D718" s="1">
        <v>1.242</v>
      </c>
      <c r="E718" s="1">
        <v>1.3680000000000001</v>
      </c>
      <c r="F718" s="1">
        <v>1.5249999999999999</v>
      </c>
      <c r="G718" s="1">
        <v>1.6060000000000001</v>
      </c>
      <c r="H718" s="1">
        <v>1.92</v>
      </c>
      <c r="I718" s="1">
        <v>2.214</v>
      </c>
      <c r="J718" s="1">
        <v>2.4590000000000001</v>
      </c>
      <c r="K718" s="1">
        <v>2.8370000000000002</v>
      </c>
      <c r="L718" s="1">
        <v>3.8069999999999999</v>
      </c>
      <c r="M718" s="1">
        <v>5.1390000000000002</v>
      </c>
      <c r="N718" s="1">
        <v>4.6900000000000004</v>
      </c>
      <c r="O718" s="1">
        <v>4.7939999999999996</v>
      </c>
      <c r="P718" s="1">
        <v>6.1980000000000004</v>
      </c>
      <c r="Q718" s="1">
        <v>6.6040000000000001</v>
      </c>
      <c r="R718" s="1">
        <v>7.335</v>
      </c>
      <c r="S718" s="1">
        <v>7.4669999999999996</v>
      </c>
      <c r="T718" s="1">
        <v>6.6779999999999999</v>
      </c>
      <c r="U718" s="1">
        <v>6.8129999999999997</v>
      </c>
      <c r="V718" s="1">
        <v>7.7030000000000003</v>
      </c>
      <c r="W718" s="1">
        <v>8.093</v>
      </c>
      <c r="X718" s="1">
        <v>8.3339999999999996</v>
      </c>
      <c r="AA718" s="48"/>
      <c r="AC718" s="48"/>
      <c r="AH718" s="48"/>
      <c r="AM718" s="48"/>
      <c r="AR718" s="48"/>
      <c r="AV718" s="48"/>
      <c r="AW718" s="36"/>
      <c r="BL718" s="33"/>
    </row>
    <row r="719" spans="1:64" customFormat="1">
      <c r="A719" t="s">
        <v>1067</v>
      </c>
      <c r="C719" s="1">
        <v>1.3340000000000001</v>
      </c>
      <c r="D719" s="1">
        <v>1.415</v>
      </c>
      <c r="E719" s="1">
        <v>1.72</v>
      </c>
      <c r="F719" s="1">
        <v>1.7569999999999999</v>
      </c>
      <c r="G719" s="1">
        <v>1.8440000000000001</v>
      </c>
      <c r="H719" s="1">
        <v>2.2589999999999999</v>
      </c>
      <c r="I719" s="1">
        <v>2.649</v>
      </c>
      <c r="J719" s="1">
        <v>3.0489999999999999</v>
      </c>
      <c r="K719" s="1">
        <v>3.915</v>
      </c>
      <c r="L719" s="1">
        <v>4.7569999999999997</v>
      </c>
      <c r="M719" s="1">
        <v>5.9480000000000004</v>
      </c>
      <c r="N719" s="1">
        <v>6.431</v>
      </c>
      <c r="O719" s="1">
        <v>7.5039999999999996</v>
      </c>
      <c r="P719" s="1">
        <v>8.9629999999999992</v>
      </c>
      <c r="Q719" s="1">
        <v>10.195</v>
      </c>
      <c r="R719" s="1">
        <v>11.974</v>
      </c>
      <c r="S719" s="1">
        <v>13.266</v>
      </c>
      <c r="T719" s="1">
        <v>14.363</v>
      </c>
      <c r="U719" s="1">
        <v>15.916</v>
      </c>
      <c r="V719" s="1">
        <v>17.068999999999999</v>
      </c>
      <c r="W719" s="1">
        <v>18.434000000000001</v>
      </c>
      <c r="X719" s="1">
        <v>20.152999999999999</v>
      </c>
      <c r="AA719" s="48"/>
      <c r="AC719" s="48"/>
      <c r="AH719" s="48"/>
      <c r="AM719" s="48"/>
      <c r="AR719" s="48"/>
      <c r="AV719" s="48"/>
      <c r="AW719" s="36"/>
      <c r="BL719" s="33"/>
    </row>
    <row r="720" spans="1:64" customFormat="1">
      <c r="A720" t="s">
        <v>1068</v>
      </c>
      <c r="C720" s="1">
        <v>7.1779999999999999</v>
      </c>
      <c r="D720" s="1">
        <v>7.5339999999999998</v>
      </c>
      <c r="E720" s="1">
        <v>7.9409999999999998</v>
      </c>
      <c r="F720" s="1">
        <v>8.3510000000000009</v>
      </c>
      <c r="G720" s="1">
        <v>9.5530000000000008</v>
      </c>
      <c r="H720" s="1">
        <v>11.753</v>
      </c>
      <c r="I720" s="1">
        <v>14.377000000000001</v>
      </c>
      <c r="J720" s="1">
        <v>16.949000000000002</v>
      </c>
      <c r="K720" s="1">
        <v>21.466000000000001</v>
      </c>
      <c r="L720" s="1">
        <v>30.946000000000002</v>
      </c>
      <c r="M720" s="1">
        <v>35.762999999999998</v>
      </c>
      <c r="N720" s="1">
        <v>26.238</v>
      </c>
      <c r="O720" s="1">
        <v>23.809000000000001</v>
      </c>
      <c r="P720" s="1">
        <v>28.495999999999999</v>
      </c>
      <c r="Q720" s="1">
        <v>28.140999999999998</v>
      </c>
      <c r="R720" s="1">
        <v>30.26</v>
      </c>
      <c r="S720" s="1">
        <v>31.385000000000002</v>
      </c>
      <c r="T720" s="1">
        <v>26.986000000000001</v>
      </c>
      <c r="U720" s="1">
        <v>27.707000000000001</v>
      </c>
      <c r="V720" s="1">
        <v>30.524000000000001</v>
      </c>
      <c r="W720" s="1">
        <v>34.881</v>
      </c>
      <c r="X720" s="1">
        <v>35.720999999999997</v>
      </c>
      <c r="AA720" s="48"/>
      <c r="AC720" s="48"/>
      <c r="AH720" s="48"/>
      <c r="AM720" s="48"/>
      <c r="AR720" s="48"/>
      <c r="AV720" s="48"/>
      <c r="AW720" s="36"/>
      <c r="BL720" s="33"/>
    </row>
    <row r="721" spans="1:64" customFormat="1">
      <c r="A721" t="s">
        <v>1069</v>
      </c>
      <c r="C721" s="1">
        <v>17.047999999999998</v>
      </c>
      <c r="D721" s="1">
        <v>17.161999999999999</v>
      </c>
      <c r="E721" s="1">
        <v>17.007000000000001</v>
      </c>
      <c r="F721" s="1">
        <v>17.349</v>
      </c>
      <c r="G721" s="1">
        <v>18.824999999999999</v>
      </c>
      <c r="H721" s="1">
        <v>19.472999999999999</v>
      </c>
      <c r="I721" s="1">
        <v>21.146000000000001</v>
      </c>
      <c r="J721" s="1">
        <v>21.49</v>
      </c>
      <c r="K721" s="1">
        <v>22.048999999999999</v>
      </c>
      <c r="L721" s="1">
        <v>24.873000000000001</v>
      </c>
      <c r="M721" s="1">
        <v>29.228000000000002</v>
      </c>
      <c r="N721" s="1">
        <v>35.476999999999997</v>
      </c>
      <c r="O721" s="1">
        <v>38.42</v>
      </c>
      <c r="P721" s="1">
        <v>40.076000000000001</v>
      </c>
      <c r="Q721" s="1">
        <v>44.231000000000002</v>
      </c>
      <c r="R721" s="1">
        <v>46.866999999999997</v>
      </c>
      <c r="S721" s="1">
        <v>48.295999999999999</v>
      </c>
      <c r="T721" s="1">
        <v>49.973999999999997</v>
      </c>
      <c r="U721" s="1">
        <v>51.238999999999997</v>
      </c>
      <c r="V721" s="1">
        <v>53.393999999999998</v>
      </c>
      <c r="W721" s="1">
        <v>56.408999999999999</v>
      </c>
      <c r="X721" s="1">
        <v>58.280999999999999</v>
      </c>
      <c r="AA721" s="48"/>
      <c r="AC721" s="48"/>
      <c r="AH721" s="48"/>
      <c r="AM721" s="48"/>
      <c r="AR721" s="48"/>
      <c r="AV721" s="48"/>
      <c r="AW721" s="36"/>
      <c r="BL721" s="33"/>
    </row>
    <row r="722" spans="1:64" customFormat="1">
      <c r="A722" t="s">
        <v>21</v>
      </c>
      <c r="C722" s="1">
        <v>0.95499999999999996</v>
      </c>
      <c r="D722" s="1">
        <v>0.93700000000000006</v>
      </c>
      <c r="E722" s="1">
        <v>0.91100000000000003</v>
      </c>
      <c r="F722" s="1">
        <v>0.754</v>
      </c>
      <c r="G722" s="1">
        <v>0.82499999999999996</v>
      </c>
      <c r="H722" s="1">
        <v>1.1930000000000001</v>
      </c>
      <c r="I722" s="1">
        <v>1.488</v>
      </c>
      <c r="J722" s="1">
        <v>1.5960000000000001</v>
      </c>
      <c r="K722" s="1">
        <v>1.6339999999999999</v>
      </c>
      <c r="L722" s="1">
        <v>1.891</v>
      </c>
      <c r="M722" s="1">
        <v>1.7549999999999999</v>
      </c>
      <c r="N722" s="1">
        <v>2.0739999999999998</v>
      </c>
      <c r="O722" s="1">
        <v>2.5249999999999999</v>
      </c>
      <c r="P722" s="1">
        <v>2.7789999999999999</v>
      </c>
      <c r="Q722" s="1">
        <v>2.6549999999999998</v>
      </c>
      <c r="R722" s="1">
        <v>2.5059999999999998</v>
      </c>
      <c r="S722" s="1">
        <v>2.6469999999999998</v>
      </c>
      <c r="T722" s="1">
        <v>2.351</v>
      </c>
      <c r="U722" s="1">
        <v>2.4420000000000002</v>
      </c>
      <c r="V722" s="1">
        <v>2.7330000000000001</v>
      </c>
      <c r="W722" s="1">
        <v>2.762</v>
      </c>
      <c r="X722" s="1">
        <v>2.8109999999999999</v>
      </c>
      <c r="AA722" s="48"/>
      <c r="AC722" s="48"/>
      <c r="AH722" s="48"/>
      <c r="AM722" s="48"/>
      <c r="AR722" s="48"/>
      <c r="AV722" s="48"/>
      <c r="AW722" s="36"/>
      <c r="BL722" s="33"/>
    </row>
    <row r="723" spans="1:64" customFormat="1">
      <c r="A723" t="s">
        <v>690</v>
      </c>
      <c r="C723" s="1" t="s">
        <v>999</v>
      </c>
      <c r="D723" s="1" t="s">
        <v>999</v>
      </c>
      <c r="E723" s="1">
        <v>0.874</v>
      </c>
      <c r="F723" s="1">
        <v>0.90600000000000003</v>
      </c>
      <c r="G723" s="1">
        <v>0.92700000000000005</v>
      </c>
      <c r="H723" s="1">
        <v>0.748</v>
      </c>
      <c r="I723" s="1">
        <v>0.89700000000000002</v>
      </c>
      <c r="J723" s="1">
        <v>0.94899999999999995</v>
      </c>
      <c r="K723" s="1">
        <v>1.119</v>
      </c>
      <c r="L723" s="1">
        <v>1.373</v>
      </c>
      <c r="M723" s="1">
        <v>1.726</v>
      </c>
      <c r="N723" s="1">
        <v>1.768</v>
      </c>
      <c r="O723" s="1">
        <v>1.998</v>
      </c>
      <c r="P723" s="1">
        <v>2.3980000000000001</v>
      </c>
      <c r="Q723" s="1">
        <v>2.7210000000000001</v>
      </c>
      <c r="R723" s="1">
        <v>3.0649999999999999</v>
      </c>
      <c r="S723" s="1">
        <v>3.137</v>
      </c>
      <c r="T723" s="1">
        <v>3.1629999999999998</v>
      </c>
      <c r="U723" s="1">
        <v>3.2770000000000001</v>
      </c>
      <c r="V723" s="1">
        <v>3.2839999999999998</v>
      </c>
      <c r="W723" s="1">
        <v>3.2490000000000001</v>
      </c>
      <c r="X723" s="1">
        <v>3.2210000000000001</v>
      </c>
      <c r="AA723" s="48"/>
      <c r="AC723" s="48"/>
      <c r="AH723" s="48"/>
      <c r="AM723" s="48"/>
      <c r="AR723" s="48"/>
      <c r="AV723" s="48"/>
      <c r="AW723" s="36"/>
      <c r="BL723" s="33"/>
    </row>
    <row r="724" spans="1:64" customFormat="1">
      <c r="A724" t="s">
        <v>1070</v>
      </c>
      <c r="C724" s="1">
        <v>29.96</v>
      </c>
      <c r="D724" s="1">
        <v>35.975000000000001</v>
      </c>
      <c r="E724" s="1">
        <v>38.271000000000001</v>
      </c>
      <c r="F724" s="1">
        <v>34.112000000000002</v>
      </c>
      <c r="G724" s="1">
        <v>20.471</v>
      </c>
      <c r="H724" s="1">
        <v>26.186</v>
      </c>
      <c r="I724" s="1">
        <v>32.996000000000002</v>
      </c>
      <c r="J724" s="1">
        <v>47.335000000000001</v>
      </c>
      <c r="K724" s="1">
        <v>54.963000000000001</v>
      </c>
      <c r="L724" s="1">
        <v>67.69</v>
      </c>
      <c r="M724" s="1">
        <v>73.917000000000002</v>
      </c>
      <c r="N724" s="1">
        <v>50.808</v>
      </c>
      <c r="O724" s="1">
        <v>68.974000000000004</v>
      </c>
      <c r="P724" s="1">
        <v>31.998999999999999</v>
      </c>
      <c r="Q724" s="1">
        <v>79.759</v>
      </c>
      <c r="R724" s="1">
        <v>51.896000000000001</v>
      </c>
      <c r="S724" s="1">
        <v>24.262</v>
      </c>
      <c r="T724" s="1">
        <v>17.193999999999999</v>
      </c>
      <c r="U724" s="1">
        <v>18.539000000000001</v>
      </c>
      <c r="V724" s="1">
        <v>30.565000000000001</v>
      </c>
      <c r="W724" s="1">
        <v>43.587000000000003</v>
      </c>
      <c r="X724" s="1">
        <v>44.963999999999999</v>
      </c>
      <c r="AA724" s="48"/>
      <c r="AC724" s="48"/>
      <c r="AH724" s="48"/>
      <c r="AM724" s="48"/>
      <c r="AR724" s="48"/>
      <c r="AV724" s="48"/>
      <c r="AW724" s="36"/>
      <c r="BL724" s="33"/>
    </row>
    <row r="725" spans="1:64" customFormat="1">
      <c r="A725" t="s">
        <v>1071</v>
      </c>
      <c r="C725" s="1">
        <v>11.241</v>
      </c>
      <c r="D725" s="1">
        <v>10.973000000000001</v>
      </c>
      <c r="E725" s="1">
        <v>11.539</v>
      </c>
      <c r="F725" s="1">
        <v>12.253</v>
      </c>
      <c r="G725" s="1">
        <v>14.275</v>
      </c>
      <c r="H725" s="1">
        <v>18.803000000000001</v>
      </c>
      <c r="I725" s="1">
        <v>22.646999999999998</v>
      </c>
      <c r="J725" s="1">
        <v>26.181999999999999</v>
      </c>
      <c r="K725" s="1">
        <v>30.234999999999999</v>
      </c>
      <c r="L725" s="1">
        <v>39.786999999999999</v>
      </c>
      <c r="M725" s="1">
        <v>48.125</v>
      </c>
      <c r="N725" s="1">
        <v>37.533000000000001</v>
      </c>
      <c r="O725" s="1">
        <v>37.200000000000003</v>
      </c>
      <c r="P725" s="1">
        <v>43.564</v>
      </c>
      <c r="Q725" s="1">
        <v>42.887</v>
      </c>
      <c r="R725" s="1">
        <v>46.423000000000002</v>
      </c>
      <c r="S725" s="1">
        <v>48.631999999999998</v>
      </c>
      <c r="T725" s="1">
        <v>41.537999999999997</v>
      </c>
      <c r="U725" s="1">
        <v>42.991</v>
      </c>
      <c r="V725" s="1">
        <v>47.64</v>
      </c>
      <c r="W725" s="1">
        <v>53.323</v>
      </c>
      <c r="X725" s="1">
        <v>54.24</v>
      </c>
      <c r="AA725" s="48"/>
      <c r="AC725" s="48"/>
      <c r="AH725" s="48"/>
      <c r="AM725" s="48"/>
      <c r="AR725" s="48"/>
      <c r="AV725" s="48"/>
      <c r="AW725" s="36"/>
      <c r="BL725" s="33"/>
    </row>
    <row r="726" spans="1:64" customFormat="1">
      <c r="A726" t="s">
        <v>72</v>
      </c>
      <c r="C726" s="1">
        <v>19.341000000000001</v>
      </c>
      <c r="D726" s="1">
        <v>21.172999999999998</v>
      </c>
      <c r="E726" s="1">
        <v>21.321999999999999</v>
      </c>
      <c r="F726" s="1">
        <v>21.286999999999999</v>
      </c>
      <c r="G726" s="1">
        <v>23.689</v>
      </c>
      <c r="H726" s="1">
        <v>29.608000000000001</v>
      </c>
      <c r="I726" s="1">
        <v>34.722000000000001</v>
      </c>
      <c r="J726" s="1">
        <v>37.408000000000001</v>
      </c>
      <c r="K726" s="1">
        <v>42.45</v>
      </c>
      <c r="L726" s="1">
        <v>50.959000000000003</v>
      </c>
      <c r="M726" s="1">
        <v>56.113999999999997</v>
      </c>
      <c r="N726" s="1">
        <v>51.500999999999998</v>
      </c>
      <c r="O726" s="1">
        <v>53.311999999999998</v>
      </c>
      <c r="P726" s="1">
        <v>60.06</v>
      </c>
      <c r="Q726" s="1">
        <v>56.709000000000003</v>
      </c>
      <c r="R726" s="1">
        <v>61.759</v>
      </c>
      <c r="S726" s="1">
        <v>66.209000000000003</v>
      </c>
      <c r="T726" s="1">
        <v>57.232999999999997</v>
      </c>
      <c r="U726" s="1">
        <v>58.984999999999999</v>
      </c>
      <c r="V726" s="1">
        <v>62.441000000000003</v>
      </c>
      <c r="W726" s="1">
        <v>68.77</v>
      </c>
      <c r="X726" s="1">
        <v>69.634</v>
      </c>
      <c r="AA726" s="48"/>
      <c r="AC726" s="48"/>
      <c r="AH726" s="48"/>
      <c r="AM726" s="48"/>
      <c r="AR726" s="48"/>
      <c r="AV726" s="48"/>
      <c r="AW726" s="36"/>
      <c r="BL726" s="33"/>
    </row>
    <row r="727" spans="1:64" customFormat="1">
      <c r="A727" t="s">
        <v>1072</v>
      </c>
      <c r="C727" s="1" t="s">
        <v>999</v>
      </c>
      <c r="D727" s="1" t="s">
        <v>999</v>
      </c>
      <c r="E727" s="1" t="s">
        <v>999</v>
      </c>
      <c r="F727" s="1">
        <v>6.8109999999999999</v>
      </c>
      <c r="G727" s="1">
        <v>7.3230000000000004</v>
      </c>
      <c r="H727" s="1">
        <v>8.1950000000000003</v>
      </c>
      <c r="I727" s="1">
        <v>10.586</v>
      </c>
      <c r="J727" s="1">
        <v>12.092000000000001</v>
      </c>
      <c r="K727" s="1">
        <v>14.79</v>
      </c>
      <c r="L727" s="1">
        <v>18.341000000000001</v>
      </c>
      <c r="M727" s="1">
        <v>20.917000000000002</v>
      </c>
      <c r="N727" s="1">
        <v>21.475000000000001</v>
      </c>
      <c r="O727" s="1">
        <v>28.123999999999999</v>
      </c>
      <c r="P727" s="1">
        <v>36.707999999999998</v>
      </c>
      <c r="Q727" s="1">
        <v>43.031999999999996</v>
      </c>
      <c r="R727" s="1">
        <v>51.552</v>
      </c>
      <c r="S727" s="1">
        <v>55.347999999999999</v>
      </c>
      <c r="T727" s="1">
        <v>45.362000000000002</v>
      </c>
      <c r="U727" s="1">
        <v>45.322000000000003</v>
      </c>
      <c r="V727" s="1">
        <v>50.558999999999997</v>
      </c>
      <c r="W727" s="1">
        <v>54.545000000000002</v>
      </c>
      <c r="X727" s="1">
        <v>58.055</v>
      </c>
      <c r="AA727" s="48"/>
      <c r="AC727" s="48"/>
      <c r="AH727" s="48"/>
      <c r="AM727" s="48"/>
      <c r="AR727" s="48"/>
      <c r="AV727" s="48"/>
      <c r="AW727" s="36"/>
      <c r="BL727" s="33"/>
    </row>
    <row r="728" spans="1:64" customFormat="1">
      <c r="A728" t="s">
        <v>22</v>
      </c>
      <c r="C728" s="1">
        <v>3.738</v>
      </c>
      <c r="D728" s="1">
        <v>3.7210000000000001</v>
      </c>
      <c r="E728" s="1">
        <v>3.8780000000000001</v>
      </c>
      <c r="F728" s="1">
        <v>4.53</v>
      </c>
      <c r="G728" s="1">
        <v>4.3970000000000002</v>
      </c>
      <c r="H728" s="1">
        <v>5.4740000000000002</v>
      </c>
      <c r="I728" s="1">
        <v>4.3639999999999999</v>
      </c>
      <c r="J728" s="1">
        <v>5.0389999999999997</v>
      </c>
      <c r="K728" s="1">
        <v>5.516</v>
      </c>
      <c r="L728" s="1">
        <v>7.343</v>
      </c>
      <c r="M728" s="1">
        <v>9.4130000000000003</v>
      </c>
      <c r="N728" s="1">
        <v>8.5500000000000007</v>
      </c>
      <c r="O728" s="1">
        <v>8.73</v>
      </c>
      <c r="P728" s="1">
        <v>9.8930000000000007</v>
      </c>
      <c r="Q728" s="1">
        <v>9.92</v>
      </c>
      <c r="R728" s="1">
        <v>10.602</v>
      </c>
      <c r="S728" s="1">
        <v>10.673999999999999</v>
      </c>
      <c r="T728" s="1">
        <v>9.7029999999999994</v>
      </c>
      <c r="U728" s="1">
        <v>9.9589999999999996</v>
      </c>
      <c r="V728" s="1">
        <v>11.465999999999999</v>
      </c>
      <c r="W728" s="1">
        <v>12.093</v>
      </c>
      <c r="X728" s="1">
        <v>12.734</v>
      </c>
      <c r="AA728" s="48"/>
      <c r="AC728" s="48"/>
      <c r="AH728" s="48"/>
      <c r="AM728" s="48"/>
      <c r="AR728" s="48"/>
      <c r="AV728" s="48"/>
      <c r="AW728" s="36"/>
      <c r="BL728" s="33"/>
    </row>
    <row r="729" spans="1:64" customFormat="1">
      <c r="A729" t="s">
        <v>23</v>
      </c>
      <c r="C729" s="1">
        <v>3.036</v>
      </c>
      <c r="D729" s="1">
        <v>3.08</v>
      </c>
      <c r="E729" s="1">
        <v>3.0230000000000001</v>
      </c>
      <c r="F729" s="1">
        <v>2.9670000000000001</v>
      </c>
      <c r="G729" s="1">
        <v>3.496</v>
      </c>
      <c r="H729" s="1">
        <v>3.2109999999999999</v>
      </c>
      <c r="I729" s="1">
        <v>3.476</v>
      </c>
      <c r="J729" s="1">
        <v>3.6560000000000001</v>
      </c>
      <c r="K729" s="1">
        <v>3.9980000000000002</v>
      </c>
      <c r="L729" s="1">
        <v>4.431</v>
      </c>
      <c r="M729" s="1">
        <v>5.3209999999999997</v>
      </c>
      <c r="N729" s="1">
        <v>6.1950000000000003</v>
      </c>
      <c r="O729" s="1">
        <v>6.9569999999999999</v>
      </c>
      <c r="P729" s="1">
        <v>7.984</v>
      </c>
      <c r="Q729" s="1">
        <v>5.9809999999999999</v>
      </c>
      <c r="R729" s="1">
        <v>5.4320000000000004</v>
      </c>
      <c r="S729" s="1">
        <v>6.0549999999999997</v>
      </c>
      <c r="T729" s="1">
        <v>6.4020000000000001</v>
      </c>
      <c r="U729" s="1">
        <v>5.492</v>
      </c>
      <c r="V729" s="1">
        <v>6.226</v>
      </c>
      <c r="W729" s="1">
        <v>6.9249999999999998</v>
      </c>
      <c r="X729" s="1">
        <v>7.4359999999999999</v>
      </c>
      <c r="AA729" s="48"/>
      <c r="AC729" s="48"/>
      <c r="AH729" s="48"/>
      <c r="AM729" s="48"/>
      <c r="AR729" s="48"/>
      <c r="AV729" s="48"/>
      <c r="AW729" s="36"/>
      <c r="BL729" s="33"/>
    </row>
    <row r="730" spans="1:64" customFormat="1">
      <c r="A730" t="s">
        <v>1073</v>
      </c>
      <c r="C730" s="1">
        <v>77.507999999999996</v>
      </c>
      <c r="D730" s="1">
        <v>84.995999999999995</v>
      </c>
      <c r="E730" s="1">
        <v>100.71899999999999</v>
      </c>
      <c r="F730" s="1">
        <v>99.638999999999996</v>
      </c>
      <c r="G730" s="1">
        <v>108.29600000000001</v>
      </c>
      <c r="H730" s="1">
        <v>118.34399999999999</v>
      </c>
      <c r="I730" s="1">
        <v>133.96600000000001</v>
      </c>
      <c r="J730" s="1">
        <v>148.245</v>
      </c>
      <c r="K730" s="1">
        <v>168.084</v>
      </c>
      <c r="L730" s="1">
        <v>199.96</v>
      </c>
      <c r="M730" s="1">
        <v>238.64500000000001</v>
      </c>
      <c r="N730" s="1">
        <v>208.91399999999999</v>
      </c>
      <c r="O730" s="1">
        <v>255.024</v>
      </c>
      <c r="P730" s="1">
        <v>297.96100000000001</v>
      </c>
      <c r="Q730" s="1">
        <v>314.44299999999998</v>
      </c>
      <c r="R730" s="1">
        <v>323.27600000000001</v>
      </c>
      <c r="S730" s="1">
        <v>338.06599999999997</v>
      </c>
      <c r="T730" s="1">
        <v>296.63600000000002</v>
      </c>
      <c r="U730" s="1">
        <v>296.75299999999999</v>
      </c>
      <c r="V730" s="1">
        <v>314.70800000000003</v>
      </c>
      <c r="W730" s="1">
        <v>354.34800000000001</v>
      </c>
      <c r="X730" s="1">
        <v>373.447</v>
      </c>
      <c r="AA730" s="48"/>
      <c r="AC730" s="48"/>
      <c r="AH730" s="48"/>
      <c r="AM730" s="48"/>
      <c r="AR730" s="48"/>
      <c r="AV730" s="48"/>
      <c r="AW730" s="36"/>
      <c r="BL730" s="33"/>
    </row>
    <row r="731" spans="1:64" customFormat="1">
      <c r="A731" t="s">
        <v>376</v>
      </c>
      <c r="C731" s="1">
        <v>0.69299999999999995</v>
      </c>
      <c r="D731" s="1">
        <v>0.75600000000000001</v>
      </c>
      <c r="E731" s="1">
        <v>0.80100000000000005</v>
      </c>
      <c r="F731" s="1">
        <v>0.76700000000000002</v>
      </c>
      <c r="G731" s="1">
        <v>0.82799999999999996</v>
      </c>
      <c r="H731" s="1">
        <v>1.052</v>
      </c>
      <c r="I731" s="1">
        <v>1.2270000000000001</v>
      </c>
      <c r="J731" s="1">
        <v>1.163</v>
      </c>
      <c r="K731" s="1">
        <v>1.575</v>
      </c>
      <c r="L731" s="1">
        <v>1.8680000000000001</v>
      </c>
      <c r="M731" s="1">
        <v>2.2719999999999998</v>
      </c>
      <c r="N731" s="1">
        <v>2.3450000000000002</v>
      </c>
      <c r="O731" s="1">
        <v>2.5880000000000001</v>
      </c>
      <c r="P731" s="1">
        <v>2.629</v>
      </c>
      <c r="Q731" s="1">
        <v>2.8849999999999998</v>
      </c>
      <c r="R731" s="1">
        <v>3.286</v>
      </c>
      <c r="S731" s="1">
        <v>3.69</v>
      </c>
      <c r="T731" s="1">
        <v>4.0979999999999999</v>
      </c>
      <c r="U731" s="1">
        <v>4.4020000000000001</v>
      </c>
      <c r="V731" s="1">
        <v>4.8579999999999997</v>
      </c>
      <c r="W731" s="1">
        <v>5.3019999999999996</v>
      </c>
      <c r="X731" s="1">
        <v>5.7489999999999997</v>
      </c>
      <c r="AA731" s="48"/>
      <c r="AC731" s="48"/>
      <c r="AH731" s="48"/>
      <c r="AM731" s="48"/>
      <c r="AR731" s="48"/>
      <c r="AV731" s="48"/>
      <c r="AW731" s="36"/>
      <c r="BL731" s="33"/>
    </row>
    <row r="732" spans="1:64" customFormat="1">
      <c r="A732" t="s">
        <v>24</v>
      </c>
      <c r="C732" s="1">
        <v>3.3279999999999998</v>
      </c>
      <c r="D732" s="1">
        <v>3.444</v>
      </c>
      <c r="E732" s="1">
        <v>2.9620000000000002</v>
      </c>
      <c r="F732" s="1">
        <v>3.468</v>
      </c>
      <c r="G732" s="1">
        <v>3.9020000000000001</v>
      </c>
      <c r="H732" s="1">
        <v>4.7119999999999997</v>
      </c>
      <c r="I732" s="1">
        <v>5.45</v>
      </c>
      <c r="J732" s="1">
        <v>6.2549999999999999</v>
      </c>
      <c r="K732" s="1">
        <v>6.9059999999999997</v>
      </c>
      <c r="L732" s="1">
        <v>8.157</v>
      </c>
      <c r="M732" s="1">
        <v>9.7970000000000006</v>
      </c>
      <c r="N732" s="1">
        <v>10.207000000000001</v>
      </c>
      <c r="O732" s="1">
        <v>10.699</v>
      </c>
      <c r="P732" s="1">
        <v>12.99</v>
      </c>
      <c r="Q732" s="1">
        <v>12.45</v>
      </c>
      <c r="R732" s="1">
        <v>13.243</v>
      </c>
      <c r="S732" s="1">
        <v>14.369</v>
      </c>
      <c r="T732" s="1">
        <v>13.106</v>
      </c>
      <c r="U732" s="1">
        <v>14.016</v>
      </c>
      <c r="V732" s="1">
        <v>15.366</v>
      </c>
      <c r="W732" s="1">
        <v>17.187000000000001</v>
      </c>
      <c r="X732" s="1">
        <v>17.832999999999998</v>
      </c>
      <c r="AA732" s="48"/>
      <c r="AC732" s="48"/>
      <c r="AH732" s="48"/>
      <c r="AM732" s="48"/>
      <c r="AR732" s="48"/>
      <c r="AV732" s="48"/>
      <c r="AW732" s="36"/>
      <c r="BL732" s="33"/>
    </row>
    <row r="733" spans="1:64" customFormat="1">
      <c r="A733" t="s">
        <v>1074</v>
      </c>
      <c r="C733" s="1">
        <v>3.6819999999999999</v>
      </c>
      <c r="D733" s="1">
        <v>3.8420000000000001</v>
      </c>
      <c r="E733" s="1">
        <v>4.0590000000000002</v>
      </c>
      <c r="F733" s="1">
        <v>4.0679999999999996</v>
      </c>
      <c r="G733" s="1">
        <v>4.4740000000000002</v>
      </c>
      <c r="H733" s="1">
        <v>5.4219999999999997</v>
      </c>
      <c r="I733" s="1">
        <v>6.0490000000000004</v>
      </c>
      <c r="J733" s="1">
        <v>6.4020000000000001</v>
      </c>
      <c r="K733" s="1">
        <v>6.79</v>
      </c>
      <c r="L733" s="1">
        <v>7.944</v>
      </c>
      <c r="M733" s="1">
        <v>9.02</v>
      </c>
      <c r="N733" s="1">
        <v>8.5500000000000007</v>
      </c>
      <c r="O733" s="1">
        <v>8.7569999999999997</v>
      </c>
      <c r="P733" s="1">
        <v>9.5109999999999992</v>
      </c>
      <c r="Q733" s="1">
        <v>9.2149999999999999</v>
      </c>
      <c r="R733" s="1">
        <v>10.154</v>
      </c>
      <c r="S733" s="1">
        <v>11.302</v>
      </c>
      <c r="T733" s="1">
        <v>10.701000000000001</v>
      </c>
      <c r="U733" s="1">
        <v>11.446</v>
      </c>
      <c r="V733" s="1">
        <v>12.754</v>
      </c>
      <c r="W733" s="1">
        <v>14.505000000000001</v>
      </c>
      <c r="X733" s="1">
        <v>15.134</v>
      </c>
      <c r="AA733" s="48"/>
      <c r="AC733" s="48"/>
      <c r="AH733" s="48"/>
      <c r="AM733" s="48"/>
      <c r="AR733" s="48"/>
      <c r="AV733" s="48"/>
      <c r="AW733" s="36"/>
      <c r="BL733" s="33"/>
    </row>
    <row r="734" spans="1:64" customFormat="1">
      <c r="A734" t="s">
        <v>1075</v>
      </c>
      <c r="C734" s="1">
        <v>0.11</v>
      </c>
      <c r="D734" s="1">
        <v>0.109</v>
      </c>
      <c r="E734" s="1">
        <v>0.112</v>
      </c>
      <c r="F734" s="1">
        <v>0.11700000000000001</v>
      </c>
      <c r="G734" s="1">
        <v>0.127</v>
      </c>
      <c r="H734" s="1">
        <v>0.129</v>
      </c>
      <c r="I734" s="1">
        <v>0.13300000000000001</v>
      </c>
      <c r="J734" s="1">
        <v>0.14000000000000001</v>
      </c>
      <c r="K734" s="1">
        <v>0.14699999999999999</v>
      </c>
      <c r="L734" s="1">
        <v>0.154</v>
      </c>
      <c r="M734" s="1">
        <v>0.155</v>
      </c>
      <c r="N734" s="1">
        <v>0.155</v>
      </c>
      <c r="O734" s="1">
        <v>0.16800000000000001</v>
      </c>
      <c r="P734" s="1">
        <v>0.17599999999999999</v>
      </c>
      <c r="Q734" s="1">
        <v>0.187</v>
      </c>
      <c r="R734" s="1">
        <v>0.192</v>
      </c>
      <c r="S734" s="1">
        <v>0.185</v>
      </c>
      <c r="T734" s="1">
        <v>0.18099999999999999</v>
      </c>
      <c r="U734" s="1">
        <v>0.19800000000000001</v>
      </c>
      <c r="V734" s="1">
        <v>0.20799999999999999</v>
      </c>
      <c r="W734" s="1">
        <v>0.214</v>
      </c>
      <c r="X734" s="1">
        <v>0.22</v>
      </c>
      <c r="AA734" s="48"/>
      <c r="AC734" s="48"/>
      <c r="AH734" s="48"/>
      <c r="AM734" s="48"/>
      <c r="AR734" s="48"/>
      <c r="AV734" s="48"/>
      <c r="AW734" s="36"/>
      <c r="BL734" s="33"/>
    </row>
    <row r="735" spans="1:64" customFormat="1">
      <c r="A735" t="s">
        <v>1076</v>
      </c>
      <c r="C735" s="1">
        <v>1.371</v>
      </c>
      <c r="D735" s="1">
        <v>1.4059999999999999</v>
      </c>
      <c r="E735" s="1">
        <v>1.294</v>
      </c>
      <c r="F735" s="1">
        <v>1.296</v>
      </c>
      <c r="G735" s="1">
        <v>1.3240000000000001</v>
      </c>
      <c r="H735" s="1">
        <v>1.5629999999999999</v>
      </c>
      <c r="I735" s="1">
        <v>1.831</v>
      </c>
      <c r="J735" s="1">
        <v>2.1840000000000002</v>
      </c>
      <c r="K735" s="1">
        <v>3.11</v>
      </c>
      <c r="L735" s="1">
        <v>3.343</v>
      </c>
      <c r="M735" s="1">
        <v>3.9780000000000002</v>
      </c>
      <c r="N735" s="1">
        <v>3.6709999999999998</v>
      </c>
      <c r="O735" s="1">
        <v>4.3440000000000003</v>
      </c>
      <c r="P735" s="1">
        <v>5.18</v>
      </c>
      <c r="Q735" s="1">
        <v>5.226</v>
      </c>
      <c r="R735" s="1">
        <v>5.7240000000000002</v>
      </c>
      <c r="S735" s="1">
        <v>5.391</v>
      </c>
      <c r="T735" s="1">
        <v>4.8310000000000004</v>
      </c>
      <c r="U735" s="1">
        <v>4.6859999999999999</v>
      </c>
      <c r="V735" s="1">
        <v>4.9189999999999996</v>
      </c>
      <c r="W735" s="1">
        <v>5.194</v>
      </c>
      <c r="X735" s="1">
        <v>5.569</v>
      </c>
      <c r="AA735" s="48"/>
      <c r="AC735" s="48"/>
      <c r="AH735" s="48"/>
      <c r="AM735" s="48"/>
      <c r="AR735" s="48"/>
      <c r="AV735" s="48"/>
      <c r="AW735" s="36"/>
      <c r="BL735" s="33"/>
    </row>
    <row r="736" spans="1:64" customFormat="1">
      <c r="A736" t="s">
        <v>1077</v>
      </c>
      <c r="C736" s="1">
        <v>4.2960000000000003</v>
      </c>
      <c r="D736" s="1">
        <v>4.5359999999999996</v>
      </c>
      <c r="E736" s="1">
        <v>4.8689999999999998</v>
      </c>
      <c r="F736" s="1">
        <v>4.8170000000000002</v>
      </c>
      <c r="G736" s="1">
        <v>5.0549999999999997</v>
      </c>
      <c r="H736" s="1">
        <v>6.0730000000000004</v>
      </c>
      <c r="I736" s="1">
        <v>6.8689999999999998</v>
      </c>
      <c r="J736" s="1">
        <v>6.7750000000000004</v>
      </c>
      <c r="K736" s="1">
        <v>7.0289999999999999</v>
      </c>
      <c r="L736" s="1">
        <v>8.15</v>
      </c>
      <c r="M736" s="1">
        <v>9.99</v>
      </c>
      <c r="N736" s="1">
        <v>9.1289999999999996</v>
      </c>
      <c r="O736" s="1">
        <v>10.004</v>
      </c>
      <c r="P736" s="1">
        <v>11.518000000000001</v>
      </c>
      <c r="Q736" s="1">
        <v>11.669</v>
      </c>
      <c r="R736" s="1">
        <v>12.13</v>
      </c>
      <c r="S736" s="1">
        <v>12.803000000000001</v>
      </c>
      <c r="T736" s="1">
        <v>11.692</v>
      </c>
      <c r="U736" s="1">
        <v>12.231999999999999</v>
      </c>
      <c r="V736" s="1">
        <v>13.266999999999999</v>
      </c>
      <c r="W736" s="1">
        <v>14.276999999999999</v>
      </c>
      <c r="X736" s="1">
        <v>14.811999999999999</v>
      </c>
      <c r="AA736" s="48"/>
      <c r="AC736" s="48"/>
      <c r="AH736" s="48"/>
      <c r="AM736" s="48"/>
      <c r="AR736" s="48"/>
      <c r="AV736" s="48"/>
      <c r="AW736" s="36"/>
      <c r="BL736" s="33"/>
    </row>
    <row r="737" spans="1:64" customFormat="1">
      <c r="A737" t="s">
        <v>1078</v>
      </c>
      <c r="C737" s="1">
        <v>526.52200000000005</v>
      </c>
      <c r="D737" s="1">
        <v>600.22500000000002</v>
      </c>
      <c r="E737" s="1">
        <v>707.90899999999999</v>
      </c>
      <c r="F737" s="1">
        <v>756.69299999999998</v>
      </c>
      <c r="G737" s="1">
        <v>772.11</v>
      </c>
      <c r="H737" s="1">
        <v>729.33500000000004</v>
      </c>
      <c r="I737" s="1">
        <v>782.24300000000005</v>
      </c>
      <c r="J737" s="1">
        <v>877.47699999999998</v>
      </c>
      <c r="K737" s="1">
        <v>975.38300000000004</v>
      </c>
      <c r="L737" s="1" t="s">
        <v>1311</v>
      </c>
      <c r="M737" s="1" t="s">
        <v>1312</v>
      </c>
      <c r="N737" s="1">
        <v>900.04700000000003</v>
      </c>
      <c r="O737" s="1" t="s">
        <v>1313</v>
      </c>
      <c r="P737" s="1" t="s">
        <v>1314</v>
      </c>
      <c r="Q737" s="1" t="s">
        <v>1315</v>
      </c>
      <c r="R737" s="1" t="s">
        <v>1316</v>
      </c>
      <c r="S737" s="1" t="s">
        <v>1317</v>
      </c>
      <c r="T737" s="1" t="s">
        <v>1318</v>
      </c>
      <c r="U737" s="1" t="s">
        <v>1319</v>
      </c>
      <c r="V737" s="1" t="s">
        <v>1320</v>
      </c>
      <c r="W737" s="1" t="s">
        <v>1321</v>
      </c>
      <c r="X737" s="1" t="s">
        <v>1322</v>
      </c>
      <c r="AA737" s="48"/>
      <c r="AC737" s="48"/>
      <c r="AH737" s="48"/>
      <c r="AM737" s="48"/>
      <c r="AR737" s="48"/>
      <c r="AV737" s="48"/>
      <c r="AW737" s="36"/>
      <c r="BL737" s="33"/>
    </row>
    <row r="738" spans="1:64" customFormat="1">
      <c r="A738" t="s">
        <v>1079</v>
      </c>
      <c r="C738" s="1">
        <v>0.219</v>
      </c>
      <c r="D738" s="1">
        <v>0.22</v>
      </c>
      <c r="E738" s="1">
        <v>0.23300000000000001</v>
      </c>
      <c r="F738" s="1">
        <v>0.24099999999999999</v>
      </c>
      <c r="G738" s="1">
        <v>0.24199999999999999</v>
      </c>
      <c r="H738" s="1">
        <v>0.245</v>
      </c>
      <c r="I738" s="1">
        <v>0.24</v>
      </c>
      <c r="J738" s="1">
        <v>0.25</v>
      </c>
      <c r="K738" s="1">
        <v>0.253</v>
      </c>
      <c r="L738" s="1">
        <v>0.25700000000000001</v>
      </c>
      <c r="M738" s="1">
        <v>0.26300000000000001</v>
      </c>
      <c r="N738" s="1">
        <v>0.28000000000000003</v>
      </c>
      <c r="O738" s="1">
        <v>0.29699999999999999</v>
      </c>
      <c r="P738" s="1">
        <v>0.311</v>
      </c>
      <c r="Q738" s="1">
        <v>0.32600000000000001</v>
      </c>
      <c r="R738" s="1">
        <v>0.316</v>
      </c>
      <c r="S738" s="1">
        <v>0.318</v>
      </c>
      <c r="T738" s="1">
        <v>0.315</v>
      </c>
      <c r="U738" s="1">
        <v>0.33100000000000002</v>
      </c>
      <c r="V738" s="1">
        <v>0.36299999999999999</v>
      </c>
      <c r="W738" s="1">
        <v>0.374</v>
      </c>
      <c r="X738" s="1">
        <v>0.38300000000000001</v>
      </c>
      <c r="AA738" s="48"/>
      <c r="AC738" s="48"/>
      <c r="AH738" s="48"/>
      <c r="AM738" s="48"/>
      <c r="AR738" s="48"/>
      <c r="AV738" s="48"/>
      <c r="AW738" s="36"/>
      <c r="BL738" s="33"/>
    </row>
    <row r="739" spans="1:64" customFormat="1">
      <c r="A739" t="s">
        <v>373</v>
      </c>
      <c r="C739" s="1">
        <v>2.036</v>
      </c>
      <c r="D739" s="1">
        <v>1.4059999999999999</v>
      </c>
      <c r="E739" s="1">
        <v>1.5780000000000001</v>
      </c>
      <c r="F739" s="1">
        <v>1.7769999999999999</v>
      </c>
      <c r="G739" s="1">
        <v>1.9950000000000001</v>
      </c>
      <c r="H739" s="1">
        <v>2.3769999999999998</v>
      </c>
      <c r="I739" s="1">
        <v>3.1179999999999999</v>
      </c>
      <c r="J739" s="1">
        <v>3.5870000000000002</v>
      </c>
      <c r="K739" s="1">
        <v>4.0910000000000002</v>
      </c>
      <c r="L739" s="1">
        <v>5.282</v>
      </c>
      <c r="M739" s="1">
        <v>7.2670000000000003</v>
      </c>
      <c r="N739" s="1">
        <v>6.5259999999999998</v>
      </c>
      <c r="O739" s="1">
        <v>6.9770000000000003</v>
      </c>
      <c r="P739" s="1">
        <v>8.4169999999999998</v>
      </c>
      <c r="Q739" s="1">
        <v>8.7080000000000002</v>
      </c>
      <c r="R739" s="1">
        <v>9.4960000000000004</v>
      </c>
      <c r="S739" s="1">
        <v>9.51</v>
      </c>
      <c r="T739" s="1">
        <v>7.726</v>
      </c>
      <c r="U739" s="1">
        <v>8.0719999999999992</v>
      </c>
      <c r="V739" s="1">
        <v>9.67</v>
      </c>
      <c r="W739" s="1">
        <v>11.404</v>
      </c>
      <c r="X739" s="1">
        <v>12.037000000000001</v>
      </c>
      <c r="AA739" s="48"/>
      <c r="AC739" s="48"/>
      <c r="AH739" s="48"/>
      <c r="AM739" s="48"/>
      <c r="AR739" s="48"/>
      <c r="AV739" s="48"/>
      <c r="AW739" s="36"/>
      <c r="BL739" s="33"/>
    </row>
    <row r="740" spans="1:64" customFormat="1">
      <c r="A740" t="s">
        <v>1080</v>
      </c>
      <c r="C740" s="1">
        <v>1.3140000000000001</v>
      </c>
      <c r="D740" s="1">
        <v>1.236</v>
      </c>
      <c r="E740" s="1">
        <v>1.329</v>
      </c>
      <c r="F740" s="1">
        <v>1.484</v>
      </c>
      <c r="G740" s="1">
        <v>1.6339999999999999</v>
      </c>
      <c r="H740" s="1">
        <v>1.8640000000000001</v>
      </c>
      <c r="I740" s="1">
        <v>2.319</v>
      </c>
      <c r="J740" s="1">
        <v>2.5230000000000001</v>
      </c>
      <c r="K740" s="1">
        <v>3.4140000000000001</v>
      </c>
      <c r="L740" s="1">
        <v>4.2350000000000003</v>
      </c>
      <c r="M740" s="1">
        <v>5.6230000000000002</v>
      </c>
      <c r="N740" s="1">
        <v>4.5839999999999996</v>
      </c>
      <c r="O740" s="1">
        <v>7.1849999999999996</v>
      </c>
      <c r="P740" s="1">
        <v>10.41</v>
      </c>
      <c r="Q740" s="1">
        <v>12.278</v>
      </c>
      <c r="R740" s="1">
        <v>12.582000000000001</v>
      </c>
      <c r="S740" s="1">
        <v>12.227</v>
      </c>
      <c r="T740" s="1">
        <v>11.75</v>
      </c>
      <c r="U740" s="1">
        <v>11.159000000000001</v>
      </c>
      <c r="V740" s="1">
        <v>11.433999999999999</v>
      </c>
      <c r="W740" s="1">
        <v>13.038</v>
      </c>
      <c r="X740" s="1">
        <v>13.696</v>
      </c>
      <c r="AA740" s="48"/>
      <c r="AC740" s="48"/>
      <c r="AH740" s="48"/>
      <c r="AM740" s="48"/>
      <c r="AR740" s="48"/>
      <c r="AV740" s="48"/>
      <c r="AW740" s="36"/>
      <c r="BL740" s="33"/>
    </row>
    <row r="741" spans="1:64" customFormat="1">
      <c r="A741" t="s">
        <v>1081</v>
      </c>
      <c r="C741" s="1" t="s">
        <v>999</v>
      </c>
      <c r="D741" s="1" t="s">
        <v>999</v>
      </c>
      <c r="E741" s="1">
        <v>0.96599999999999997</v>
      </c>
      <c r="F741" s="1">
        <v>1.1499999999999999</v>
      </c>
      <c r="G741" s="1">
        <v>1.268</v>
      </c>
      <c r="H741" s="1">
        <v>1.681</v>
      </c>
      <c r="I741" s="1">
        <v>2.0720000000000001</v>
      </c>
      <c r="J741" s="1">
        <v>2.262</v>
      </c>
      <c r="K741" s="1">
        <v>2.7240000000000002</v>
      </c>
      <c r="L741" s="1">
        <v>3.6859999999999999</v>
      </c>
      <c r="M741" s="1">
        <v>4.5670000000000002</v>
      </c>
      <c r="N741" s="1">
        <v>4.17</v>
      </c>
      <c r="O741" s="1">
        <v>4.1470000000000002</v>
      </c>
      <c r="P741" s="1">
        <v>4.5430000000000001</v>
      </c>
      <c r="Q741" s="1">
        <v>4.09</v>
      </c>
      <c r="R741" s="1">
        <v>4.4660000000000002</v>
      </c>
      <c r="S741" s="1">
        <v>4.5949999999999998</v>
      </c>
      <c r="T741" s="1">
        <v>4.0549999999999997</v>
      </c>
      <c r="U741" s="1">
        <v>4.3760000000000003</v>
      </c>
      <c r="V741" s="1">
        <v>4.8540000000000001</v>
      </c>
      <c r="W741" s="1">
        <v>5.4020000000000001</v>
      </c>
      <c r="X741" s="1">
        <v>5.4429999999999996</v>
      </c>
      <c r="AA741" s="48"/>
      <c r="AC741" s="48"/>
      <c r="AH741" s="48"/>
      <c r="AM741" s="48"/>
      <c r="AR741" s="48"/>
      <c r="AV741" s="48"/>
      <c r="AW741" s="36"/>
      <c r="BL741" s="33"/>
    </row>
    <row r="742" spans="1:64" customFormat="1">
      <c r="A742" t="s">
        <v>1082</v>
      </c>
      <c r="C742" s="1">
        <v>41.805999999999997</v>
      </c>
      <c r="D742" s="1">
        <v>41.631999999999998</v>
      </c>
      <c r="E742" s="1">
        <v>38.859000000000002</v>
      </c>
      <c r="F742" s="1">
        <v>39.46</v>
      </c>
      <c r="G742" s="1">
        <v>42.238</v>
      </c>
      <c r="H742" s="1">
        <v>52.064</v>
      </c>
      <c r="I742" s="1">
        <v>59.625999999999998</v>
      </c>
      <c r="J742" s="1">
        <v>62.343000000000004</v>
      </c>
      <c r="K742" s="1">
        <v>68.641000000000005</v>
      </c>
      <c r="L742" s="1">
        <v>79.040999999999997</v>
      </c>
      <c r="M742" s="1">
        <v>92.507000000000005</v>
      </c>
      <c r="N742" s="1">
        <v>92.897000000000006</v>
      </c>
      <c r="O742" s="1">
        <v>93.216999999999999</v>
      </c>
      <c r="P742" s="1">
        <v>101.371</v>
      </c>
      <c r="Q742" s="1">
        <v>98.266000000000005</v>
      </c>
      <c r="R742" s="1">
        <v>106.82599999999999</v>
      </c>
      <c r="S742" s="1">
        <v>110.081</v>
      </c>
      <c r="T742" s="1">
        <v>101.179</v>
      </c>
      <c r="U742" s="1">
        <v>103.346</v>
      </c>
      <c r="V742" s="1">
        <v>109.709</v>
      </c>
      <c r="W742" s="1">
        <v>118.309</v>
      </c>
      <c r="X742" s="1">
        <v>121.35</v>
      </c>
      <c r="AA742" s="48"/>
      <c r="AC742" s="48"/>
      <c r="AH742" s="48"/>
      <c r="AM742" s="48"/>
      <c r="AR742" s="48"/>
      <c r="AV742" s="48"/>
      <c r="AW742" s="36"/>
      <c r="BL742" s="33"/>
    </row>
    <row r="743" spans="1:64" customFormat="1">
      <c r="A743" t="s">
        <v>25</v>
      </c>
      <c r="C743" s="1">
        <v>4.718</v>
      </c>
      <c r="D743" s="1">
        <v>5.1669999999999998</v>
      </c>
      <c r="E743" s="1">
        <v>4.6669999999999998</v>
      </c>
      <c r="F743" s="1">
        <v>4.5670000000000002</v>
      </c>
      <c r="G743" s="1">
        <v>4.9770000000000003</v>
      </c>
      <c r="H743" s="1">
        <v>5.5490000000000004</v>
      </c>
      <c r="I743" s="1">
        <v>6.7489999999999997</v>
      </c>
      <c r="J743" s="1">
        <v>7.5949999999999998</v>
      </c>
      <c r="K743" s="1">
        <v>8.3040000000000003</v>
      </c>
      <c r="L743" s="1">
        <v>9.4659999999999993</v>
      </c>
      <c r="M743" s="1">
        <v>11.555</v>
      </c>
      <c r="N743" s="1">
        <v>11.243</v>
      </c>
      <c r="O743" s="1">
        <v>10.457000000000001</v>
      </c>
      <c r="P743" s="1">
        <v>13.131</v>
      </c>
      <c r="Q743" s="1">
        <v>15.178000000000001</v>
      </c>
      <c r="R743" s="1">
        <v>16.013000000000002</v>
      </c>
      <c r="S743" s="1">
        <v>16.872</v>
      </c>
      <c r="T743" s="1">
        <v>14.798</v>
      </c>
      <c r="U743" s="1">
        <v>10.897</v>
      </c>
      <c r="V743" s="1">
        <v>12.586</v>
      </c>
      <c r="W743" s="1">
        <v>14.428000000000001</v>
      </c>
      <c r="X743" s="1">
        <v>15.372</v>
      </c>
      <c r="AA743" s="48"/>
      <c r="AC743" s="48"/>
      <c r="AH743" s="48"/>
      <c r="AM743" s="48"/>
      <c r="AR743" s="48"/>
      <c r="AV743" s="48"/>
      <c r="AW743" s="36"/>
      <c r="BL743" s="33"/>
    </row>
    <row r="744" spans="1:64" customFormat="1">
      <c r="A744" t="s">
        <v>56</v>
      </c>
      <c r="C744" s="1">
        <v>5.7990000000000004</v>
      </c>
      <c r="D744" s="1">
        <v>7.0949999999999998</v>
      </c>
      <c r="E744" s="1">
        <v>9.0730000000000004</v>
      </c>
      <c r="F744" s="1">
        <v>8.532</v>
      </c>
      <c r="G744" s="1">
        <v>7.6520000000000001</v>
      </c>
      <c r="H744" s="1">
        <v>9.3780000000000001</v>
      </c>
      <c r="I744" s="1">
        <v>11.752000000000001</v>
      </c>
      <c r="J744" s="1">
        <v>13.183999999999999</v>
      </c>
      <c r="K744" s="1">
        <v>14.268000000000001</v>
      </c>
      <c r="L744" s="1">
        <v>17.66</v>
      </c>
      <c r="M744" s="1">
        <v>25.1</v>
      </c>
      <c r="N744" s="1">
        <v>31.728999999999999</v>
      </c>
      <c r="O744" s="1">
        <v>39.779000000000003</v>
      </c>
      <c r="P744" s="1">
        <v>54.119</v>
      </c>
      <c r="Q744" s="1">
        <v>58.466999999999999</v>
      </c>
      <c r="R744" s="1">
        <v>60.539000000000001</v>
      </c>
      <c r="S744" s="1">
        <v>63.273000000000003</v>
      </c>
      <c r="T744" s="1">
        <v>63.225000000000001</v>
      </c>
      <c r="U744" s="1">
        <v>60.451999999999998</v>
      </c>
      <c r="V744" s="1">
        <v>61.386000000000003</v>
      </c>
      <c r="W744" s="1">
        <v>68.558999999999997</v>
      </c>
      <c r="X744" s="1">
        <v>65.665000000000006</v>
      </c>
      <c r="AA744" s="48"/>
      <c r="AC744" s="48"/>
      <c r="AH744" s="48"/>
      <c r="AM744" s="48"/>
      <c r="AR744" s="48"/>
      <c r="AV744" s="48"/>
      <c r="AW744" s="36"/>
      <c r="BL744" s="33"/>
    </row>
    <row r="745" spans="1:64" customFormat="1">
      <c r="A745" t="s">
        <v>1083</v>
      </c>
      <c r="C745" s="1">
        <v>3.2149999999999999</v>
      </c>
      <c r="D745" s="1">
        <v>3.3839999999999999</v>
      </c>
      <c r="E745" s="1">
        <v>3.911</v>
      </c>
      <c r="F745" s="1">
        <v>3.55</v>
      </c>
      <c r="G745" s="1">
        <v>3.3690000000000002</v>
      </c>
      <c r="H745" s="1">
        <v>4.9320000000000004</v>
      </c>
      <c r="I745" s="1">
        <v>6.617</v>
      </c>
      <c r="J745" s="1">
        <v>7.258</v>
      </c>
      <c r="K745" s="1">
        <v>7.984</v>
      </c>
      <c r="L745" s="1">
        <v>8.73</v>
      </c>
      <c r="M745" s="1">
        <v>8.4960000000000004</v>
      </c>
      <c r="N745" s="1">
        <v>8.9149999999999991</v>
      </c>
      <c r="O745" s="1">
        <v>11.281000000000001</v>
      </c>
      <c r="P745" s="1">
        <v>12.423</v>
      </c>
      <c r="Q745" s="1">
        <v>13.016</v>
      </c>
      <c r="R745" s="1">
        <v>12.724</v>
      </c>
      <c r="S745" s="1">
        <v>12.795999999999999</v>
      </c>
      <c r="T745" s="1">
        <v>11.769</v>
      </c>
      <c r="U745" s="1">
        <v>11.278</v>
      </c>
      <c r="V745" s="1">
        <v>13.249000000000001</v>
      </c>
      <c r="W745" s="1">
        <v>13.824</v>
      </c>
      <c r="X745" s="1">
        <v>13.961</v>
      </c>
      <c r="AA745" s="48"/>
      <c r="AC745" s="48"/>
      <c r="AH745" s="48"/>
      <c r="AM745" s="48"/>
      <c r="AR745" s="48"/>
      <c r="AV745" s="48"/>
      <c r="AW745" s="36"/>
      <c r="BL745" s="33"/>
    </row>
    <row r="746" spans="1:64" customFormat="1">
      <c r="A746" t="s">
        <v>416</v>
      </c>
      <c r="C746" s="1" t="s">
        <v>999</v>
      </c>
      <c r="D746" s="1" t="s">
        <v>999</v>
      </c>
      <c r="E746" s="1" t="s">
        <v>999</v>
      </c>
      <c r="F746" s="1" t="s">
        <v>999</v>
      </c>
      <c r="G746" s="1" t="s">
        <v>999</v>
      </c>
      <c r="H746" s="1" t="s">
        <v>999</v>
      </c>
      <c r="I746" s="1">
        <v>3.1E-2</v>
      </c>
      <c r="J746" s="1">
        <v>3.1E-2</v>
      </c>
      <c r="K746" s="1">
        <v>2.8000000000000001E-2</v>
      </c>
      <c r="L746" s="1">
        <v>0.02</v>
      </c>
      <c r="M746" s="1">
        <v>3.9E-2</v>
      </c>
      <c r="N746" s="1">
        <v>4.3999999999999997E-2</v>
      </c>
      <c r="O746" s="1">
        <v>4.9000000000000002E-2</v>
      </c>
      <c r="P746" s="1">
        <v>7.2999999999999995E-2</v>
      </c>
      <c r="Q746" s="1">
        <v>0.104</v>
      </c>
      <c r="R746" s="1">
        <v>0.109</v>
      </c>
      <c r="S746" s="1">
        <v>0.11700000000000001</v>
      </c>
      <c r="T746" s="1">
        <v>0.1</v>
      </c>
      <c r="U746" s="1">
        <v>0.10199999999999999</v>
      </c>
      <c r="V746" s="1">
        <v>0.114</v>
      </c>
      <c r="W746" s="1">
        <v>0.11700000000000001</v>
      </c>
      <c r="X746" s="1">
        <v>0.114</v>
      </c>
      <c r="AA746" s="48"/>
      <c r="AC746" s="48"/>
      <c r="AH746" s="48"/>
      <c r="AM746" s="48"/>
      <c r="AR746" s="48"/>
      <c r="AV746" s="48"/>
      <c r="AW746" s="36"/>
      <c r="BL746" s="33"/>
    </row>
    <row r="747" spans="1:64" customFormat="1">
      <c r="A747" t="s">
        <v>1084</v>
      </c>
      <c r="C747" s="1">
        <v>5.2530000000000001</v>
      </c>
      <c r="D747" s="1">
        <v>5.4039999999999999</v>
      </c>
      <c r="E747" s="1">
        <v>5.7309999999999999</v>
      </c>
      <c r="F747" s="1">
        <v>5.891</v>
      </c>
      <c r="G747" s="1">
        <v>5.976</v>
      </c>
      <c r="H747" s="1">
        <v>6.3280000000000003</v>
      </c>
      <c r="I747" s="1">
        <v>7.274</v>
      </c>
      <c r="J747" s="1">
        <v>8.18</v>
      </c>
      <c r="K747" s="1">
        <v>9.0440000000000005</v>
      </c>
      <c r="L747" s="1">
        <v>10.324999999999999</v>
      </c>
      <c r="M747" s="1">
        <v>12.545</v>
      </c>
      <c r="N747" s="1">
        <v>12.855</v>
      </c>
      <c r="O747" s="1">
        <v>16.001999999999999</v>
      </c>
      <c r="P747" s="1">
        <v>19.010999999999999</v>
      </c>
      <c r="Q747" s="1">
        <v>18.852</v>
      </c>
      <c r="R747" s="1">
        <v>19.27</v>
      </c>
      <c r="S747" s="1">
        <v>19.995000000000001</v>
      </c>
      <c r="T747" s="1">
        <v>21.411000000000001</v>
      </c>
      <c r="U747" s="1">
        <v>21.186</v>
      </c>
      <c r="V747" s="1">
        <v>24.88</v>
      </c>
      <c r="W747" s="1">
        <v>28.812000000000001</v>
      </c>
      <c r="X747" s="1">
        <v>28.922000000000001</v>
      </c>
      <c r="AA747" s="48"/>
      <c r="AC747" s="48"/>
      <c r="AH747" s="48"/>
      <c r="AM747" s="48"/>
      <c r="AR747" s="48"/>
      <c r="AV747" s="48"/>
      <c r="AW747" s="36"/>
      <c r="BL747" s="33"/>
    </row>
    <row r="748" spans="1:64" customFormat="1">
      <c r="A748" t="s">
        <v>1085</v>
      </c>
      <c r="C748" s="1">
        <v>438.61</v>
      </c>
      <c r="D748" s="1">
        <v>447.47399999999999</v>
      </c>
      <c r="E748" s="1">
        <v>417.58100000000002</v>
      </c>
      <c r="F748" s="1">
        <v>431.50799999999998</v>
      </c>
      <c r="G748" s="1">
        <v>473.072</v>
      </c>
      <c r="H748" s="1">
        <v>579.78800000000001</v>
      </c>
      <c r="I748" s="1">
        <v>657.86199999999997</v>
      </c>
      <c r="J748" s="1">
        <v>686.202</v>
      </c>
      <c r="K748" s="1">
        <v>733.95299999999997</v>
      </c>
      <c r="L748" s="1">
        <v>848.65599999999995</v>
      </c>
      <c r="M748" s="1">
        <v>952.49099999999999</v>
      </c>
      <c r="N748" s="1">
        <v>870.27800000000002</v>
      </c>
      <c r="O748" s="1">
        <v>848.13300000000004</v>
      </c>
      <c r="P748" s="1">
        <v>904.91499999999996</v>
      </c>
      <c r="Q748" s="1">
        <v>839.43600000000004</v>
      </c>
      <c r="R748" s="1">
        <v>877.19799999999998</v>
      </c>
      <c r="S748" s="1">
        <v>892.39700000000005</v>
      </c>
      <c r="T748" s="1">
        <v>765.65</v>
      </c>
      <c r="U748" s="1">
        <v>783.85199999999998</v>
      </c>
      <c r="V748" s="1">
        <v>832.23900000000003</v>
      </c>
      <c r="W748" s="1">
        <v>912.899</v>
      </c>
      <c r="X748" s="1">
        <v>914.00300000000004</v>
      </c>
      <c r="AA748" s="48"/>
      <c r="AC748" s="48"/>
      <c r="AH748" s="48"/>
      <c r="AM748" s="48"/>
      <c r="AR748" s="48"/>
      <c r="AV748" s="48"/>
      <c r="AW748" s="36"/>
      <c r="BL748" s="33"/>
    </row>
    <row r="749" spans="1:64" customFormat="1">
      <c r="A749" t="s">
        <v>1086</v>
      </c>
      <c r="C749" s="1">
        <v>56.779000000000003</v>
      </c>
      <c r="D749" s="1">
        <v>58.848999999999997</v>
      </c>
      <c r="E749" s="1">
        <v>54.139000000000003</v>
      </c>
      <c r="F749" s="1">
        <v>53.106000000000002</v>
      </c>
      <c r="G749" s="1">
        <v>62.045999999999999</v>
      </c>
      <c r="H749" s="1">
        <v>82.47</v>
      </c>
      <c r="I749" s="1">
        <v>101.581</v>
      </c>
      <c r="J749" s="1">
        <v>113.20399999999999</v>
      </c>
      <c r="K749" s="1">
        <v>109.76300000000001</v>
      </c>
      <c r="L749" s="1">
        <v>134.946</v>
      </c>
      <c r="M749" s="1">
        <v>135.53100000000001</v>
      </c>
      <c r="N749" s="1">
        <v>121.732</v>
      </c>
      <c r="O749" s="1">
        <v>145.31100000000001</v>
      </c>
      <c r="P749" s="1">
        <v>167.113</v>
      </c>
      <c r="Q749" s="1">
        <v>175.06100000000001</v>
      </c>
      <c r="R749" s="1">
        <v>186.98</v>
      </c>
      <c r="S749" s="1">
        <v>199.755</v>
      </c>
      <c r="T749" s="1">
        <v>175.398</v>
      </c>
      <c r="U749" s="1">
        <v>185.059</v>
      </c>
      <c r="V749" s="1">
        <v>200.31700000000001</v>
      </c>
      <c r="W749" s="1">
        <v>203.404</v>
      </c>
      <c r="X749" s="1">
        <v>210.47499999999999</v>
      </c>
      <c r="AA749" s="48"/>
      <c r="AC749" s="48"/>
      <c r="AH749" s="48"/>
      <c r="AM749" s="48"/>
      <c r="AR749" s="48"/>
      <c r="AV749" s="48"/>
      <c r="AW749" s="36"/>
      <c r="BL749" s="33"/>
    </row>
    <row r="750" spans="1:64" customFormat="1">
      <c r="A750" t="s">
        <v>40</v>
      </c>
      <c r="C750" s="1">
        <v>4.6349999999999998</v>
      </c>
      <c r="D750" s="1">
        <v>4.8559999999999999</v>
      </c>
      <c r="E750" s="1">
        <v>5.109</v>
      </c>
      <c r="F750" s="1">
        <v>5.335</v>
      </c>
      <c r="G750" s="1">
        <v>5.2240000000000002</v>
      </c>
      <c r="H750" s="1">
        <v>5.3220000000000001</v>
      </c>
      <c r="I750" s="1">
        <v>5.7930000000000001</v>
      </c>
      <c r="J750" s="1">
        <v>6.3209999999999997</v>
      </c>
      <c r="K750" s="1">
        <v>6.7640000000000002</v>
      </c>
      <c r="L750" s="1">
        <v>7.423</v>
      </c>
      <c r="M750" s="1">
        <v>8.4969999999999999</v>
      </c>
      <c r="N750" s="1">
        <v>8.2970000000000006</v>
      </c>
      <c r="O750" s="1">
        <v>8.7590000000000003</v>
      </c>
      <c r="P750" s="1">
        <v>9.7739999999999991</v>
      </c>
      <c r="Q750" s="1">
        <v>10.532</v>
      </c>
      <c r="R750" s="1">
        <v>10.983000000000001</v>
      </c>
      <c r="S750" s="1">
        <v>11.88</v>
      </c>
      <c r="T750" s="1">
        <v>12.611000000000001</v>
      </c>
      <c r="U750" s="1">
        <v>13.183999999999999</v>
      </c>
      <c r="V750" s="1">
        <v>13.814</v>
      </c>
      <c r="W750" s="1">
        <v>13.257999999999999</v>
      </c>
      <c r="X750" s="1">
        <v>12.612</v>
      </c>
      <c r="AA750" s="48"/>
      <c r="AC750" s="48"/>
      <c r="AH750" s="48"/>
      <c r="AM750" s="48"/>
      <c r="AR750" s="48"/>
      <c r="AV750" s="48"/>
      <c r="AW750" s="36"/>
      <c r="BL750" s="33"/>
    </row>
    <row r="751" spans="1:64" customFormat="1">
      <c r="A751" t="s">
        <v>26</v>
      </c>
      <c r="C751" s="1">
        <v>1.98</v>
      </c>
      <c r="D751" s="1">
        <v>1.9159999999999999</v>
      </c>
      <c r="E751" s="1">
        <v>1.671</v>
      </c>
      <c r="F751" s="1">
        <v>1.8149999999999999</v>
      </c>
      <c r="G751" s="1">
        <v>2.0720000000000001</v>
      </c>
      <c r="H751" s="1">
        <v>2.645</v>
      </c>
      <c r="I751" s="1">
        <v>2.9</v>
      </c>
      <c r="J751" s="1">
        <v>3.3740000000000001</v>
      </c>
      <c r="K751" s="1">
        <v>3.65</v>
      </c>
      <c r="L751" s="1">
        <v>4.29</v>
      </c>
      <c r="M751" s="1">
        <v>5.4290000000000003</v>
      </c>
      <c r="N751" s="1">
        <v>5.4109999999999996</v>
      </c>
      <c r="O751" s="1">
        <v>5.7290000000000001</v>
      </c>
      <c r="P751" s="1">
        <v>6.415</v>
      </c>
      <c r="Q751" s="1">
        <v>6.9459999999999997</v>
      </c>
      <c r="R751" s="1">
        <v>7.67</v>
      </c>
      <c r="S751" s="1">
        <v>8.2430000000000003</v>
      </c>
      <c r="T751" s="1">
        <v>7.2549999999999999</v>
      </c>
      <c r="U751" s="1">
        <v>7.61</v>
      </c>
      <c r="V751" s="1">
        <v>8.1359999999999992</v>
      </c>
      <c r="W751" s="1">
        <v>9.2260000000000009</v>
      </c>
      <c r="X751" s="1">
        <v>9.7240000000000002</v>
      </c>
      <c r="AA751" s="48"/>
      <c r="AC751" s="48"/>
      <c r="AH751" s="48"/>
      <c r="AM751" s="48"/>
      <c r="AR751" s="48"/>
      <c r="AV751" s="48"/>
      <c r="AW751" s="36"/>
      <c r="BL751" s="33"/>
    </row>
    <row r="752" spans="1:64" customFormat="1">
      <c r="A752" t="s">
        <v>696</v>
      </c>
      <c r="C752" s="1">
        <v>209.67699999999999</v>
      </c>
      <c r="D752" s="1">
        <v>57.476999999999997</v>
      </c>
      <c r="E752" s="1">
        <v>67.823999999999998</v>
      </c>
      <c r="F752" s="1">
        <v>73.128</v>
      </c>
      <c r="G752" s="1">
        <v>93.983000000000004</v>
      </c>
      <c r="H752" s="1">
        <v>102.935</v>
      </c>
      <c r="I752" s="1">
        <v>130.345</v>
      </c>
      <c r="J752" s="1">
        <v>169.64500000000001</v>
      </c>
      <c r="K752" s="1">
        <v>222.791</v>
      </c>
      <c r="L752" s="1">
        <v>262.21499999999997</v>
      </c>
      <c r="M752" s="1">
        <v>330.26</v>
      </c>
      <c r="N752" s="1">
        <v>297.45800000000003</v>
      </c>
      <c r="O752" s="1">
        <v>369.06200000000001</v>
      </c>
      <c r="P752" s="1">
        <v>414.09500000000003</v>
      </c>
      <c r="Q752" s="1">
        <v>460.952</v>
      </c>
      <c r="R752" s="1">
        <v>514.96500000000003</v>
      </c>
      <c r="S752" s="1">
        <v>568.49599999999998</v>
      </c>
      <c r="T752" s="1">
        <v>493.84100000000001</v>
      </c>
      <c r="U752" s="1">
        <v>405.44200000000001</v>
      </c>
      <c r="V752" s="1">
        <v>376.36099999999999</v>
      </c>
      <c r="W752" s="1">
        <v>397.27</v>
      </c>
      <c r="X752" s="1">
        <v>444.916</v>
      </c>
      <c r="AA752" s="48"/>
      <c r="AC752" s="48"/>
      <c r="AH752" s="48"/>
      <c r="AM752" s="48"/>
      <c r="AR752" s="48"/>
      <c r="AV752" s="48"/>
      <c r="AW752" s="36"/>
      <c r="BL752" s="33"/>
    </row>
    <row r="753" spans="1:64" customFormat="1">
      <c r="A753" t="s">
        <v>1087</v>
      </c>
      <c r="C753" s="1">
        <v>3.7639999999999998</v>
      </c>
      <c r="D753" s="1">
        <v>3.867</v>
      </c>
      <c r="E753" s="1">
        <v>3.774</v>
      </c>
      <c r="F753" s="1">
        <v>3.7090000000000001</v>
      </c>
      <c r="G753" s="1">
        <v>3.9910000000000001</v>
      </c>
      <c r="H753" s="1">
        <v>4.9459999999999997</v>
      </c>
      <c r="I753" s="1">
        <v>5.6840000000000002</v>
      </c>
      <c r="J753" s="1">
        <v>6.2569999999999997</v>
      </c>
      <c r="K753" s="1">
        <v>6.86</v>
      </c>
      <c r="L753" s="1">
        <v>8.3369999999999997</v>
      </c>
      <c r="M753" s="1">
        <v>9.9120000000000008</v>
      </c>
      <c r="N753" s="1">
        <v>9.4</v>
      </c>
      <c r="O753" s="1">
        <v>9.4149999999999991</v>
      </c>
      <c r="P753" s="1">
        <v>10.659000000000001</v>
      </c>
      <c r="Q753" s="1">
        <v>9.7509999999999994</v>
      </c>
      <c r="R753" s="1">
        <v>10.824</v>
      </c>
      <c r="S753" s="1">
        <v>11.378</v>
      </c>
      <c r="T753" s="1">
        <v>10.067</v>
      </c>
      <c r="U753" s="1">
        <v>10.686</v>
      </c>
      <c r="V753" s="1">
        <v>11.307</v>
      </c>
      <c r="W753" s="1">
        <v>12.669</v>
      </c>
      <c r="X753" s="1">
        <v>12.884</v>
      </c>
      <c r="AA753" s="48"/>
      <c r="AC753" s="48"/>
      <c r="AH753" s="48"/>
      <c r="AM753" s="48"/>
      <c r="AR753" s="48"/>
      <c r="AV753" s="48"/>
      <c r="AW753" s="36"/>
      <c r="BL753" s="33"/>
    </row>
    <row r="754" spans="1:64" customFormat="1">
      <c r="A754" t="s">
        <v>1088</v>
      </c>
      <c r="C754" s="1">
        <v>154.16499999999999</v>
      </c>
      <c r="D754" s="1">
        <v>162.28700000000001</v>
      </c>
      <c r="E754" s="1">
        <v>171.315</v>
      </c>
      <c r="F754" s="1">
        <v>174.00399999999999</v>
      </c>
      <c r="G754" s="1">
        <v>195.41900000000001</v>
      </c>
      <c r="H754" s="1">
        <v>228.75200000000001</v>
      </c>
      <c r="I754" s="1">
        <v>264.35599999999999</v>
      </c>
      <c r="J754" s="1">
        <v>308.72199999999998</v>
      </c>
      <c r="K754" s="1">
        <v>345.423</v>
      </c>
      <c r="L754" s="1">
        <v>401.08499999999998</v>
      </c>
      <c r="M754" s="1">
        <v>462.55200000000002</v>
      </c>
      <c r="N754" s="1">
        <v>386.62</v>
      </c>
      <c r="O754" s="1">
        <v>429.13099999999997</v>
      </c>
      <c r="P754" s="1">
        <v>498.83199999999999</v>
      </c>
      <c r="Q754" s="1">
        <v>510.22899999999998</v>
      </c>
      <c r="R754" s="1">
        <v>523.50199999999995</v>
      </c>
      <c r="S754" s="1">
        <v>499.33800000000002</v>
      </c>
      <c r="T754" s="1">
        <v>386.66300000000001</v>
      </c>
      <c r="U754" s="1">
        <v>371.34500000000003</v>
      </c>
      <c r="V754" s="1">
        <v>399.48899999999998</v>
      </c>
      <c r="W754" s="1">
        <v>434.93700000000001</v>
      </c>
      <c r="X754" s="1">
        <v>427.041</v>
      </c>
      <c r="AA754" s="48"/>
      <c r="AC754" s="48"/>
      <c r="AH754" s="48"/>
      <c r="AM754" s="48"/>
      <c r="AR754" s="48"/>
      <c r="AV754" s="48"/>
      <c r="AW754" s="36"/>
      <c r="BL754" s="33"/>
    </row>
    <row r="755" spans="1:64" customFormat="1">
      <c r="A755" t="s">
        <v>87</v>
      </c>
      <c r="C755" s="1">
        <v>13.997</v>
      </c>
      <c r="D755" s="1">
        <v>15.593</v>
      </c>
      <c r="E755" s="1">
        <v>19.507000000000001</v>
      </c>
      <c r="F755" s="1">
        <v>19.452000000000002</v>
      </c>
      <c r="G755" s="1">
        <v>20.143000000000001</v>
      </c>
      <c r="H755" s="1">
        <v>21.634</v>
      </c>
      <c r="I755" s="1">
        <v>24.763999999999999</v>
      </c>
      <c r="J755" s="1">
        <v>31.082000000000001</v>
      </c>
      <c r="K755" s="1">
        <v>37.216000000000001</v>
      </c>
      <c r="L755" s="1">
        <v>42.085000000000001</v>
      </c>
      <c r="M755" s="1">
        <v>60.905000000000001</v>
      </c>
      <c r="N755" s="1">
        <v>48.387999999999998</v>
      </c>
      <c r="O755" s="1">
        <v>57.048000000000002</v>
      </c>
      <c r="P755" s="1">
        <v>68.016999999999996</v>
      </c>
      <c r="Q755" s="1">
        <v>76.616</v>
      </c>
      <c r="R755" s="1">
        <v>78.784000000000006</v>
      </c>
      <c r="S755" s="1">
        <v>81.076999999999998</v>
      </c>
      <c r="T755" s="1">
        <v>68.918999999999997</v>
      </c>
      <c r="U755" s="1">
        <v>65.941000000000003</v>
      </c>
      <c r="V755" s="1">
        <v>70.784000000000006</v>
      </c>
      <c r="W755" s="1">
        <v>82.242999999999995</v>
      </c>
      <c r="X755" s="1">
        <v>79.457999999999998</v>
      </c>
      <c r="AA755" s="48"/>
      <c r="AC755" s="48"/>
      <c r="AH755" s="48"/>
      <c r="AM755" s="48"/>
      <c r="AR755" s="48"/>
      <c r="AV755" s="48"/>
      <c r="AW755" s="36"/>
      <c r="BL755" s="33"/>
    </row>
    <row r="756" spans="1:64" customFormat="1">
      <c r="A756" t="s">
        <v>54</v>
      </c>
      <c r="C756" s="1">
        <v>81.489999999999995</v>
      </c>
      <c r="D756" s="1">
        <v>82.513999999999996</v>
      </c>
      <c r="E756" s="1">
        <v>79.704999999999998</v>
      </c>
      <c r="F756" s="1">
        <v>77.930999999999997</v>
      </c>
      <c r="G756" s="1">
        <v>77.936999999999998</v>
      </c>
      <c r="H756" s="1">
        <v>89.727000000000004</v>
      </c>
      <c r="I756" s="1">
        <v>105.61199999999999</v>
      </c>
      <c r="J756" s="1">
        <v>118.48099999999999</v>
      </c>
      <c r="K756" s="1">
        <v>137.22900000000001</v>
      </c>
      <c r="L756" s="1">
        <v>152.36199999999999</v>
      </c>
      <c r="M756" s="1">
        <v>170.85300000000001</v>
      </c>
      <c r="N756" s="1">
        <v>167.875</v>
      </c>
      <c r="O756" s="1">
        <v>177.166</v>
      </c>
      <c r="P756" s="1">
        <v>213.58799999999999</v>
      </c>
      <c r="Q756" s="1">
        <v>224.38399999999999</v>
      </c>
      <c r="R756" s="1">
        <v>231.21799999999999</v>
      </c>
      <c r="S756" s="1">
        <v>244.36099999999999</v>
      </c>
      <c r="T756" s="1">
        <v>270.55599999999998</v>
      </c>
      <c r="U756" s="1">
        <v>278.65499999999997</v>
      </c>
      <c r="V756" s="1">
        <v>304.952</v>
      </c>
      <c r="W756" s="1">
        <v>312.57</v>
      </c>
      <c r="X756" s="1">
        <v>278.01900000000001</v>
      </c>
      <c r="AA756" s="48"/>
      <c r="AC756" s="48"/>
      <c r="AH756" s="48"/>
      <c r="AM756" s="48"/>
      <c r="AR756" s="48"/>
      <c r="AV756" s="48"/>
      <c r="AW756" s="36"/>
      <c r="BL756" s="33"/>
    </row>
    <row r="757" spans="1:64" customFormat="1">
      <c r="A757" t="s">
        <v>1089</v>
      </c>
      <c r="C757" s="1" t="s">
        <v>999</v>
      </c>
      <c r="D757" s="1" t="s">
        <v>999</v>
      </c>
      <c r="E757" s="1">
        <v>0.14499999999999999</v>
      </c>
      <c r="F757" s="1">
        <v>0.155</v>
      </c>
      <c r="G757" s="1">
        <v>0.16200000000000001</v>
      </c>
      <c r="H757" s="1">
        <v>0.153</v>
      </c>
      <c r="I757" s="1">
        <v>0.16400000000000001</v>
      </c>
      <c r="J757" s="1">
        <v>0.185</v>
      </c>
      <c r="K757" s="1">
        <v>0.188</v>
      </c>
      <c r="L757" s="1">
        <v>0.193</v>
      </c>
      <c r="M757" s="1">
        <v>0.19700000000000001</v>
      </c>
      <c r="N757" s="1">
        <v>0.183</v>
      </c>
      <c r="O757" s="1">
        <v>0.183</v>
      </c>
      <c r="P757" s="1">
        <v>0.193</v>
      </c>
      <c r="Q757" s="1">
        <v>0.215</v>
      </c>
      <c r="R757" s="1">
        <v>0.22500000000000001</v>
      </c>
      <c r="S757" s="1">
        <v>0.246</v>
      </c>
      <c r="T757" s="1">
        <v>0.29299999999999998</v>
      </c>
      <c r="U757" s="1">
        <v>0.30399999999999999</v>
      </c>
      <c r="V757" s="1">
        <v>0.28999999999999998</v>
      </c>
      <c r="W757" s="1">
        <v>0.29699999999999999</v>
      </c>
      <c r="X757" s="1">
        <v>0.31</v>
      </c>
      <c r="AA757" s="48"/>
      <c r="AC757" s="48"/>
      <c r="AH757" s="48"/>
      <c r="AM757" s="48"/>
      <c r="AR757" s="48"/>
      <c r="AV757" s="48"/>
      <c r="AW757" s="36"/>
      <c r="BL757" s="33"/>
    </row>
    <row r="758" spans="1:64" customFormat="1">
      <c r="A758" t="s">
        <v>41</v>
      </c>
      <c r="C758" s="1">
        <v>11.574999999999999</v>
      </c>
      <c r="D758" s="1">
        <v>12.13</v>
      </c>
      <c r="E758" s="1">
        <v>12.304</v>
      </c>
      <c r="F758" s="1">
        <v>12.502000000000001</v>
      </c>
      <c r="G758" s="1">
        <v>12.994</v>
      </c>
      <c r="H758" s="1">
        <v>13.694000000000001</v>
      </c>
      <c r="I758" s="1">
        <v>15.013</v>
      </c>
      <c r="J758" s="1">
        <v>16.373999999999999</v>
      </c>
      <c r="K758" s="1">
        <v>18.145</v>
      </c>
      <c r="L758" s="1">
        <v>21.295999999999999</v>
      </c>
      <c r="M758" s="1">
        <v>25.155999999999999</v>
      </c>
      <c r="N758" s="1">
        <v>27.117000000000001</v>
      </c>
      <c r="O758" s="1">
        <v>29.44</v>
      </c>
      <c r="P758" s="1">
        <v>34.686</v>
      </c>
      <c r="Q758" s="1">
        <v>40.43</v>
      </c>
      <c r="R758" s="1">
        <v>45.6</v>
      </c>
      <c r="S758" s="1">
        <v>49.920999999999999</v>
      </c>
      <c r="T758" s="1">
        <v>54.091999999999999</v>
      </c>
      <c r="U758" s="1">
        <v>57.957999999999998</v>
      </c>
      <c r="V758" s="1">
        <v>62.283999999999999</v>
      </c>
      <c r="W758" s="1">
        <v>65.206000000000003</v>
      </c>
      <c r="X758" s="1">
        <v>70.155000000000001</v>
      </c>
      <c r="AA758" s="48"/>
      <c r="AC758" s="48"/>
      <c r="AH758" s="48"/>
      <c r="AM758" s="48"/>
      <c r="AR758" s="48"/>
      <c r="AV758" s="48"/>
      <c r="AW758" s="36"/>
      <c r="BL758" s="33"/>
    </row>
    <row r="759" spans="1:64" customFormat="1">
      <c r="A759" t="s">
        <v>1090</v>
      </c>
      <c r="C759" s="1">
        <v>5.6550000000000002</v>
      </c>
      <c r="D759" s="1">
        <v>5.16</v>
      </c>
      <c r="E759" s="1">
        <v>5.258</v>
      </c>
      <c r="F759" s="1">
        <v>4.6100000000000003</v>
      </c>
      <c r="G759" s="1">
        <v>4.58</v>
      </c>
      <c r="H759" s="1">
        <v>5.5839999999999996</v>
      </c>
      <c r="I759" s="1">
        <v>6.2759999999999998</v>
      </c>
      <c r="J759" s="1">
        <v>7.3120000000000003</v>
      </c>
      <c r="K759" s="1">
        <v>8.3059999999999992</v>
      </c>
      <c r="L759" s="1">
        <v>9.5449999999999999</v>
      </c>
      <c r="M759" s="1">
        <v>11.670999999999999</v>
      </c>
      <c r="N759" s="1">
        <v>11.619</v>
      </c>
      <c r="O759" s="1">
        <v>14.250999999999999</v>
      </c>
      <c r="P759" s="1">
        <v>17.984999999999999</v>
      </c>
      <c r="Q759" s="1">
        <v>21.295000000000002</v>
      </c>
      <c r="R759" s="1">
        <v>21.260999999999999</v>
      </c>
      <c r="S759" s="1">
        <v>23.06</v>
      </c>
      <c r="T759" s="1">
        <v>20.638999999999999</v>
      </c>
      <c r="U759" s="1">
        <v>19.027999999999999</v>
      </c>
      <c r="V759" s="1">
        <v>20.334</v>
      </c>
      <c r="W759" s="1">
        <v>21.318999999999999</v>
      </c>
      <c r="X759" s="1">
        <v>21.452999999999999</v>
      </c>
      <c r="AA759" s="48"/>
      <c r="AC759" s="48"/>
      <c r="AH759" s="48"/>
      <c r="AM759" s="48"/>
      <c r="AR759" s="48"/>
      <c r="AV759" s="48"/>
      <c r="AW759" s="36"/>
      <c r="BL759" s="33"/>
    </row>
    <row r="760" spans="1:64" customFormat="1">
      <c r="A760" t="s">
        <v>44</v>
      </c>
      <c r="C760" s="1">
        <v>9.26</v>
      </c>
      <c r="D760" s="1">
        <v>8.8369999999999997</v>
      </c>
      <c r="E760" s="1">
        <v>8.8559999999999999</v>
      </c>
      <c r="F760" s="1">
        <v>8.4960000000000004</v>
      </c>
      <c r="G760" s="1">
        <v>7.1959999999999997</v>
      </c>
      <c r="H760" s="1">
        <v>7.6909999999999998</v>
      </c>
      <c r="I760" s="1">
        <v>9.6240000000000006</v>
      </c>
      <c r="J760" s="1">
        <v>10.738</v>
      </c>
      <c r="K760" s="1">
        <v>13.43</v>
      </c>
      <c r="L760" s="1">
        <v>17.856000000000002</v>
      </c>
      <c r="M760" s="1">
        <v>24.577000000000002</v>
      </c>
      <c r="N760" s="1">
        <v>22.347000000000001</v>
      </c>
      <c r="O760" s="1">
        <v>27.239000000000001</v>
      </c>
      <c r="P760" s="1">
        <v>33.716000000000001</v>
      </c>
      <c r="Q760" s="1">
        <v>33.283000000000001</v>
      </c>
      <c r="R760" s="1">
        <v>38.585000000000001</v>
      </c>
      <c r="S760" s="1">
        <v>40.277000000000001</v>
      </c>
      <c r="T760" s="1">
        <v>36.164000000000001</v>
      </c>
      <c r="U760" s="1">
        <v>36.054000000000002</v>
      </c>
      <c r="V760" s="1">
        <v>39.009</v>
      </c>
      <c r="W760" s="1">
        <v>41.603999999999999</v>
      </c>
      <c r="X760" s="1">
        <v>42.351999999999997</v>
      </c>
      <c r="AA760" s="48"/>
      <c r="AC760" s="48"/>
      <c r="AH760" s="48"/>
      <c r="AM760" s="48"/>
      <c r="AR760" s="48"/>
      <c r="AV760" s="48"/>
      <c r="AW760" s="36"/>
      <c r="BL760" s="33"/>
    </row>
    <row r="761" spans="1:64" customFormat="1">
      <c r="A761" t="s">
        <v>1091</v>
      </c>
      <c r="C761" s="1">
        <v>54.600999999999999</v>
      </c>
      <c r="D761" s="1">
        <v>49.378999999999998</v>
      </c>
      <c r="E761" s="1">
        <v>51.005000000000003</v>
      </c>
      <c r="F761" s="1">
        <v>51.613</v>
      </c>
      <c r="G761" s="1">
        <v>54.451000000000001</v>
      </c>
      <c r="H761" s="1">
        <v>59.045000000000002</v>
      </c>
      <c r="I761" s="1">
        <v>66.709999999999994</v>
      </c>
      <c r="J761" s="1">
        <v>74.97</v>
      </c>
      <c r="K761" s="1">
        <v>87.885999999999996</v>
      </c>
      <c r="L761" s="1">
        <v>102.187</v>
      </c>
      <c r="M761" s="1">
        <v>121.783</v>
      </c>
      <c r="N761" s="1">
        <v>121.358</v>
      </c>
      <c r="O761" s="1">
        <v>148.82</v>
      </c>
      <c r="P761" s="1">
        <v>170.83699999999999</v>
      </c>
      <c r="Q761" s="1">
        <v>192.93299999999999</v>
      </c>
      <c r="R761" s="1">
        <v>202.11799999999999</v>
      </c>
      <c r="S761" s="1">
        <v>202.196</v>
      </c>
      <c r="T761" s="1">
        <v>191.51499999999999</v>
      </c>
      <c r="U761" s="1">
        <v>194.47</v>
      </c>
      <c r="V761" s="1">
        <v>214.12799999999999</v>
      </c>
      <c r="W761" s="1">
        <v>225.203</v>
      </c>
      <c r="X761" s="1">
        <v>232.08</v>
      </c>
      <c r="AA761" s="48"/>
      <c r="AC761" s="48"/>
      <c r="AH761" s="48"/>
      <c r="AM761" s="48"/>
      <c r="AR761" s="48"/>
      <c r="AV761" s="48"/>
      <c r="AW761" s="36"/>
      <c r="BL761" s="33"/>
    </row>
    <row r="762" spans="1:64" customFormat="1">
      <c r="A762" t="s">
        <v>57</v>
      </c>
      <c r="C762" s="1">
        <v>72.206999999999994</v>
      </c>
      <c r="D762" s="1">
        <v>82.995000000000005</v>
      </c>
      <c r="E762" s="1">
        <v>81.022999999999996</v>
      </c>
      <c r="F762" s="1">
        <v>76.262</v>
      </c>
      <c r="G762" s="1">
        <v>81.358000000000004</v>
      </c>
      <c r="H762" s="1">
        <v>83.908000000000001</v>
      </c>
      <c r="I762" s="1">
        <v>91.370999999999995</v>
      </c>
      <c r="J762" s="1">
        <v>103.074</v>
      </c>
      <c r="K762" s="1">
        <v>122.211</v>
      </c>
      <c r="L762" s="1">
        <v>149.36000000000001</v>
      </c>
      <c r="M762" s="1">
        <v>173.60300000000001</v>
      </c>
      <c r="N762" s="1">
        <v>168.48500000000001</v>
      </c>
      <c r="O762" s="1">
        <v>199.59100000000001</v>
      </c>
      <c r="P762" s="1">
        <v>224.143</v>
      </c>
      <c r="Q762" s="1">
        <v>250.09200000000001</v>
      </c>
      <c r="R762" s="1">
        <v>271.83600000000001</v>
      </c>
      <c r="S762" s="1">
        <v>284.58499999999998</v>
      </c>
      <c r="T762" s="1">
        <v>292.774</v>
      </c>
      <c r="U762" s="1">
        <v>304.88900000000001</v>
      </c>
      <c r="V762" s="1">
        <v>313.59500000000003</v>
      </c>
      <c r="W762" s="1">
        <v>330.846</v>
      </c>
      <c r="X762" s="1">
        <v>356.68200000000002</v>
      </c>
      <c r="AA762" s="48"/>
      <c r="AC762" s="48"/>
      <c r="AH762" s="48"/>
      <c r="AM762" s="48"/>
      <c r="AR762" s="48"/>
      <c r="AV762" s="48"/>
      <c r="AW762" s="36"/>
      <c r="BL762" s="33"/>
    </row>
    <row r="763" spans="1:64" customFormat="1">
      <c r="A763" t="s">
        <v>1092</v>
      </c>
      <c r="C763" s="1">
        <v>172.05</v>
      </c>
      <c r="D763" s="1">
        <v>167.79900000000001</v>
      </c>
      <c r="E763" s="1">
        <v>171.27600000000001</v>
      </c>
      <c r="F763" s="1">
        <v>190.43</v>
      </c>
      <c r="G763" s="1">
        <v>198.679</v>
      </c>
      <c r="H763" s="1">
        <v>217.51400000000001</v>
      </c>
      <c r="I763" s="1">
        <v>255.28399999999999</v>
      </c>
      <c r="J763" s="1">
        <v>306.14499999999998</v>
      </c>
      <c r="K763" s="1">
        <v>344.75900000000001</v>
      </c>
      <c r="L763" s="1">
        <v>429.47300000000001</v>
      </c>
      <c r="M763" s="1">
        <v>533.79999999999995</v>
      </c>
      <c r="N763" s="1">
        <v>440.14</v>
      </c>
      <c r="O763" s="1">
        <v>479.161</v>
      </c>
      <c r="P763" s="1">
        <v>528.57100000000003</v>
      </c>
      <c r="Q763" s="1">
        <v>500.846</v>
      </c>
      <c r="R763" s="1">
        <v>524.399</v>
      </c>
      <c r="S763" s="1">
        <v>545.28399999999999</v>
      </c>
      <c r="T763" s="1">
        <v>477.56799999999998</v>
      </c>
      <c r="U763" s="1">
        <v>471.84300000000002</v>
      </c>
      <c r="V763" s="1">
        <v>526.59400000000005</v>
      </c>
      <c r="W763" s="1">
        <v>586.01499999999999</v>
      </c>
      <c r="X763" s="1">
        <v>593.29499999999996</v>
      </c>
      <c r="AA763" s="48"/>
      <c r="AC763" s="48"/>
      <c r="AH763" s="48"/>
      <c r="AM763" s="48"/>
      <c r="AR763" s="48"/>
      <c r="AV763" s="48"/>
      <c r="AW763" s="36"/>
      <c r="BL763" s="33"/>
    </row>
    <row r="764" spans="1:64" customFormat="1">
      <c r="A764" t="s">
        <v>73</v>
      </c>
      <c r="C764" s="1">
        <v>124.15900000000001</v>
      </c>
      <c r="D764" s="1">
        <v>127.63</v>
      </c>
      <c r="E764" s="1">
        <v>118.682</v>
      </c>
      <c r="F764" s="1">
        <v>121.629</v>
      </c>
      <c r="G764" s="1">
        <v>134.64400000000001</v>
      </c>
      <c r="H764" s="1">
        <v>165.24799999999999</v>
      </c>
      <c r="I764" s="1">
        <v>189.386</v>
      </c>
      <c r="J764" s="1">
        <v>197.624</v>
      </c>
      <c r="K764" s="1">
        <v>208.74100000000001</v>
      </c>
      <c r="L764" s="1">
        <v>240.50200000000001</v>
      </c>
      <c r="M764" s="1">
        <v>263.24900000000002</v>
      </c>
      <c r="N764" s="1">
        <v>244.364</v>
      </c>
      <c r="O764" s="1">
        <v>238.74799999999999</v>
      </c>
      <c r="P764" s="1">
        <v>245.119</v>
      </c>
      <c r="Q764" s="1">
        <v>216.488</v>
      </c>
      <c r="R764" s="1">
        <v>226.14400000000001</v>
      </c>
      <c r="S764" s="1">
        <v>229.995</v>
      </c>
      <c r="T764" s="1">
        <v>199.52099999999999</v>
      </c>
      <c r="U764" s="1">
        <v>206.36099999999999</v>
      </c>
      <c r="V764" s="1">
        <v>219.74799999999999</v>
      </c>
      <c r="W764" s="1">
        <v>238.51</v>
      </c>
      <c r="X764" s="1">
        <v>239.47300000000001</v>
      </c>
      <c r="AA764" s="48"/>
      <c r="AC764" s="48"/>
      <c r="AH764" s="48"/>
      <c r="AM764" s="48"/>
      <c r="AR764" s="48"/>
      <c r="AV764" s="48"/>
      <c r="AW764" s="36"/>
      <c r="BL764" s="33"/>
    </row>
    <row r="765" spans="1:64" customFormat="1">
      <c r="A765" t="s">
        <v>1093</v>
      </c>
      <c r="C765" s="1">
        <v>54.085999999999999</v>
      </c>
      <c r="D765" s="1">
        <v>57.841000000000001</v>
      </c>
      <c r="E765" s="1">
        <v>61.701999999999998</v>
      </c>
      <c r="F765" s="1">
        <v>69.668999999999997</v>
      </c>
      <c r="G765" s="1">
        <v>72.546000000000006</v>
      </c>
      <c r="H765" s="1">
        <v>75.834000000000003</v>
      </c>
      <c r="I765" s="1">
        <v>80.322000000000003</v>
      </c>
      <c r="J765" s="1">
        <v>83.915000000000006</v>
      </c>
      <c r="K765" s="1">
        <v>87.275999999999996</v>
      </c>
      <c r="L765" s="1">
        <v>89.524000000000001</v>
      </c>
      <c r="M765" s="1">
        <v>93.638999999999996</v>
      </c>
      <c r="N765" s="1">
        <v>96.385999999999996</v>
      </c>
      <c r="O765" s="1">
        <v>98.381</v>
      </c>
      <c r="P765" s="1">
        <v>100.352</v>
      </c>
      <c r="Q765" s="1">
        <v>101.565</v>
      </c>
      <c r="R765" s="1">
        <v>102.45</v>
      </c>
      <c r="S765" s="1">
        <v>102.446</v>
      </c>
      <c r="T765" s="1">
        <v>103.376</v>
      </c>
      <c r="U765" s="1">
        <v>103.961</v>
      </c>
      <c r="V765" s="1">
        <v>104.21899999999999</v>
      </c>
      <c r="W765" s="1">
        <v>104.34399999999999</v>
      </c>
      <c r="X765" s="1">
        <v>103.506</v>
      </c>
      <c r="AA765" s="48"/>
      <c r="AC765" s="48"/>
      <c r="AH765" s="48"/>
      <c r="AM765" s="48"/>
      <c r="AR765" s="48"/>
      <c r="AV765" s="48"/>
      <c r="AW765" s="36"/>
      <c r="BL765" s="33"/>
    </row>
    <row r="766" spans="1:64" customFormat="1">
      <c r="A766" t="s">
        <v>88</v>
      </c>
      <c r="C766" s="1">
        <v>10.255000000000001</v>
      </c>
      <c r="D766" s="1">
        <v>12.393000000000001</v>
      </c>
      <c r="E766" s="1">
        <v>17.760000000000002</v>
      </c>
      <c r="F766" s="1">
        <v>17.538</v>
      </c>
      <c r="G766" s="1">
        <v>19.364000000000001</v>
      </c>
      <c r="H766" s="1">
        <v>23.533999999999999</v>
      </c>
      <c r="I766" s="1">
        <v>31.734000000000002</v>
      </c>
      <c r="J766" s="1">
        <v>44.53</v>
      </c>
      <c r="K766" s="1">
        <v>60.881999999999998</v>
      </c>
      <c r="L766" s="1">
        <v>79.712000000000003</v>
      </c>
      <c r="M766" s="1">
        <v>115.27</v>
      </c>
      <c r="N766" s="1">
        <v>97.798000000000002</v>
      </c>
      <c r="O766" s="1">
        <v>125.122</v>
      </c>
      <c r="P766" s="1">
        <v>167.77500000000001</v>
      </c>
      <c r="Q766" s="1">
        <v>186.834</v>
      </c>
      <c r="R766" s="1">
        <v>198.72800000000001</v>
      </c>
      <c r="S766" s="1">
        <v>206.22499999999999</v>
      </c>
      <c r="T766" s="1">
        <v>161.74</v>
      </c>
      <c r="U766" s="1">
        <v>151.732</v>
      </c>
      <c r="V766" s="1">
        <v>166.929</v>
      </c>
      <c r="W766" s="1">
        <v>192.45</v>
      </c>
      <c r="X766" s="1">
        <v>193.50200000000001</v>
      </c>
      <c r="AA766" s="48"/>
      <c r="AC766" s="48"/>
      <c r="AH766" s="48"/>
      <c r="AM766" s="48"/>
      <c r="AR766" s="48"/>
      <c r="AV766" s="48"/>
      <c r="AW766" s="36"/>
      <c r="BL766" s="33"/>
    </row>
    <row r="767" spans="1:64" customFormat="1">
      <c r="A767" t="s">
        <v>1094</v>
      </c>
      <c r="C767" s="1">
        <v>42.814999999999998</v>
      </c>
      <c r="D767" s="1">
        <v>36.183</v>
      </c>
      <c r="E767" s="1">
        <v>37.466000000000001</v>
      </c>
      <c r="F767" s="1">
        <v>40.716999999999999</v>
      </c>
      <c r="G767" s="1">
        <v>46.173999999999999</v>
      </c>
      <c r="H767" s="1">
        <v>59.868000000000002</v>
      </c>
      <c r="I767" s="1">
        <v>76.216999999999999</v>
      </c>
      <c r="J767" s="1">
        <v>99.698999999999998</v>
      </c>
      <c r="K767" s="1">
        <v>123.53400000000001</v>
      </c>
      <c r="L767" s="1">
        <v>174.589</v>
      </c>
      <c r="M767" s="1">
        <v>214.31700000000001</v>
      </c>
      <c r="N767" s="1">
        <v>174.102</v>
      </c>
      <c r="O767" s="1">
        <v>166.22499999999999</v>
      </c>
      <c r="P767" s="1">
        <v>183.44300000000001</v>
      </c>
      <c r="Q767" s="1">
        <v>171.196</v>
      </c>
      <c r="R767" s="1">
        <v>190.94800000000001</v>
      </c>
      <c r="S767" s="1">
        <v>199.62799999999999</v>
      </c>
      <c r="T767" s="1">
        <v>177.89500000000001</v>
      </c>
      <c r="U767" s="1">
        <v>188.495</v>
      </c>
      <c r="V767" s="1">
        <v>211.40700000000001</v>
      </c>
      <c r="W767" s="1">
        <v>239.851</v>
      </c>
      <c r="X767" s="1">
        <v>244.15799999999999</v>
      </c>
      <c r="AA767" s="48"/>
      <c r="AC767" s="48"/>
      <c r="AH767" s="48"/>
      <c r="AM767" s="48"/>
      <c r="AR767" s="48"/>
      <c r="AV767" s="48"/>
      <c r="AW767" s="36"/>
      <c r="BL767" s="33"/>
    </row>
    <row r="768" spans="1:64" customFormat="1">
      <c r="A768" t="s">
        <v>1095</v>
      </c>
      <c r="C768" s="1">
        <v>290.23099999999999</v>
      </c>
      <c r="D768" s="1">
        <v>209.77</v>
      </c>
      <c r="E768" s="1">
        <v>278.07499999999999</v>
      </c>
      <c r="F768" s="1">
        <v>328.27600000000001</v>
      </c>
      <c r="G768" s="1">
        <v>369.93900000000002</v>
      </c>
      <c r="H768" s="1">
        <v>460.74599999999998</v>
      </c>
      <c r="I768" s="1">
        <v>632.76499999999999</v>
      </c>
      <c r="J768" s="1">
        <v>817.75199999999995</v>
      </c>
      <c r="K768" s="1" t="s">
        <v>1323</v>
      </c>
      <c r="L768" s="1" t="s">
        <v>1324</v>
      </c>
      <c r="M768" s="1" t="s">
        <v>1325</v>
      </c>
      <c r="N768" s="1" t="s">
        <v>1326</v>
      </c>
      <c r="O768" s="1" t="s">
        <v>1327</v>
      </c>
      <c r="P768" s="1" t="s">
        <v>1328</v>
      </c>
      <c r="Q768" s="1" t="s">
        <v>1329</v>
      </c>
      <c r="R768" s="1" t="s">
        <v>1330</v>
      </c>
      <c r="S768" s="1" t="s">
        <v>1331</v>
      </c>
      <c r="T768" s="1" t="s">
        <v>1332</v>
      </c>
      <c r="U768" s="1" t="s">
        <v>1333</v>
      </c>
      <c r="V768" s="1" t="s">
        <v>1334</v>
      </c>
      <c r="W768" s="1" t="s">
        <v>1335</v>
      </c>
      <c r="X768" s="1" t="s">
        <v>1336</v>
      </c>
      <c r="AA768" s="48"/>
      <c r="AC768" s="48"/>
      <c r="AH768" s="48"/>
      <c r="AM768" s="48"/>
      <c r="AR768" s="48"/>
      <c r="AV768" s="48"/>
      <c r="AW768" s="36"/>
      <c r="BL768" s="33"/>
    </row>
    <row r="769" spans="1:64" customFormat="1">
      <c r="A769" t="s">
        <v>27</v>
      </c>
      <c r="C769" s="1">
        <v>1.931</v>
      </c>
      <c r="D769" s="1">
        <v>1.7969999999999999</v>
      </c>
      <c r="E769" s="1">
        <v>1.718</v>
      </c>
      <c r="F769" s="1">
        <v>1.6759999999999999</v>
      </c>
      <c r="G769" s="1">
        <v>1.673</v>
      </c>
      <c r="H769" s="1">
        <v>1.847</v>
      </c>
      <c r="I769" s="1">
        <v>2.0990000000000002</v>
      </c>
      <c r="J769" s="1">
        <v>2.59</v>
      </c>
      <c r="K769" s="1">
        <v>3.15</v>
      </c>
      <c r="L769" s="1">
        <v>3.8239999999999998</v>
      </c>
      <c r="M769" s="1">
        <v>4.8630000000000004</v>
      </c>
      <c r="N769" s="1">
        <v>5.3789999999999996</v>
      </c>
      <c r="O769" s="1">
        <v>5.774</v>
      </c>
      <c r="P769" s="1">
        <v>6.492</v>
      </c>
      <c r="Q769" s="1">
        <v>7.3159999999999998</v>
      </c>
      <c r="R769" s="1">
        <v>7.6230000000000002</v>
      </c>
      <c r="S769" s="1">
        <v>8.01</v>
      </c>
      <c r="T769" s="1">
        <v>8.2940000000000005</v>
      </c>
      <c r="U769" s="1">
        <v>8.4749999999999996</v>
      </c>
      <c r="V769" s="1">
        <v>9.141</v>
      </c>
      <c r="W769" s="1">
        <v>9.5109999999999992</v>
      </c>
      <c r="X769" s="1">
        <v>10.211</v>
      </c>
      <c r="AA769" s="48"/>
      <c r="AC769" s="48"/>
      <c r="AH769" s="48"/>
      <c r="AM769" s="48"/>
      <c r="AR769" s="48"/>
      <c r="AV769" s="48"/>
      <c r="AW769" s="36"/>
      <c r="BL769" s="33"/>
    </row>
    <row r="770" spans="1:64" customFormat="1">
      <c r="A770" t="s">
        <v>549</v>
      </c>
      <c r="C770" s="1">
        <v>0.27900000000000003</v>
      </c>
      <c r="D770" s="1">
        <v>0.255</v>
      </c>
      <c r="E770" s="1">
        <v>0.26400000000000001</v>
      </c>
      <c r="F770" s="1">
        <v>0.26600000000000001</v>
      </c>
      <c r="G770" s="1">
        <v>0.28199999999999997</v>
      </c>
      <c r="H770" s="1">
        <v>0.33300000000000002</v>
      </c>
      <c r="I770" s="1">
        <v>0.40799999999999997</v>
      </c>
      <c r="J770" s="1">
        <v>0.47399999999999998</v>
      </c>
      <c r="K770" s="1">
        <v>0.503</v>
      </c>
      <c r="L770" s="1">
        <v>0.55400000000000005</v>
      </c>
      <c r="M770" s="1">
        <v>0.66700000000000004</v>
      </c>
      <c r="N770" s="1">
        <v>0.58599999999999997</v>
      </c>
      <c r="O770" s="1">
        <v>0.63900000000000001</v>
      </c>
      <c r="P770" s="1">
        <v>0.73899999999999999</v>
      </c>
      <c r="Q770" s="1">
        <v>0.80100000000000005</v>
      </c>
      <c r="R770" s="1">
        <v>0.80500000000000005</v>
      </c>
      <c r="S770" s="1">
        <v>0.80400000000000005</v>
      </c>
      <c r="T770" s="1">
        <v>0.80400000000000005</v>
      </c>
      <c r="U770" s="1">
        <v>0.78600000000000003</v>
      </c>
      <c r="V770" s="1">
        <v>0.84099999999999997</v>
      </c>
      <c r="W770" s="1">
        <v>0.86099999999999999</v>
      </c>
      <c r="X770" s="1">
        <v>0.90200000000000002</v>
      </c>
      <c r="AA770" s="48"/>
      <c r="AC770" s="48"/>
      <c r="AH770" s="48"/>
      <c r="AM770" s="48"/>
      <c r="AR770" s="48"/>
      <c r="AV770" s="48"/>
      <c r="AW770" s="36"/>
      <c r="BL770" s="33"/>
    </row>
    <row r="771" spans="1:64" customFormat="1">
      <c r="A771" t="s">
        <v>1096</v>
      </c>
      <c r="C771" s="1" t="s">
        <v>999</v>
      </c>
      <c r="D771" s="1" t="s">
        <v>999</v>
      </c>
      <c r="E771" s="1" t="s">
        <v>999</v>
      </c>
      <c r="F771" s="1" t="s">
        <v>999</v>
      </c>
      <c r="G771" s="1" t="s">
        <v>999</v>
      </c>
      <c r="H771" s="1" t="s">
        <v>999</v>
      </c>
      <c r="I771" s="1">
        <v>1.714</v>
      </c>
      <c r="J771" s="1">
        <v>1.7889999999999999</v>
      </c>
      <c r="K771" s="1">
        <v>1.91</v>
      </c>
      <c r="L771" s="1">
        <v>2.1890000000000001</v>
      </c>
      <c r="M771" s="1">
        <v>2.4049999999999998</v>
      </c>
      <c r="N771" s="1">
        <v>2.0609999999999999</v>
      </c>
      <c r="O771" s="1">
        <v>1.883</v>
      </c>
      <c r="P771" s="1">
        <v>1.8129999999999999</v>
      </c>
      <c r="Q771" s="1">
        <v>1.6060000000000001</v>
      </c>
      <c r="R771" s="1">
        <v>1.6779999999999999</v>
      </c>
      <c r="S771" s="1">
        <v>1.6739999999999999</v>
      </c>
      <c r="T771" s="1">
        <v>1.42</v>
      </c>
      <c r="U771" s="1">
        <v>1.468</v>
      </c>
      <c r="V771" s="1">
        <v>1.528</v>
      </c>
      <c r="W771" s="1">
        <v>1.6379999999999999</v>
      </c>
      <c r="X771" s="1">
        <v>1.62</v>
      </c>
      <c r="AA771" s="48"/>
      <c r="AC771" s="48"/>
      <c r="AH771" s="48"/>
      <c r="AM771" s="48"/>
      <c r="AR771" s="48"/>
      <c r="AV771" s="48"/>
      <c r="AW771" s="36"/>
      <c r="BL771" s="33"/>
    </row>
    <row r="772" spans="1:64" customFormat="1">
      <c r="A772" t="s">
        <v>1097</v>
      </c>
      <c r="C772" s="1">
        <v>5.3999999999999999E-2</v>
      </c>
      <c r="D772" s="1">
        <v>5.6000000000000001E-2</v>
      </c>
      <c r="E772" s="1">
        <v>5.8000000000000003E-2</v>
      </c>
      <c r="F772" s="1">
        <v>7.1999999999999995E-2</v>
      </c>
      <c r="G772" s="1">
        <v>0.08</v>
      </c>
      <c r="H772" s="1">
        <v>9.6000000000000002E-2</v>
      </c>
      <c r="I772" s="1">
        <v>0.104</v>
      </c>
      <c r="J772" s="1">
        <v>0.125</v>
      </c>
      <c r="K772" s="1">
        <v>0.13300000000000001</v>
      </c>
      <c r="L772" s="1">
        <v>0.14499999999999999</v>
      </c>
      <c r="M772" s="1">
        <v>0.188</v>
      </c>
      <c r="N772" s="1">
        <v>0.188</v>
      </c>
      <c r="O772" s="1">
        <v>0.19700000000000001</v>
      </c>
      <c r="P772" s="1">
        <v>0.23300000000000001</v>
      </c>
      <c r="Q772" s="1">
        <v>0.253</v>
      </c>
      <c r="R772" s="1">
        <v>0.30299999999999999</v>
      </c>
      <c r="S772" s="1">
        <v>0.34899999999999998</v>
      </c>
      <c r="T772" s="1">
        <v>0.316</v>
      </c>
      <c r="U772" s="1">
        <v>0.35399999999999998</v>
      </c>
      <c r="V772" s="1">
        <v>0.39300000000000002</v>
      </c>
      <c r="W772" s="1">
        <v>0.44900000000000001</v>
      </c>
      <c r="X772" s="1">
        <v>0.47699999999999998</v>
      </c>
      <c r="AA772" s="48"/>
      <c r="AC772" s="48"/>
      <c r="AH772" s="48"/>
      <c r="AM772" s="48"/>
      <c r="AR772" s="48"/>
      <c r="AV772" s="48"/>
      <c r="AW772" s="36"/>
      <c r="BL772" s="33"/>
    </row>
    <row r="773" spans="1:64" customFormat="1">
      <c r="A773" t="s">
        <v>1098</v>
      </c>
      <c r="C773" s="1">
        <v>146.77500000000001</v>
      </c>
      <c r="D773" s="1">
        <v>161.71700000000001</v>
      </c>
      <c r="E773" s="1">
        <v>189.51499999999999</v>
      </c>
      <c r="F773" s="1">
        <v>184.137</v>
      </c>
      <c r="G773" s="1">
        <v>189.60599999999999</v>
      </c>
      <c r="H773" s="1">
        <v>215.80799999999999</v>
      </c>
      <c r="I773" s="1">
        <v>258.74200000000002</v>
      </c>
      <c r="J773" s="1">
        <v>328.20600000000002</v>
      </c>
      <c r="K773" s="1">
        <v>376.39800000000002</v>
      </c>
      <c r="L773" s="1">
        <v>415.68700000000001</v>
      </c>
      <c r="M773" s="1">
        <v>519.79700000000003</v>
      </c>
      <c r="N773" s="1">
        <v>429.09800000000001</v>
      </c>
      <c r="O773" s="1">
        <v>528.20699999999999</v>
      </c>
      <c r="P773" s="1">
        <v>671.23900000000003</v>
      </c>
      <c r="Q773" s="1">
        <v>735.97500000000002</v>
      </c>
      <c r="R773" s="1">
        <v>746.64700000000005</v>
      </c>
      <c r="S773" s="1">
        <v>756.35</v>
      </c>
      <c r="T773" s="1">
        <v>654.27</v>
      </c>
      <c r="U773" s="1">
        <v>644.93600000000004</v>
      </c>
      <c r="V773" s="1">
        <v>688.58600000000001</v>
      </c>
      <c r="W773" s="1">
        <v>782.48299999999995</v>
      </c>
      <c r="X773" s="1">
        <v>762.25900000000001</v>
      </c>
      <c r="AA773" s="48"/>
      <c r="AC773" s="48"/>
      <c r="AH773" s="48"/>
      <c r="AM773" s="48"/>
      <c r="AR773" s="48"/>
      <c r="AV773" s="48"/>
      <c r="AW773" s="36"/>
      <c r="BL773" s="33"/>
    </row>
    <row r="774" spans="1:64" customFormat="1">
      <c r="A774" t="s">
        <v>1099</v>
      </c>
      <c r="C774" s="1">
        <v>6.4039999999999999</v>
      </c>
      <c r="D774" s="1">
        <v>6.5209999999999999</v>
      </c>
      <c r="E774" s="1">
        <v>5.9649999999999999</v>
      </c>
      <c r="F774" s="1">
        <v>6.1790000000000003</v>
      </c>
      <c r="G774" s="1">
        <v>6.7729999999999997</v>
      </c>
      <c r="H774" s="1">
        <v>8.6980000000000004</v>
      </c>
      <c r="I774" s="1">
        <v>10.178000000000001</v>
      </c>
      <c r="J774" s="1">
        <v>11.041</v>
      </c>
      <c r="K774" s="1">
        <v>11.858000000000001</v>
      </c>
      <c r="L774" s="1">
        <v>14.307</v>
      </c>
      <c r="M774" s="1">
        <v>17.029</v>
      </c>
      <c r="N774" s="1">
        <v>16.29</v>
      </c>
      <c r="O774" s="1">
        <v>16.245000000000001</v>
      </c>
      <c r="P774" s="1">
        <v>17.895</v>
      </c>
      <c r="Q774" s="1">
        <v>17.835000000000001</v>
      </c>
      <c r="R774" s="1">
        <v>18.966000000000001</v>
      </c>
      <c r="S774" s="1">
        <v>19.802</v>
      </c>
      <c r="T774" s="1">
        <v>17.777000000000001</v>
      </c>
      <c r="U774" s="1">
        <v>18.981999999999999</v>
      </c>
      <c r="V774" s="1">
        <v>21.135000000000002</v>
      </c>
      <c r="W774" s="1">
        <v>24.027000000000001</v>
      </c>
      <c r="X774" s="1">
        <v>25.32</v>
      </c>
      <c r="AA774" s="48"/>
      <c r="AC774" s="48"/>
      <c r="AH774" s="48"/>
      <c r="AM774" s="48"/>
      <c r="AR774" s="48"/>
      <c r="AV774" s="48"/>
      <c r="AW774" s="36"/>
      <c r="BL774" s="33"/>
    </row>
    <row r="775" spans="1:64" customFormat="1">
      <c r="A775" t="s">
        <v>1100</v>
      </c>
      <c r="C775" s="1" t="s">
        <v>999</v>
      </c>
      <c r="D775" s="1" t="s">
        <v>999</v>
      </c>
      <c r="E775" s="1">
        <v>9.3119999999999994</v>
      </c>
      <c r="F775" s="1">
        <v>12.313000000000001</v>
      </c>
      <c r="G775" s="1">
        <v>16.177</v>
      </c>
      <c r="H775" s="1">
        <v>21.219000000000001</v>
      </c>
      <c r="I775" s="1">
        <v>24.742999999999999</v>
      </c>
      <c r="J775" s="1">
        <v>27.495999999999999</v>
      </c>
      <c r="K775" s="1">
        <v>32.601999999999997</v>
      </c>
      <c r="L775" s="1">
        <v>43.395000000000003</v>
      </c>
      <c r="M775" s="1">
        <v>52.094000000000001</v>
      </c>
      <c r="N775" s="1">
        <v>45.155999999999999</v>
      </c>
      <c r="O775" s="1">
        <v>41.369</v>
      </c>
      <c r="P775" s="1">
        <v>49.28</v>
      </c>
      <c r="Q775" s="1">
        <v>43.3</v>
      </c>
      <c r="R775" s="1">
        <v>48.393999999999998</v>
      </c>
      <c r="S775" s="1">
        <v>47.061999999999998</v>
      </c>
      <c r="T775" s="1">
        <v>39.628999999999998</v>
      </c>
      <c r="U775" s="1">
        <v>40.630000000000003</v>
      </c>
      <c r="V775" s="1">
        <v>44.12</v>
      </c>
      <c r="W775" s="1">
        <v>50.651000000000003</v>
      </c>
      <c r="X775" s="1">
        <v>52.423999999999999</v>
      </c>
      <c r="AA775" s="48"/>
      <c r="AC775" s="48"/>
      <c r="AH775" s="48"/>
      <c r="AM775" s="48"/>
      <c r="AR775" s="48"/>
      <c r="AV775" s="48"/>
      <c r="AW775" s="36"/>
      <c r="BL775" s="33"/>
    </row>
    <row r="776" spans="1:64" customFormat="1">
      <c r="A776" t="s">
        <v>28</v>
      </c>
      <c r="C776" s="1">
        <v>0.60799999999999998</v>
      </c>
      <c r="D776" s="1">
        <v>0.623</v>
      </c>
      <c r="E776" s="1">
        <v>0.61499999999999999</v>
      </c>
      <c r="F776" s="1">
        <v>0.622</v>
      </c>
      <c r="G776" s="1">
        <v>0.69799999999999995</v>
      </c>
      <c r="H776" s="1">
        <v>0.70599999999999996</v>
      </c>
      <c r="I776" s="1">
        <v>0.83899999999999997</v>
      </c>
      <c r="J776" s="1">
        <v>0.91900000000000004</v>
      </c>
      <c r="K776" s="1">
        <v>1.016</v>
      </c>
      <c r="L776" s="1">
        <v>1.034</v>
      </c>
      <c r="M776" s="1">
        <v>0.96699999999999997</v>
      </c>
      <c r="N776" s="1">
        <v>0.84699999999999998</v>
      </c>
      <c r="O776" s="1">
        <v>0.97</v>
      </c>
      <c r="P776" s="1">
        <v>1.018</v>
      </c>
      <c r="Q776" s="1">
        <v>1.06</v>
      </c>
      <c r="R776" s="1">
        <v>1.3280000000000001</v>
      </c>
      <c r="S776" s="1">
        <v>1.343</v>
      </c>
      <c r="T776" s="1">
        <v>1.377</v>
      </c>
      <c r="U776" s="1">
        <v>1.427</v>
      </c>
      <c r="V776" s="1">
        <v>1.498</v>
      </c>
      <c r="W776" s="1">
        <v>1.573</v>
      </c>
      <c r="X776" s="1">
        <v>1.6539999999999999</v>
      </c>
      <c r="AA776" s="48"/>
      <c r="AC776" s="48"/>
      <c r="AH776" s="48"/>
      <c r="AM776" s="48"/>
      <c r="AR776" s="48"/>
      <c r="AV776" s="48"/>
      <c r="AW776" s="36"/>
      <c r="BL776" s="33"/>
    </row>
    <row r="777" spans="1:64" customFormat="1">
      <c r="A777" t="s">
        <v>31</v>
      </c>
      <c r="C777" s="1">
        <v>0.98099999999999998</v>
      </c>
      <c r="D777" s="1">
        <v>0.97699999999999998</v>
      </c>
      <c r="E777" s="1">
        <v>0.94099999999999995</v>
      </c>
      <c r="F777" s="1">
        <v>1.0840000000000001</v>
      </c>
      <c r="G777" s="1">
        <v>1.25</v>
      </c>
      <c r="H777" s="1">
        <v>1.38</v>
      </c>
      <c r="I777" s="1">
        <v>1.4390000000000001</v>
      </c>
      <c r="J777" s="1">
        <v>1.649</v>
      </c>
      <c r="K777" s="1">
        <v>1.8839999999999999</v>
      </c>
      <c r="L777" s="1">
        <v>2.1589999999999998</v>
      </c>
      <c r="M777" s="1">
        <v>2.5110000000000001</v>
      </c>
      <c r="N777" s="1">
        <v>2.4540000000000002</v>
      </c>
      <c r="O777" s="1">
        <v>2.5779999999999998</v>
      </c>
      <c r="P777" s="1">
        <v>2.9420000000000002</v>
      </c>
      <c r="Q777" s="1">
        <v>3.802</v>
      </c>
      <c r="R777" s="1">
        <v>4.9160000000000004</v>
      </c>
      <c r="S777" s="1">
        <v>5.0069999999999997</v>
      </c>
      <c r="T777" s="1">
        <v>4.2519999999999998</v>
      </c>
      <c r="U777" s="1">
        <v>3.786</v>
      </c>
      <c r="V777" s="1">
        <v>3.7480000000000002</v>
      </c>
      <c r="W777" s="1">
        <v>3.9060000000000001</v>
      </c>
      <c r="X777" s="1">
        <v>3.9980000000000002</v>
      </c>
      <c r="AA777" s="48"/>
      <c r="AC777" s="48"/>
      <c r="AH777" s="48"/>
      <c r="AM777" s="48"/>
      <c r="AR777" s="48"/>
      <c r="AV777" s="48"/>
      <c r="AW777" s="36"/>
      <c r="BL777" s="33"/>
    </row>
    <row r="778" spans="1:64" customFormat="1">
      <c r="A778" t="s">
        <v>1101</v>
      </c>
      <c r="C778" s="1">
        <v>85.707999999999998</v>
      </c>
      <c r="D778" s="1">
        <v>86.284999999999997</v>
      </c>
      <c r="E778" s="1">
        <v>95.835999999999999</v>
      </c>
      <c r="F778" s="1">
        <v>89.284999999999997</v>
      </c>
      <c r="G778" s="1">
        <v>91.941999999999993</v>
      </c>
      <c r="H778" s="1">
        <v>97.001999999999995</v>
      </c>
      <c r="I778" s="1">
        <v>114.187</v>
      </c>
      <c r="J778" s="1">
        <v>127.41800000000001</v>
      </c>
      <c r="K778" s="1">
        <v>147.79400000000001</v>
      </c>
      <c r="L778" s="1">
        <v>179.98099999999999</v>
      </c>
      <c r="M778" s="1">
        <v>192.23099999999999</v>
      </c>
      <c r="N778" s="1">
        <v>192.40600000000001</v>
      </c>
      <c r="O778" s="1">
        <v>236.42</v>
      </c>
      <c r="P778" s="1">
        <v>276.62200000000001</v>
      </c>
      <c r="Q778" s="1">
        <v>291.61</v>
      </c>
      <c r="R778" s="1">
        <v>305.15699999999998</v>
      </c>
      <c r="S778" s="1">
        <v>313.26</v>
      </c>
      <c r="T778" s="1">
        <v>306.25400000000002</v>
      </c>
      <c r="U778" s="1">
        <v>316.55799999999999</v>
      </c>
      <c r="V778" s="1">
        <v>336.67899999999997</v>
      </c>
      <c r="W778" s="1">
        <v>361.10899999999998</v>
      </c>
      <c r="X778" s="1">
        <v>372.80700000000002</v>
      </c>
      <c r="AA778" s="48"/>
      <c r="AC778" s="48"/>
      <c r="AH778" s="48"/>
      <c r="AM778" s="48"/>
      <c r="AR778" s="48"/>
      <c r="AV778" s="48"/>
      <c r="AW778" s="36"/>
      <c r="BL778" s="33"/>
    </row>
    <row r="779" spans="1:64" customFormat="1">
      <c r="A779" t="s">
        <v>1102</v>
      </c>
      <c r="C779" s="1">
        <v>22.803999999999998</v>
      </c>
      <c r="D779" s="1">
        <v>20.841000000000001</v>
      </c>
      <c r="E779" s="1">
        <v>20.690999999999999</v>
      </c>
      <c r="F779" s="1">
        <v>21.387</v>
      </c>
      <c r="G779" s="1">
        <v>24.853999999999999</v>
      </c>
      <c r="H779" s="1">
        <v>34.023000000000003</v>
      </c>
      <c r="I779" s="1">
        <v>43.121000000000002</v>
      </c>
      <c r="J779" s="1">
        <v>49.048000000000002</v>
      </c>
      <c r="K779" s="1">
        <v>57.402000000000001</v>
      </c>
      <c r="L779" s="1">
        <v>77.105000000000004</v>
      </c>
      <c r="M779" s="1">
        <v>97.03</v>
      </c>
      <c r="N779" s="1">
        <v>89.171000000000006</v>
      </c>
      <c r="O779" s="1">
        <v>89.668000000000006</v>
      </c>
      <c r="P779" s="1">
        <v>98.271000000000001</v>
      </c>
      <c r="Q779" s="1">
        <v>93.465999999999994</v>
      </c>
      <c r="R779" s="1">
        <v>98.509</v>
      </c>
      <c r="S779" s="1">
        <v>101.10899999999999</v>
      </c>
      <c r="T779" s="1">
        <v>87.813999999999993</v>
      </c>
      <c r="U779" s="1">
        <v>89.885000000000005</v>
      </c>
      <c r="V779" s="1">
        <v>95.808999999999997</v>
      </c>
      <c r="W779" s="1">
        <v>106.58499999999999</v>
      </c>
      <c r="X779" s="1">
        <v>109.863</v>
      </c>
      <c r="AA779" s="48"/>
      <c r="AC779" s="48"/>
      <c r="AH779" s="48"/>
      <c r="AM779" s="48"/>
      <c r="AR779" s="48"/>
      <c r="AV779" s="48"/>
      <c r="AW779" s="36"/>
      <c r="BL779" s="33"/>
    </row>
    <row r="780" spans="1:64" customFormat="1">
      <c r="A780" t="s">
        <v>1103</v>
      </c>
      <c r="C780" s="1">
        <v>22.146999999999998</v>
      </c>
      <c r="D780" s="1">
        <v>22.748000000000001</v>
      </c>
      <c r="E780" s="1">
        <v>20.446000000000002</v>
      </c>
      <c r="F780" s="1">
        <v>20.9</v>
      </c>
      <c r="G780" s="1">
        <v>23.613</v>
      </c>
      <c r="H780" s="1">
        <v>29.736000000000001</v>
      </c>
      <c r="I780" s="1">
        <v>34.503999999999998</v>
      </c>
      <c r="J780" s="1">
        <v>36.401000000000003</v>
      </c>
      <c r="K780" s="1">
        <v>39.621000000000002</v>
      </c>
      <c r="L780" s="1">
        <v>48.167000000000002</v>
      </c>
      <c r="M780" s="1">
        <v>55.853000000000002</v>
      </c>
      <c r="N780" s="1">
        <v>50.372</v>
      </c>
      <c r="O780" s="1">
        <v>48.103000000000002</v>
      </c>
      <c r="P780" s="1">
        <v>51.338000000000001</v>
      </c>
      <c r="Q780" s="1">
        <v>46.378</v>
      </c>
      <c r="R780" s="1">
        <v>48.131</v>
      </c>
      <c r="S780" s="1">
        <v>49.969000000000001</v>
      </c>
      <c r="T780" s="1">
        <v>43.124000000000002</v>
      </c>
      <c r="U780" s="1">
        <v>44.66</v>
      </c>
      <c r="V780" s="1">
        <v>48.552999999999997</v>
      </c>
      <c r="W780" s="1">
        <v>54.241999999999997</v>
      </c>
      <c r="X780" s="1">
        <v>55.088000000000001</v>
      </c>
      <c r="AA780" s="48"/>
      <c r="AC780" s="48"/>
      <c r="AH780" s="48"/>
      <c r="AM780" s="48"/>
      <c r="AR780" s="48"/>
      <c r="AV780" s="48"/>
      <c r="AW780" s="36"/>
      <c r="BL780" s="33"/>
    </row>
    <row r="781" spans="1:64" customFormat="1">
      <c r="A781" t="s">
        <v>1104</v>
      </c>
      <c r="C781" s="1">
        <v>0.42299999999999999</v>
      </c>
      <c r="D781" s="1">
        <v>0.44800000000000001</v>
      </c>
      <c r="E781" s="1">
        <v>0.38100000000000001</v>
      </c>
      <c r="F781" s="1">
        <v>0.38</v>
      </c>
      <c r="G781" s="1">
        <v>0.32400000000000001</v>
      </c>
      <c r="H781" s="1">
        <v>0.314</v>
      </c>
      <c r="I781" s="1">
        <v>0.36299999999999999</v>
      </c>
      <c r="J781" s="1">
        <v>0.42899999999999999</v>
      </c>
      <c r="K781" s="1">
        <v>0.47099999999999997</v>
      </c>
      <c r="L781" s="1">
        <v>0.51600000000000001</v>
      </c>
      <c r="M781" s="1">
        <v>0.60799999999999998</v>
      </c>
      <c r="N781" s="1">
        <v>0.59799999999999998</v>
      </c>
      <c r="O781" s="1">
        <v>0.68100000000000005</v>
      </c>
      <c r="P781" s="1">
        <v>0.93300000000000005</v>
      </c>
      <c r="Q781" s="1">
        <v>1.0640000000000001</v>
      </c>
      <c r="R781" s="1">
        <v>1.1299999999999999</v>
      </c>
      <c r="S781" s="1">
        <v>1.1739999999999999</v>
      </c>
      <c r="T781" s="1">
        <v>1.1579999999999999</v>
      </c>
      <c r="U781" s="1">
        <v>1.2350000000000001</v>
      </c>
      <c r="V781" s="1">
        <v>1.298</v>
      </c>
      <c r="W781" s="1">
        <v>1.4239999999999999</v>
      </c>
      <c r="X781" s="1">
        <v>1.5109999999999999</v>
      </c>
      <c r="AA781" s="48"/>
      <c r="AC781" s="48"/>
      <c r="AH781" s="48"/>
      <c r="AM781" s="48"/>
      <c r="AR781" s="48"/>
      <c r="AV781" s="48"/>
      <c r="AW781" s="36"/>
      <c r="BL781" s="33"/>
    </row>
    <row r="782" spans="1:64" customFormat="1">
      <c r="A782" t="s">
        <v>1105</v>
      </c>
      <c r="C782" s="1" t="s">
        <v>999</v>
      </c>
      <c r="D782" s="1" t="s">
        <v>999</v>
      </c>
      <c r="E782" s="1" t="s">
        <v>999</v>
      </c>
      <c r="F782" s="1" t="s">
        <v>999</v>
      </c>
      <c r="G782" s="1" t="s">
        <v>999</v>
      </c>
      <c r="H782" s="1" t="s">
        <v>999</v>
      </c>
      <c r="I782" s="1" t="s">
        <v>999</v>
      </c>
      <c r="J782" s="1" t="s">
        <v>999</v>
      </c>
      <c r="K782" s="1" t="s">
        <v>999</v>
      </c>
      <c r="L782" s="1" t="s">
        <v>999</v>
      </c>
      <c r="M782" s="1" t="s">
        <v>999</v>
      </c>
      <c r="N782" s="1" t="s">
        <v>999</v>
      </c>
      <c r="O782" s="1" t="s">
        <v>999</v>
      </c>
      <c r="P782" s="1">
        <v>6.1920000000000002</v>
      </c>
      <c r="Q782" s="1">
        <v>6.39</v>
      </c>
      <c r="R782" s="1">
        <v>6.3410000000000002</v>
      </c>
      <c r="S782" s="1">
        <v>6.4189999999999996</v>
      </c>
      <c r="T782" s="1">
        <v>6.6689999999999996</v>
      </c>
      <c r="U782" s="1">
        <v>6.8360000000000003</v>
      </c>
      <c r="V782" s="1">
        <v>7.1239999999999997</v>
      </c>
      <c r="W782" s="1">
        <v>7.48</v>
      </c>
      <c r="X782" s="1">
        <v>7.9029999999999996</v>
      </c>
      <c r="AA782" s="48"/>
      <c r="AC782" s="48"/>
      <c r="AH782" s="48"/>
      <c r="AM782" s="48"/>
      <c r="AR782" s="48"/>
      <c r="AV782" s="48"/>
      <c r="AW782" s="36"/>
      <c r="BL782" s="33"/>
    </row>
    <row r="783" spans="1:64" customFormat="1">
      <c r="A783" t="s">
        <v>1106</v>
      </c>
      <c r="C783" s="1">
        <v>137.68700000000001</v>
      </c>
      <c r="D783" s="1">
        <v>136.55000000000001</v>
      </c>
      <c r="E783" s="1">
        <v>136.453</v>
      </c>
      <c r="F783" s="1">
        <v>121.602</v>
      </c>
      <c r="G783" s="1">
        <v>115.748</v>
      </c>
      <c r="H783" s="1">
        <v>175.25399999999999</v>
      </c>
      <c r="I783" s="1">
        <v>228.93100000000001</v>
      </c>
      <c r="J783" s="1">
        <v>257.66699999999997</v>
      </c>
      <c r="K783" s="1">
        <v>271.81200000000001</v>
      </c>
      <c r="L783" s="1">
        <v>299.03300000000002</v>
      </c>
      <c r="M783" s="1">
        <v>287.09500000000003</v>
      </c>
      <c r="N783" s="1">
        <v>297.221</v>
      </c>
      <c r="O783" s="1">
        <v>375.30399999999997</v>
      </c>
      <c r="P783" s="1">
        <v>416.87900000000002</v>
      </c>
      <c r="Q783" s="1">
        <v>396.33199999999999</v>
      </c>
      <c r="R783" s="1">
        <v>366.82100000000003</v>
      </c>
      <c r="S783" s="1">
        <v>350.90100000000001</v>
      </c>
      <c r="T783" s="1">
        <v>317.57799999999997</v>
      </c>
      <c r="U783" s="1">
        <v>296.27300000000002</v>
      </c>
      <c r="V783" s="1">
        <v>349.43299999999999</v>
      </c>
      <c r="W783" s="1">
        <v>368.13499999999999</v>
      </c>
      <c r="X783" s="1">
        <v>371.298</v>
      </c>
      <c r="AA783" s="48"/>
      <c r="AC783" s="48"/>
      <c r="AH783" s="48"/>
      <c r="AM783" s="48"/>
      <c r="AR783" s="48"/>
      <c r="AV783" s="48"/>
      <c r="AW783" s="36"/>
      <c r="BL783" s="33"/>
    </row>
    <row r="784" spans="1:64" customFormat="1">
      <c r="A784" t="s">
        <v>1107</v>
      </c>
      <c r="C784" s="1" t="s">
        <v>999</v>
      </c>
      <c r="D784" s="1" t="s">
        <v>999</v>
      </c>
      <c r="E784" s="1" t="s">
        <v>999</v>
      </c>
      <c r="F784" s="1" t="s">
        <v>999</v>
      </c>
      <c r="G784" s="1" t="s">
        <v>999</v>
      </c>
      <c r="H784" s="1" t="s">
        <v>999</v>
      </c>
      <c r="I784" s="1" t="s">
        <v>999</v>
      </c>
      <c r="J784" s="1" t="s">
        <v>999</v>
      </c>
      <c r="K784" s="1" t="s">
        <v>999</v>
      </c>
      <c r="L784" s="1" t="s">
        <v>999</v>
      </c>
      <c r="M784" s="1" t="s">
        <v>999</v>
      </c>
      <c r="N784" s="1" t="s">
        <v>999</v>
      </c>
      <c r="O784" s="1" t="s">
        <v>999</v>
      </c>
      <c r="P784" s="1">
        <v>17.186</v>
      </c>
      <c r="Q784" s="1">
        <v>11.266999999999999</v>
      </c>
      <c r="R784" s="1">
        <v>14.946999999999999</v>
      </c>
      <c r="S784" s="1">
        <v>15.105</v>
      </c>
      <c r="T784" s="1">
        <v>12.49</v>
      </c>
      <c r="U784" s="1">
        <v>2.9540000000000002</v>
      </c>
      <c r="V784" s="1">
        <v>2.9489999999999998</v>
      </c>
      <c r="W784" s="1">
        <v>3.9289999999999998</v>
      </c>
      <c r="X784" s="1">
        <v>3.1509999999999998</v>
      </c>
      <c r="AA784" s="48"/>
      <c r="AC784" s="48"/>
      <c r="AH784" s="48"/>
      <c r="AM784" s="48"/>
      <c r="AR784" s="48"/>
      <c r="AV784" s="48"/>
      <c r="AW784" s="36"/>
      <c r="BL784" s="33"/>
    </row>
    <row r="785" spans="1:73" customFormat="1">
      <c r="A785" t="s">
        <v>1108</v>
      </c>
      <c r="C785" s="1">
        <v>616.88499999999999</v>
      </c>
      <c r="D785" s="1">
        <v>634.36900000000003</v>
      </c>
      <c r="E785" s="1">
        <v>597.03</v>
      </c>
      <c r="F785" s="1">
        <v>626.40300000000002</v>
      </c>
      <c r="G785" s="1">
        <v>707.32600000000002</v>
      </c>
      <c r="H785" s="1">
        <v>908.41300000000001</v>
      </c>
      <c r="I785" s="1" t="s">
        <v>1337</v>
      </c>
      <c r="J785" s="1" t="s">
        <v>1338</v>
      </c>
      <c r="K785" s="1" t="s">
        <v>1339</v>
      </c>
      <c r="L785" s="1" t="s">
        <v>1340</v>
      </c>
      <c r="M785" s="1" t="s">
        <v>1341</v>
      </c>
      <c r="N785" s="1" t="s">
        <v>1342</v>
      </c>
      <c r="O785" s="1" t="s">
        <v>1343</v>
      </c>
      <c r="P785" s="1" t="s">
        <v>1344</v>
      </c>
      <c r="Q785" s="1" t="s">
        <v>1345</v>
      </c>
      <c r="R785" s="1" t="s">
        <v>1346</v>
      </c>
      <c r="S785" s="1" t="s">
        <v>1347</v>
      </c>
      <c r="T785" s="1" t="s">
        <v>1348</v>
      </c>
      <c r="U785" s="1" t="s">
        <v>1349</v>
      </c>
      <c r="V785" s="1" t="s">
        <v>1350</v>
      </c>
      <c r="W785" s="1" t="s">
        <v>1351</v>
      </c>
      <c r="X785" s="1" t="s">
        <v>1352</v>
      </c>
      <c r="AA785" s="48"/>
      <c r="AC785" s="48"/>
      <c r="AH785" s="48"/>
      <c r="AM785" s="48"/>
      <c r="AR785" s="48"/>
      <c r="AV785" s="48"/>
      <c r="AW785" s="36"/>
      <c r="BL785" s="33"/>
    </row>
    <row r="786" spans="1:73" customFormat="1">
      <c r="A786" t="s">
        <v>60</v>
      </c>
      <c r="C786" s="1">
        <v>18.43</v>
      </c>
      <c r="D786" s="1">
        <v>18.532</v>
      </c>
      <c r="E786" s="1">
        <v>19.370999999999999</v>
      </c>
      <c r="F786" s="1">
        <v>18.61</v>
      </c>
      <c r="G786" s="1">
        <v>19.585000000000001</v>
      </c>
      <c r="H786" s="1">
        <v>21.620999999999999</v>
      </c>
      <c r="I786" s="1">
        <v>23.655000000000001</v>
      </c>
      <c r="J786" s="1">
        <v>27.945</v>
      </c>
      <c r="K786" s="1">
        <v>32.359000000000002</v>
      </c>
      <c r="L786" s="1">
        <v>37.042999999999999</v>
      </c>
      <c r="M786" s="1">
        <v>46.601999999999997</v>
      </c>
      <c r="N786" s="1">
        <v>48.113</v>
      </c>
      <c r="O786" s="1">
        <v>56.71</v>
      </c>
      <c r="P786" s="1">
        <v>65.266999999999996</v>
      </c>
      <c r="Q786" s="1">
        <v>68.418999999999997</v>
      </c>
      <c r="R786" s="1">
        <v>74.277000000000001</v>
      </c>
      <c r="S786" s="1">
        <v>79.311999999999998</v>
      </c>
      <c r="T786" s="1">
        <v>80.557000000000002</v>
      </c>
      <c r="U786" s="1">
        <v>81.775999999999996</v>
      </c>
      <c r="V786" s="1">
        <v>87.350999999999999</v>
      </c>
      <c r="W786" s="1">
        <v>88.222999999999999</v>
      </c>
      <c r="X786" s="1">
        <v>84.164000000000001</v>
      </c>
      <c r="AA786" s="48"/>
      <c r="AC786" s="48"/>
      <c r="AH786" s="48"/>
      <c r="AM786" s="48"/>
      <c r="AR786" s="48"/>
      <c r="AV786" s="48"/>
      <c r="AW786" s="36"/>
      <c r="BL786" s="33"/>
    </row>
    <row r="787" spans="1:73" customFormat="1">
      <c r="A787" t="s">
        <v>1109</v>
      </c>
      <c r="C787" s="1">
        <v>0.36599999999999999</v>
      </c>
      <c r="D787" s="1">
        <v>0.38900000000000001</v>
      </c>
      <c r="E787" s="1">
        <v>0.433</v>
      </c>
      <c r="F787" s="1">
        <v>0.47499999999999998</v>
      </c>
      <c r="G787" s="1">
        <v>0.497</v>
      </c>
      <c r="H787" s="1">
        <v>0.48599999999999999</v>
      </c>
      <c r="I787" s="1">
        <v>0.52900000000000003</v>
      </c>
      <c r="J787" s="1">
        <v>0.57799999999999996</v>
      </c>
      <c r="K787" s="1">
        <v>0.65700000000000003</v>
      </c>
      <c r="L787" s="1">
        <v>0.72399999999999998</v>
      </c>
      <c r="M787" s="1">
        <v>0.79300000000000004</v>
      </c>
      <c r="N787" s="1">
        <v>0.76700000000000002</v>
      </c>
      <c r="O787" s="1">
        <v>0.76700000000000002</v>
      </c>
      <c r="P787" s="1">
        <v>0.81899999999999995</v>
      </c>
      <c r="Q787" s="1">
        <v>0.8</v>
      </c>
      <c r="R787" s="1">
        <v>0.84899999999999998</v>
      </c>
      <c r="S787" s="1">
        <v>0.91700000000000004</v>
      </c>
      <c r="T787" s="1">
        <v>0.93600000000000005</v>
      </c>
      <c r="U787" s="1">
        <v>0.95899999999999996</v>
      </c>
      <c r="V787" s="1">
        <v>0.99199999999999999</v>
      </c>
      <c r="W787" s="1">
        <v>1.0189999999999999</v>
      </c>
      <c r="X787" s="1">
        <v>1.0580000000000001</v>
      </c>
      <c r="AA787" s="48"/>
      <c r="AC787" s="48"/>
      <c r="AH787" s="48"/>
      <c r="AM787" s="48"/>
      <c r="AR787" s="48"/>
      <c r="AV787" s="48"/>
      <c r="AW787" s="36"/>
      <c r="BL787" s="33"/>
    </row>
    <row r="788" spans="1:73" customFormat="1">
      <c r="A788" t="s">
        <v>1110</v>
      </c>
      <c r="C788" s="1">
        <v>0.78500000000000003</v>
      </c>
      <c r="D788" s="1">
        <v>0.82499999999999996</v>
      </c>
      <c r="E788" s="1">
        <v>0.83399999999999996</v>
      </c>
      <c r="F788" s="1">
        <v>0.79800000000000004</v>
      </c>
      <c r="G788" s="1">
        <v>0.80500000000000005</v>
      </c>
      <c r="H788" s="1">
        <v>0.88300000000000001</v>
      </c>
      <c r="I788" s="1">
        <v>0.95399999999999996</v>
      </c>
      <c r="J788" s="1">
        <v>1.016</v>
      </c>
      <c r="K788" s="1">
        <v>1.135</v>
      </c>
      <c r="L788" s="1">
        <v>1.2789999999999999</v>
      </c>
      <c r="M788" s="1">
        <v>1.2869999999999999</v>
      </c>
      <c r="N788" s="1">
        <v>1.2789999999999999</v>
      </c>
      <c r="O788" s="1">
        <v>1.399</v>
      </c>
      <c r="P788" s="1">
        <v>1.444</v>
      </c>
      <c r="Q788" s="1">
        <v>1.4379999999999999</v>
      </c>
      <c r="R788" s="1">
        <v>1.4810000000000001</v>
      </c>
      <c r="S788" s="1">
        <v>1.542</v>
      </c>
      <c r="T788" s="1">
        <v>1.641</v>
      </c>
      <c r="U788" s="1">
        <v>1.6879999999999999</v>
      </c>
      <c r="V788" s="1">
        <v>1.81</v>
      </c>
      <c r="W788" s="1">
        <v>1.8740000000000001</v>
      </c>
      <c r="X788" s="1">
        <v>1.9710000000000001</v>
      </c>
      <c r="AA788" s="48"/>
      <c r="AC788" s="48"/>
      <c r="AH788" s="48"/>
      <c r="AM788" s="48"/>
      <c r="AR788" s="48"/>
      <c r="AV788" s="48"/>
      <c r="AW788" s="36"/>
      <c r="BL788" s="33"/>
    </row>
    <row r="789" spans="1:73" customFormat="1">
      <c r="A789" t="s">
        <v>1111</v>
      </c>
      <c r="C789" s="1">
        <v>0.374</v>
      </c>
      <c r="D789" s="1">
        <v>0.39100000000000001</v>
      </c>
      <c r="E789" s="1">
        <v>0.39600000000000002</v>
      </c>
      <c r="F789" s="1">
        <v>0.43</v>
      </c>
      <c r="G789" s="1">
        <v>0.46200000000000002</v>
      </c>
      <c r="H789" s="1">
        <v>0.48199999999999998</v>
      </c>
      <c r="I789" s="1">
        <v>0.52200000000000002</v>
      </c>
      <c r="J789" s="1">
        <v>0.55100000000000005</v>
      </c>
      <c r="K789" s="1">
        <v>0.61099999999999999</v>
      </c>
      <c r="L789" s="1">
        <v>0.65200000000000002</v>
      </c>
      <c r="M789" s="1">
        <v>0.69499999999999995</v>
      </c>
      <c r="N789" s="1">
        <v>0.67500000000000004</v>
      </c>
      <c r="O789" s="1">
        <v>0.68100000000000005</v>
      </c>
      <c r="P789" s="1">
        <v>0.67600000000000005</v>
      </c>
      <c r="Q789" s="1">
        <v>0.69299999999999995</v>
      </c>
      <c r="R789" s="1">
        <v>0.72099999999999997</v>
      </c>
      <c r="S789" s="1">
        <v>0.72799999999999998</v>
      </c>
      <c r="T789" s="1">
        <v>0.755</v>
      </c>
      <c r="U789" s="1">
        <v>0.77100000000000002</v>
      </c>
      <c r="V789" s="1">
        <v>0.78500000000000003</v>
      </c>
      <c r="W789" s="1">
        <v>0.82599999999999996</v>
      </c>
      <c r="X789" s="1">
        <v>0.86399999999999999</v>
      </c>
      <c r="AA789" s="48"/>
      <c r="AC789" s="48"/>
      <c r="AH789" s="48"/>
      <c r="AM789" s="48"/>
      <c r="AR789" s="48"/>
      <c r="AV789" s="48"/>
      <c r="AW789" s="36"/>
      <c r="BL789" s="33"/>
    </row>
    <row r="790" spans="1:73" customFormat="1">
      <c r="A790" t="s">
        <v>1112</v>
      </c>
      <c r="C790" s="1">
        <v>10.923999999999999</v>
      </c>
      <c r="D790" s="1">
        <v>10.714</v>
      </c>
      <c r="E790" s="1">
        <v>13.134</v>
      </c>
      <c r="F790" s="1">
        <v>15.715999999999999</v>
      </c>
      <c r="G790" s="1">
        <v>18.137</v>
      </c>
      <c r="H790" s="1">
        <v>21.355</v>
      </c>
      <c r="I790" s="1">
        <v>26.646000000000001</v>
      </c>
      <c r="J790" s="1">
        <v>35.183</v>
      </c>
      <c r="K790" s="1">
        <v>45.264000000000003</v>
      </c>
      <c r="L790" s="1">
        <v>59.44</v>
      </c>
      <c r="M790" s="1">
        <v>64.832999999999998</v>
      </c>
      <c r="N790" s="1">
        <v>54.811999999999998</v>
      </c>
      <c r="O790" s="1">
        <v>65.715999999999994</v>
      </c>
      <c r="P790" s="1">
        <v>66.447999999999993</v>
      </c>
      <c r="Q790" s="1">
        <v>48.948</v>
      </c>
      <c r="R790" s="1">
        <v>52.892000000000003</v>
      </c>
      <c r="S790" s="1">
        <v>60.725999999999999</v>
      </c>
      <c r="T790" s="1">
        <v>65.296000000000006</v>
      </c>
      <c r="U790" s="1">
        <v>55.566000000000003</v>
      </c>
      <c r="V790" s="1">
        <v>45.677</v>
      </c>
      <c r="W790" s="1">
        <v>33.902999999999999</v>
      </c>
      <c r="X790" s="1">
        <v>31.468</v>
      </c>
      <c r="AA790" s="48"/>
      <c r="AC790" s="48"/>
      <c r="AH790" s="48"/>
      <c r="AM790" s="48"/>
      <c r="AR790" s="48"/>
      <c r="AV790" s="48"/>
      <c r="AW790" s="36"/>
      <c r="BL790" s="33"/>
    </row>
    <row r="791" spans="1:73" customFormat="1">
      <c r="A791" t="s">
        <v>484</v>
      </c>
      <c r="C791" s="1">
        <v>1.4830000000000001</v>
      </c>
      <c r="D791" s="1">
        <v>1.222</v>
      </c>
      <c r="E791" s="1">
        <v>1.266</v>
      </c>
      <c r="F791" s="1">
        <v>1.0900000000000001</v>
      </c>
      <c r="G791" s="1">
        <v>1.3759999999999999</v>
      </c>
      <c r="H791" s="1">
        <v>1.615</v>
      </c>
      <c r="I791" s="1">
        <v>1.8680000000000001</v>
      </c>
      <c r="J791" s="1">
        <v>2.2349999999999999</v>
      </c>
      <c r="K791" s="1">
        <v>2.6259999999999999</v>
      </c>
      <c r="L791" s="1">
        <v>2.9359999999999999</v>
      </c>
      <c r="M791" s="1">
        <v>3.5329999999999999</v>
      </c>
      <c r="N791" s="1">
        <v>3.8759999999999999</v>
      </c>
      <c r="O791" s="1">
        <v>4.3680000000000003</v>
      </c>
      <c r="P791" s="1">
        <v>4.4219999999999997</v>
      </c>
      <c r="Q791" s="1">
        <v>4.9800000000000004</v>
      </c>
      <c r="R791" s="1">
        <v>5.1459999999999999</v>
      </c>
      <c r="S791" s="1">
        <v>5.2409999999999997</v>
      </c>
      <c r="T791" s="1">
        <v>4.7869999999999999</v>
      </c>
      <c r="U791" s="1">
        <v>3.1659999999999999</v>
      </c>
      <c r="V791" s="1">
        <v>3.069</v>
      </c>
      <c r="W791" s="1">
        <v>3.427</v>
      </c>
      <c r="X791" s="1">
        <v>3.6829999999999998</v>
      </c>
      <c r="AA791" s="48"/>
      <c r="AC791" s="48"/>
      <c r="AH791" s="48"/>
      <c r="AM791" s="48"/>
      <c r="AR791" s="48"/>
      <c r="AV791" s="48"/>
      <c r="AW791" s="36"/>
      <c r="BL791" s="33"/>
    </row>
    <row r="792" spans="1:73" customFormat="1">
      <c r="A792" t="s">
        <v>1113</v>
      </c>
      <c r="C792" s="1">
        <v>267.22500000000002</v>
      </c>
      <c r="D792" s="1">
        <v>271.17599999999999</v>
      </c>
      <c r="E792" s="1">
        <v>260.15699999999998</v>
      </c>
      <c r="F792" s="1">
        <v>240.28299999999999</v>
      </c>
      <c r="G792" s="1">
        <v>264.34500000000003</v>
      </c>
      <c r="H792" s="1">
        <v>331.53100000000001</v>
      </c>
      <c r="I792" s="1">
        <v>382.154</v>
      </c>
      <c r="J792" s="1">
        <v>389.48899999999998</v>
      </c>
      <c r="K792" s="1">
        <v>420.53800000000001</v>
      </c>
      <c r="L792" s="1">
        <v>488.4</v>
      </c>
      <c r="M792" s="1">
        <v>514.58500000000004</v>
      </c>
      <c r="N792" s="1">
        <v>430.113</v>
      </c>
      <c r="O792" s="1">
        <v>488.90899999999999</v>
      </c>
      <c r="P792" s="1">
        <v>563.79700000000003</v>
      </c>
      <c r="Q792" s="1">
        <v>544.48199999999997</v>
      </c>
      <c r="R792" s="1">
        <v>579.36099999999999</v>
      </c>
      <c r="S792" s="1">
        <v>574.41300000000001</v>
      </c>
      <c r="T792" s="1">
        <v>498.11799999999999</v>
      </c>
      <c r="U792" s="1">
        <v>512.20500000000004</v>
      </c>
      <c r="V792" s="1">
        <v>535.60699999999997</v>
      </c>
      <c r="W792" s="1">
        <v>551.13499999999999</v>
      </c>
      <c r="X792" s="1">
        <v>547.12300000000005</v>
      </c>
      <c r="AA792" s="48"/>
      <c r="AC792" s="48"/>
      <c r="AH792" s="48"/>
      <c r="AM792" s="48"/>
      <c r="AR792" s="48"/>
      <c r="AV792" s="48"/>
      <c r="AW792" s="36"/>
      <c r="BL792" s="33"/>
    </row>
    <row r="793" spans="1:73" customFormat="1">
      <c r="A793" t="s">
        <v>1114</v>
      </c>
      <c r="C793" s="1">
        <v>294.82400000000001</v>
      </c>
      <c r="D793" s="1">
        <v>289.53500000000003</v>
      </c>
      <c r="E793" s="1">
        <v>272.18799999999999</v>
      </c>
      <c r="F793" s="1">
        <v>278.67599999999999</v>
      </c>
      <c r="G793" s="1">
        <v>301.52</v>
      </c>
      <c r="H793" s="1">
        <v>353.154</v>
      </c>
      <c r="I793" s="1">
        <v>393.58199999999999</v>
      </c>
      <c r="J793" s="1">
        <v>408.68</v>
      </c>
      <c r="K793" s="1">
        <v>431.13799999999998</v>
      </c>
      <c r="L793" s="1">
        <v>480.274</v>
      </c>
      <c r="M793" s="1">
        <v>553.84199999999998</v>
      </c>
      <c r="N793" s="1">
        <v>541.61900000000003</v>
      </c>
      <c r="O793" s="1">
        <v>583.053</v>
      </c>
      <c r="P793" s="1">
        <v>699.67</v>
      </c>
      <c r="Q793" s="1">
        <v>667.89</v>
      </c>
      <c r="R793" s="1">
        <v>688.74699999999996</v>
      </c>
      <c r="S793" s="1">
        <v>709.49599999999998</v>
      </c>
      <c r="T793" s="1">
        <v>679.721</v>
      </c>
      <c r="U793" s="1">
        <v>670.24699999999996</v>
      </c>
      <c r="V793" s="1">
        <v>679.01099999999997</v>
      </c>
      <c r="W793" s="1">
        <v>703.75</v>
      </c>
      <c r="X793" s="1">
        <v>707.57</v>
      </c>
      <c r="AA793" s="48"/>
      <c r="AC793" s="48"/>
      <c r="AH793" s="48"/>
      <c r="AM793" s="48"/>
      <c r="AR793" s="48"/>
      <c r="AV793" s="48"/>
      <c r="AW793" s="36"/>
      <c r="BL793" s="33"/>
    </row>
    <row r="794" spans="1:73" customFormat="1">
      <c r="A794" t="s">
        <v>1115</v>
      </c>
      <c r="C794" s="1">
        <v>16.143999999999998</v>
      </c>
      <c r="D794" s="1">
        <v>16.785</v>
      </c>
      <c r="E794" s="1">
        <v>19.861000000000001</v>
      </c>
      <c r="F794" s="1">
        <v>20.978999999999999</v>
      </c>
      <c r="G794" s="1">
        <v>22.757999999999999</v>
      </c>
      <c r="H794" s="1">
        <v>21.702000000000002</v>
      </c>
      <c r="I794" s="1">
        <v>25.204000000000001</v>
      </c>
      <c r="J794" s="1">
        <v>28.881</v>
      </c>
      <c r="K794" s="1">
        <v>33.823999999999998</v>
      </c>
      <c r="L794" s="1">
        <v>40.488</v>
      </c>
      <c r="M794" s="1">
        <v>52.631</v>
      </c>
      <c r="N794" s="1">
        <v>53.939</v>
      </c>
      <c r="O794" s="1">
        <v>60.042999999999999</v>
      </c>
      <c r="P794" s="1" t="s">
        <v>999</v>
      </c>
      <c r="Q794" s="1" t="s">
        <v>999</v>
      </c>
      <c r="R794" s="1" t="s">
        <v>999</v>
      </c>
      <c r="S794" s="1" t="s">
        <v>999</v>
      </c>
      <c r="T794" s="1" t="s">
        <v>999</v>
      </c>
      <c r="U794" s="1" t="s">
        <v>999</v>
      </c>
      <c r="V794" s="1" t="s">
        <v>999</v>
      </c>
      <c r="W794" s="1" t="s">
        <v>999</v>
      </c>
      <c r="X794" s="1" t="s">
        <v>999</v>
      </c>
      <c r="AA794" s="48"/>
      <c r="AC794" s="48"/>
      <c r="AH794" s="48"/>
      <c r="AM794" s="48"/>
      <c r="AR794" s="48"/>
      <c r="AV794" s="48"/>
      <c r="AW794" s="36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31"/>
      <c r="BM794" s="1"/>
      <c r="BN794" s="1"/>
      <c r="BO794" s="1"/>
      <c r="BP794" s="1"/>
      <c r="BQ794" s="1"/>
      <c r="BR794" s="1"/>
      <c r="BS794" s="1"/>
      <c r="BT794" s="1"/>
      <c r="BU794" s="1"/>
    </row>
    <row r="795" spans="1:73" customFormat="1">
      <c r="A795" t="s">
        <v>1116</v>
      </c>
      <c r="C795" s="1">
        <v>280.40699999999998</v>
      </c>
      <c r="D795" s="1">
        <v>304.17399999999998</v>
      </c>
      <c r="E795" s="1">
        <v>331.40699999999998</v>
      </c>
      <c r="F795" s="1">
        <v>300.42200000000003</v>
      </c>
      <c r="G795" s="1">
        <v>308.88400000000001</v>
      </c>
      <c r="H795" s="1">
        <v>318.59699999999998</v>
      </c>
      <c r="I795" s="1">
        <v>348.52100000000002</v>
      </c>
      <c r="J795" s="1">
        <v>375.78699999999998</v>
      </c>
      <c r="K795" s="1">
        <v>388.54700000000003</v>
      </c>
      <c r="L795" s="1">
        <v>408.221</v>
      </c>
      <c r="M795" s="1">
        <v>417.03800000000001</v>
      </c>
      <c r="N795" s="1">
        <v>392.10599999999999</v>
      </c>
      <c r="O795" s="1">
        <v>446.14100000000002</v>
      </c>
      <c r="P795" s="1">
        <v>485.67099999999999</v>
      </c>
      <c r="Q795" s="1">
        <v>495.91899999999998</v>
      </c>
      <c r="R795" s="1">
        <v>511.59899999999999</v>
      </c>
      <c r="S795" s="1">
        <v>530.51499999999999</v>
      </c>
      <c r="T795" s="1">
        <v>525.601</v>
      </c>
      <c r="U795" s="1">
        <v>531.35699999999997</v>
      </c>
      <c r="V795" s="1">
        <v>574.89499999999998</v>
      </c>
      <c r="W795" s="1">
        <v>589.39099999999996</v>
      </c>
      <c r="X795" s="1">
        <v>601.43100000000004</v>
      </c>
      <c r="AA795" s="48"/>
      <c r="AC795" s="48"/>
      <c r="AH795" s="48"/>
      <c r="AM795" s="48"/>
      <c r="AR795" s="48"/>
      <c r="AV795" s="48"/>
      <c r="AW795" s="36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31"/>
      <c r="BM795" s="1"/>
      <c r="BN795" s="1"/>
      <c r="BO795" s="1"/>
      <c r="BP795" s="1"/>
      <c r="BQ795" s="1"/>
      <c r="BR795" s="1"/>
      <c r="BS795" s="1"/>
      <c r="BT795" s="1"/>
      <c r="BU795" s="1"/>
    </row>
    <row r="796" spans="1:73" customFormat="1">
      <c r="A796" t="s">
        <v>1117</v>
      </c>
      <c r="C796" s="1">
        <v>1.32</v>
      </c>
      <c r="D796" s="1">
        <v>1.087</v>
      </c>
      <c r="E796" s="1">
        <v>0.99099999999999999</v>
      </c>
      <c r="F796" s="1">
        <v>1.0569999999999999</v>
      </c>
      <c r="G796" s="1">
        <v>1.212</v>
      </c>
      <c r="H796" s="1">
        <v>1.5549999999999999</v>
      </c>
      <c r="I796" s="1">
        <v>2.073</v>
      </c>
      <c r="J796" s="1">
        <v>2.3109999999999999</v>
      </c>
      <c r="K796" s="1">
        <v>2.8109999999999999</v>
      </c>
      <c r="L796" s="1">
        <v>3.7120000000000002</v>
      </c>
      <c r="M796" s="1">
        <v>5.1349999999999998</v>
      </c>
      <c r="N796" s="1">
        <v>4.9770000000000003</v>
      </c>
      <c r="O796" s="1">
        <v>5.6420000000000003</v>
      </c>
      <c r="P796" s="1">
        <v>6.5229999999999997</v>
      </c>
      <c r="Q796" s="1">
        <v>7.5919999999999996</v>
      </c>
      <c r="R796" s="1">
        <v>8.5060000000000002</v>
      </c>
      <c r="S796" s="1">
        <v>9.2420000000000009</v>
      </c>
      <c r="T796" s="1">
        <v>7.8570000000000002</v>
      </c>
      <c r="U796" s="1">
        <v>6.9530000000000003</v>
      </c>
      <c r="V796" s="1">
        <v>7.1440000000000001</v>
      </c>
      <c r="W796" s="1">
        <v>7.52</v>
      </c>
      <c r="X796" s="1">
        <v>7.6980000000000004</v>
      </c>
      <c r="AA796" s="48"/>
      <c r="AC796" s="48"/>
      <c r="AH796" s="48"/>
      <c r="AM796" s="48"/>
      <c r="AR796" s="48"/>
      <c r="AV796" s="48"/>
      <c r="AW796" s="36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3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:73" customFormat="1">
      <c r="A797" t="s">
        <v>1118</v>
      </c>
      <c r="C797" s="1">
        <v>9.4540000000000006</v>
      </c>
      <c r="D797" s="1">
        <v>11.624000000000001</v>
      </c>
      <c r="E797" s="1">
        <v>12.423</v>
      </c>
      <c r="F797" s="1">
        <v>12.743</v>
      </c>
      <c r="G797" s="1">
        <v>13.215999999999999</v>
      </c>
      <c r="H797" s="1">
        <v>14.178000000000001</v>
      </c>
      <c r="I797" s="1">
        <v>15.547000000000001</v>
      </c>
      <c r="J797" s="1">
        <v>16.93</v>
      </c>
      <c r="K797" s="1">
        <v>18.61</v>
      </c>
      <c r="L797" s="1">
        <v>21.501999999999999</v>
      </c>
      <c r="M797" s="1">
        <v>27.367999999999999</v>
      </c>
      <c r="N797" s="1">
        <v>28.574000000000002</v>
      </c>
      <c r="O797" s="1">
        <v>31.085999999999999</v>
      </c>
      <c r="P797" s="1">
        <v>33.582999999999998</v>
      </c>
      <c r="Q797" s="1">
        <v>39.649000000000001</v>
      </c>
      <c r="R797" s="1">
        <v>45.68</v>
      </c>
      <c r="S797" s="1">
        <v>50.003</v>
      </c>
      <c r="T797" s="1">
        <v>47.384999999999998</v>
      </c>
      <c r="U797" s="1">
        <v>49.774000000000001</v>
      </c>
      <c r="V797" s="1">
        <v>53.271000000000001</v>
      </c>
      <c r="W797" s="1">
        <v>57.862000000000002</v>
      </c>
      <c r="X797" s="1">
        <v>61.031999999999996</v>
      </c>
      <c r="AA797" s="48"/>
      <c r="AC797" s="48"/>
      <c r="AH797" s="48"/>
      <c r="AM797" s="48"/>
      <c r="AR797" s="48"/>
      <c r="AV797" s="48"/>
      <c r="AW797" s="36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3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:73" customFormat="1">
      <c r="A798" t="s">
        <v>1119</v>
      </c>
      <c r="C798" s="1">
        <v>113.676</v>
      </c>
      <c r="D798" s="1">
        <v>126.669</v>
      </c>
      <c r="E798" s="1">
        <v>126.392</v>
      </c>
      <c r="F798" s="1">
        <v>120.297</v>
      </c>
      <c r="G798" s="1">
        <v>134.30099999999999</v>
      </c>
      <c r="H798" s="1">
        <v>152.28100000000001</v>
      </c>
      <c r="I798" s="1">
        <v>172.89500000000001</v>
      </c>
      <c r="J798" s="1">
        <v>189.31800000000001</v>
      </c>
      <c r="K798" s="1">
        <v>221.75899999999999</v>
      </c>
      <c r="L798" s="1">
        <v>262.94299999999998</v>
      </c>
      <c r="M798" s="1">
        <v>291.38299999999998</v>
      </c>
      <c r="N798" s="1">
        <v>281.70999999999998</v>
      </c>
      <c r="O798" s="1">
        <v>341.10500000000002</v>
      </c>
      <c r="P798" s="1">
        <v>370.81799999999998</v>
      </c>
      <c r="Q798" s="1">
        <v>397.55799999999999</v>
      </c>
      <c r="R798" s="1">
        <v>420.334</v>
      </c>
      <c r="S798" s="1">
        <v>407.339</v>
      </c>
      <c r="T798" s="1">
        <v>401.26600000000002</v>
      </c>
      <c r="U798" s="1">
        <v>412.43700000000001</v>
      </c>
      <c r="V798" s="1">
        <v>455.322</v>
      </c>
      <c r="W798" s="1">
        <v>487.23899999999998</v>
      </c>
      <c r="X798" s="1">
        <v>516.66200000000003</v>
      </c>
      <c r="AA798" s="48"/>
      <c r="AC798" s="48"/>
      <c r="AH798" s="48"/>
      <c r="AM798" s="48"/>
      <c r="AR798" s="48"/>
      <c r="AV798" s="48"/>
      <c r="AW798" s="36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3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:73" customFormat="1">
      <c r="A799" t="s">
        <v>61</v>
      </c>
      <c r="C799" s="1" t="s">
        <v>999</v>
      </c>
      <c r="D799" s="1" t="s">
        <v>999</v>
      </c>
      <c r="E799" s="1">
        <v>0.44</v>
      </c>
      <c r="F799" s="1">
        <v>0.51800000000000002</v>
      </c>
      <c r="G799" s="1">
        <v>0.51100000000000001</v>
      </c>
      <c r="H799" s="1">
        <v>0.54300000000000004</v>
      </c>
      <c r="I799" s="1">
        <v>1.0780000000000001</v>
      </c>
      <c r="J799" s="1">
        <v>1.8140000000000001</v>
      </c>
      <c r="K799" s="1">
        <v>2.6579999999999999</v>
      </c>
      <c r="L799" s="1">
        <v>2.8809999999999998</v>
      </c>
      <c r="M799" s="1">
        <v>4.391</v>
      </c>
      <c r="N799" s="1">
        <v>3.2</v>
      </c>
      <c r="O799" s="1">
        <v>3.9990000000000001</v>
      </c>
      <c r="P799" s="1">
        <v>5.6820000000000004</v>
      </c>
      <c r="Q799" s="1">
        <v>6.6710000000000003</v>
      </c>
      <c r="R799" s="1">
        <v>5.65</v>
      </c>
      <c r="S799" s="1">
        <v>4.0449999999999999</v>
      </c>
      <c r="T799" s="1">
        <v>3.1040000000000001</v>
      </c>
      <c r="U799" s="1">
        <v>2.5209999999999999</v>
      </c>
      <c r="V799" s="1">
        <v>2.778</v>
      </c>
      <c r="W799" s="1">
        <v>3.09</v>
      </c>
      <c r="X799" s="1">
        <v>3.145</v>
      </c>
      <c r="AA799" s="48"/>
      <c r="AC799" s="48"/>
      <c r="AH799" s="48"/>
      <c r="AM799" s="48"/>
      <c r="AR799" s="48"/>
      <c r="AV799" s="48"/>
      <c r="AW799" s="36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3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:73" customFormat="1">
      <c r="A800" t="s">
        <v>29</v>
      </c>
      <c r="C800" s="1">
        <v>1.75</v>
      </c>
      <c r="D800" s="1">
        <v>1.7569999999999999</v>
      </c>
      <c r="E800" s="1">
        <v>1.4930000000000001</v>
      </c>
      <c r="F800" s="1">
        <v>1.4830000000000001</v>
      </c>
      <c r="G800" s="1">
        <v>1.706</v>
      </c>
      <c r="H800" s="1">
        <v>2.1160000000000001</v>
      </c>
      <c r="I800" s="1">
        <v>2.2599999999999998</v>
      </c>
      <c r="J800" s="1">
        <v>2.2829999999999999</v>
      </c>
      <c r="K800" s="1">
        <v>2.3519999999999999</v>
      </c>
      <c r="L800" s="1">
        <v>2.6629999999999998</v>
      </c>
      <c r="M800" s="1">
        <v>3.3260000000000001</v>
      </c>
      <c r="N800" s="1">
        <v>3.3740000000000001</v>
      </c>
      <c r="O800" s="1">
        <v>3.4319999999999999</v>
      </c>
      <c r="P800" s="1">
        <v>3.871</v>
      </c>
      <c r="Q800" s="1">
        <v>3.8759999999999999</v>
      </c>
      <c r="R800" s="1">
        <v>4.3220000000000001</v>
      </c>
      <c r="S800" s="1">
        <v>4.5759999999999996</v>
      </c>
      <c r="T800" s="1">
        <v>4.181</v>
      </c>
      <c r="U800" s="1">
        <v>4.4859999999999998</v>
      </c>
      <c r="V800" s="1">
        <v>4.7949999999999999</v>
      </c>
      <c r="W800" s="1">
        <v>5.3579999999999997</v>
      </c>
      <c r="X800" s="1">
        <v>5.5919999999999996</v>
      </c>
      <c r="AA800" s="48"/>
      <c r="AC800" s="48"/>
      <c r="AH800" s="48"/>
      <c r="AM800" s="48"/>
      <c r="AR800" s="48"/>
      <c r="AV800" s="48"/>
      <c r="AW800" s="36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31"/>
      <c r="BM800" s="1"/>
      <c r="BN800" s="1"/>
      <c r="BO800" s="1"/>
      <c r="BP800" s="1"/>
      <c r="BQ800" s="1"/>
      <c r="BR800" s="1"/>
      <c r="BS800" s="1"/>
      <c r="BT800" s="1"/>
      <c r="BU800" s="1"/>
    </row>
    <row r="801" spans="1:73" customFormat="1">
      <c r="A801" t="s">
        <v>516</v>
      </c>
      <c r="C801" s="1">
        <v>0.19800000000000001</v>
      </c>
      <c r="D801" s="1">
        <v>0.20100000000000001</v>
      </c>
      <c r="E801" s="1">
        <v>0.19500000000000001</v>
      </c>
      <c r="F801" s="1">
        <v>0.17699999999999999</v>
      </c>
      <c r="G801" s="1">
        <v>0.191</v>
      </c>
      <c r="H801" s="1">
        <v>0.21199999999999999</v>
      </c>
      <c r="I801" s="1">
        <v>0.248</v>
      </c>
      <c r="J801" s="1">
        <v>0.28299999999999997</v>
      </c>
      <c r="K801" s="1">
        <v>0.29399999999999998</v>
      </c>
      <c r="L801" s="1">
        <v>0.32100000000000001</v>
      </c>
      <c r="M801" s="1">
        <v>0.34200000000000003</v>
      </c>
      <c r="N801" s="1">
        <v>0.33800000000000002</v>
      </c>
      <c r="O801" s="1">
        <v>0.39</v>
      </c>
      <c r="P801" s="1">
        <v>0.45600000000000002</v>
      </c>
      <c r="Q801" s="1">
        <v>0.45900000000000002</v>
      </c>
      <c r="R801" s="1">
        <v>0.44600000000000001</v>
      </c>
      <c r="S801" s="1">
        <v>0.44700000000000001</v>
      </c>
      <c r="T801" s="1">
        <v>0.41299999999999998</v>
      </c>
      <c r="U801" s="1">
        <v>0.42799999999999999</v>
      </c>
      <c r="V801" s="1">
        <v>0.45500000000000002</v>
      </c>
      <c r="W801" s="1">
        <v>0.47</v>
      </c>
      <c r="X801" s="1">
        <v>0.49299999999999999</v>
      </c>
      <c r="AA801" s="48"/>
      <c r="AC801" s="48"/>
      <c r="AH801" s="48"/>
      <c r="AM801" s="48"/>
      <c r="AR801" s="48"/>
      <c r="AV801" s="48"/>
      <c r="AW801" s="36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31"/>
      <c r="BM801" s="1"/>
      <c r="BN801" s="1"/>
      <c r="BO801" s="1"/>
      <c r="BP801" s="1"/>
      <c r="BQ801" s="1"/>
      <c r="BR801" s="1"/>
      <c r="BS801" s="1"/>
      <c r="BT801" s="1"/>
      <c r="BU801" s="1"/>
    </row>
    <row r="802" spans="1:73" customFormat="1">
      <c r="A802" t="s">
        <v>1120</v>
      </c>
      <c r="C802" s="1">
        <v>6.1479999999999997</v>
      </c>
      <c r="D802" s="1">
        <v>6.9249999999999998</v>
      </c>
      <c r="E802" s="1">
        <v>8.2949999999999999</v>
      </c>
      <c r="F802" s="1">
        <v>8.9600000000000009</v>
      </c>
      <c r="G802" s="1">
        <v>9.1479999999999997</v>
      </c>
      <c r="H802" s="1">
        <v>11.464</v>
      </c>
      <c r="I802" s="1">
        <v>13.472</v>
      </c>
      <c r="J802" s="1">
        <v>16.170000000000002</v>
      </c>
      <c r="K802" s="1">
        <v>18.600000000000001</v>
      </c>
      <c r="L802" s="1">
        <v>22.006</v>
      </c>
      <c r="M802" s="1">
        <v>28.233000000000001</v>
      </c>
      <c r="N802" s="1">
        <v>19.562000000000001</v>
      </c>
      <c r="O802" s="1">
        <v>22.521999999999998</v>
      </c>
      <c r="P802" s="1">
        <v>25.789000000000001</v>
      </c>
      <c r="Q802" s="1">
        <v>25.768999999999998</v>
      </c>
      <c r="R802" s="1">
        <v>27.199000000000002</v>
      </c>
      <c r="S802" s="1">
        <v>27.48</v>
      </c>
      <c r="T802" s="1">
        <v>25.120999999999999</v>
      </c>
      <c r="U802" s="1">
        <v>21.722000000000001</v>
      </c>
      <c r="V802" s="1">
        <v>22.053000000000001</v>
      </c>
      <c r="W802" s="1">
        <v>22.311</v>
      </c>
      <c r="X802" s="1">
        <v>22.437999999999999</v>
      </c>
      <c r="AA802" s="48"/>
      <c r="AC802" s="48"/>
      <c r="AH802" s="48"/>
      <c r="AM802" s="48"/>
      <c r="AR802" s="48"/>
      <c r="AV802" s="48"/>
      <c r="AW802" s="36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3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:73" customFormat="1">
      <c r="A803" t="s">
        <v>1121</v>
      </c>
      <c r="C803" s="1">
        <v>21.803000000000001</v>
      </c>
      <c r="D803" s="1">
        <v>22.943000000000001</v>
      </c>
      <c r="E803" s="1">
        <v>21.474</v>
      </c>
      <c r="F803" s="1">
        <v>22.065999999999999</v>
      </c>
      <c r="G803" s="1">
        <v>23.141999999999999</v>
      </c>
      <c r="H803" s="1">
        <v>27.454000000000001</v>
      </c>
      <c r="I803" s="1">
        <v>31.184000000000001</v>
      </c>
      <c r="J803" s="1">
        <v>32.271999999999998</v>
      </c>
      <c r="K803" s="1">
        <v>34.377000000000002</v>
      </c>
      <c r="L803" s="1">
        <v>38.909999999999997</v>
      </c>
      <c r="M803" s="1">
        <v>44.84</v>
      </c>
      <c r="N803" s="1">
        <v>43.466000000000001</v>
      </c>
      <c r="O803" s="1">
        <v>44.054000000000002</v>
      </c>
      <c r="P803" s="1">
        <v>45.81</v>
      </c>
      <c r="Q803" s="1">
        <v>45.043999999999997</v>
      </c>
      <c r="R803" s="1">
        <v>46.247999999999998</v>
      </c>
      <c r="S803" s="1">
        <v>47.634</v>
      </c>
      <c r="T803" s="1">
        <v>43.152000000000001</v>
      </c>
      <c r="U803" s="1">
        <v>41.808</v>
      </c>
      <c r="V803" s="1">
        <v>39.956000000000003</v>
      </c>
      <c r="W803" s="1">
        <v>39.911000000000001</v>
      </c>
      <c r="X803" s="1">
        <v>36.204000000000001</v>
      </c>
      <c r="AA803" s="48"/>
      <c r="AC803" s="48"/>
      <c r="AH803" s="48"/>
      <c r="AM803" s="48"/>
      <c r="AR803" s="48"/>
      <c r="AV803" s="48"/>
      <c r="AW803" s="36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3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:73" customFormat="1">
      <c r="A804" t="s">
        <v>1122</v>
      </c>
      <c r="C804" s="1">
        <v>276.012</v>
      </c>
      <c r="D804" s="1">
        <v>256.48500000000001</v>
      </c>
      <c r="E804" s="1">
        <v>273.08499999999998</v>
      </c>
      <c r="F804" s="1">
        <v>200.30500000000001</v>
      </c>
      <c r="G804" s="1">
        <v>238.34200000000001</v>
      </c>
      <c r="H804" s="1">
        <v>311.94400000000002</v>
      </c>
      <c r="I804" s="1">
        <v>404.85300000000001</v>
      </c>
      <c r="J804" s="1">
        <v>501.16300000000001</v>
      </c>
      <c r="K804" s="1">
        <v>550.79600000000005</v>
      </c>
      <c r="L804" s="1">
        <v>675.01</v>
      </c>
      <c r="M804" s="1">
        <v>764.64300000000003</v>
      </c>
      <c r="N804" s="1">
        <v>644.47</v>
      </c>
      <c r="O804" s="1">
        <v>772.29</v>
      </c>
      <c r="P804" s="1">
        <v>832.49699999999996</v>
      </c>
      <c r="Q804" s="1">
        <v>873.69600000000003</v>
      </c>
      <c r="R804" s="1">
        <v>950.32799999999997</v>
      </c>
      <c r="S804" s="1">
        <v>934.07500000000005</v>
      </c>
      <c r="T804" s="1">
        <v>859.44899999999996</v>
      </c>
      <c r="U804" s="1">
        <v>863.39</v>
      </c>
      <c r="V804" s="1">
        <v>851.52099999999996</v>
      </c>
      <c r="W804" s="1">
        <v>766.428</v>
      </c>
      <c r="X804" s="1">
        <v>706.23699999999997</v>
      </c>
      <c r="AA804" s="48"/>
      <c r="AC804" s="48"/>
      <c r="AH804" s="48"/>
      <c r="AM804" s="48"/>
      <c r="AR804" s="48"/>
      <c r="AV804" s="48"/>
      <c r="AW804" s="36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3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:73" customFormat="1">
      <c r="A805" t="s">
        <v>1123</v>
      </c>
      <c r="C805" s="1">
        <v>2.8620000000000001</v>
      </c>
      <c r="D805" s="1">
        <v>3.8570000000000002</v>
      </c>
      <c r="E805" s="1">
        <v>5.0220000000000002</v>
      </c>
      <c r="F805" s="1">
        <v>6.9329999999999998</v>
      </c>
      <c r="G805" s="1">
        <v>8.6999999999999993</v>
      </c>
      <c r="H805" s="1">
        <v>11.423999999999999</v>
      </c>
      <c r="I805" s="1">
        <v>14.196</v>
      </c>
      <c r="J805" s="1">
        <v>17.173999999999999</v>
      </c>
      <c r="K805" s="1">
        <v>21.393000000000001</v>
      </c>
      <c r="L805" s="1">
        <v>25.962</v>
      </c>
      <c r="M805" s="1">
        <v>21.515999999999998</v>
      </c>
      <c r="N805" s="1">
        <v>20.213999999999999</v>
      </c>
      <c r="O805" s="1">
        <v>22.582999999999998</v>
      </c>
      <c r="P805" s="1">
        <v>29.233000000000001</v>
      </c>
      <c r="Q805" s="1">
        <v>35.164000000000001</v>
      </c>
      <c r="R805" s="1">
        <v>39.198</v>
      </c>
      <c r="S805" s="1">
        <v>43.524000000000001</v>
      </c>
      <c r="T805" s="1">
        <v>35.799999999999997</v>
      </c>
      <c r="U805" s="1">
        <v>36.18</v>
      </c>
      <c r="V805" s="1">
        <v>37.926000000000002</v>
      </c>
      <c r="W805" s="1">
        <v>44.113999999999997</v>
      </c>
      <c r="X805" s="1">
        <v>50.345999999999997</v>
      </c>
      <c r="AA805" s="48"/>
      <c r="AC805" s="48"/>
      <c r="AH805" s="48"/>
      <c r="AM805" s="48"/>
      <c r="AR805" s="48"/>
      <c r="AV805" s="48"/>
      <c r="AW805" s="36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3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:73" customFormat="1">
      <c r="A806" t="s">
        <v>525</v>
      </c>
      <c r="C806" s="1" t="s">
        <v>999</v>
      </c>
      <c r="D806" s="1" t="s">
        <v>999</v>
      </c>
      <c r="E806" s="1">
        <v>1.4E-2</v>
      </c>
      <c r="F806" s="1">
        <v>1.2999999999999999E-2</v>
      </c>
      <c r="G806" s="1">
        <v>1.6E-2</v>
      </c>
      <c r="H806" s="1">
        <v>1.7999999999999999E-2</v>
      </c>
      <c r="I806" s="1">
        <v>2.1999999999999999E-2</v>
      </c>
      <c r="J806" s="1">
        <v>2.1999999999999999E-2</v>
      </c>
      <c r="K806" s="1">
        <v>2.3E-2</v>
      </c>
      <c r="L806" s="1">
        <v>2.7E-2</v>
      </c>
      <c r="M806" s="1">
        <v>3.1E-2</v>
      </c>
      <c r="N806" s="1">
        <v>2.7E-2</v>
      </c>
      <c r="O806" s="1">
        <v>3.2000000000000001E-2</v>
      </c>
      <c r="P806" s="1">
        <v>3.9E-2</v>
      </c>
      <c r="Q806" s="1">
        <v>3.7999999999999999E-2</v>
      </c>
      <c r="R806" s="1">
        <v>3.7999999999999999E-2</v>
      </c>
      <c r="S806" s="1">
        <v>3.6999999999999998E-2</v>
      </c>
      <c r="T806" s="1">
        <v>3.5999999999999997E-2</v>
      </c>
      <c r="U806" s="1">
        <v>3.6999999999999998E-2</v>
      </c>
      <c r="V806" s="1">
        <v>0.04</v>
      </c>
      <c r="W806" s="1">
        <v>4.4999999999999998E-2</v>
      </c>
      <c r="X806" s="1">
        <v>4.9000000000000002E-2</v>
      </c>
      <c r="AA806" s="48"/>
      <c r="AC806" s="48"/>
      <c r="AH806" s="48"/>
      <c r="AM806" s="48"/>
      <c r="AR806" s="48"/>
      <c r="AV806" s="48"/>
      <c r="AW806" s="36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31"/>
      <c r="BM806" s="1"/>
      <c r="BN806" s="1"/>
      <c r="BO806" s="1"/>
      <c r="BP806" s="1"/>
      <c r="BQ806" s="1"/>
      <c r="BR806" s="1"/>
      <c r="BS806" s="1"/>
      <c r="BT806" s="1"/>
      <c r="BU806" s="1"/>
    </row>
    <row r="807" spans="1:73" customFormat="1">
      <c r="A807" t="s">
        <v>1124</v>
      </c>
      <c r="C807" s="1">
        <v>6.343</v>
      </c>
      <c r="D807" s="1">
        <v>6.0289999999999999</v>
      </c>
      <c r="E807" s="1">
        <v>5.9779999999999998</v>
      </c>
      <c r="F807" s="1">
        <v>6.0389999999999997</v>
      </c>
      <c r="G807" s="1">
        <v>6.4939999999999998</v>
      </c>
      <c r="H807" s="1">
        <v>6.7240000000000002</v>
      </c>
      <c r="I807" s="1">
        <v>8.2850000000000001</v>
      </c>
      <c r="J807" s="1">
        <v>9.6029999999999998</v>
      </c>
      <c r="K807" s="1">
        <v>10.851000000000001</v>
      </c>
      <c r="L807" s="1">
        <v>13.497</v>
      </c>
      <c r="M807" s="1">
        <v>17.279</v>
      </c>
      <c r="N807" s="1">
        <v>18.579000000000001</v>
      </c>
      <c r="O807" s="1">
        <v>20.212</v>
      </c>
      <c r="P807" s="1">
        <v>21.108000000000001</v>
      </c>
      <c r="Q807" s="1">
        <v>24.587</v>
      </c>
      <c r="R807" s="1">
        <v>25.71</v>
      </c>
      <c r="S807" s="1">
        <v>26.722999999999999</v>
      </c>
      <c r="T807" s="1">
        <v>22.96</v>
      </c>
      <c r="U807" s="1">
        <v>24.75</v>
      </c>
      <c r="V807" s="1">
        <v>26.456</v>
      </c>
      <c r="W807" s="1">
        <v>28.122</v>
      </c>
      <c r="X807" s="1">
        <v>30.367999999999999</v>
      </c>
      <c r="AA807" s="48"/>
      <c r="AC807" s="48"/>
      <c r="AH807" s="48"/>
      <c r="AM807" s="48"/>
      <c r="AR807" s="48"/>
      <c r="AV807" s="48"/>
      <c r="AW807" s="36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3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:73" customFormat="1">
      <c r="A808" t="s">
        <v>70</v>
      </c>
      <c r="C808" s="1">
        <v>43.314999999999998</v>
      </c>
      <c r="D808" s="1">
        <v>32.661000000000001</v>
      </c>
      <c r="E808" s="1">
        <v>32.331000000000003</v>
      </c>
      <c r="F808" s="1">
        <v>37.863</v>
      </c>
      <c r="G808" s="1">
        <v>42.338999999999999</v>
      </c>
      <c r="H808" s="1">
        <v>50.095999999999997</v>
      </c>
      <c r="I808" s="1">
        <v>64.751999999999995</v>
      </c>
      <c r="J808" s="1">
        <v>85.995999999999995</v>
      </c>
      <c r="K808" s="1">
        <v>107.767</v>
      </c>
      <c r="L808" s="1">
        <v>143.26</v>
      </c>
      <c r="M808" s="1">
        <v>181.31299999999999</v>
      </c>
      <c r="N808" s="1">
        <v>117.07899999999999</v>
      </c>
      <c r="O808" s="1">
        <v>136.011</v>
      </c>
      <c r="P808" s="1">
        <v>163.161</v>
      </c>
      <c r="Q808" s="1">
        <v>175.70699999999999</v>
      </c>
      <c r="R808" s="1">
        <v>179.572</v>
      </c>
      <c r="S808" s="1">
        <v>130.571</v>
      </c>
      <c r="T808" s="1">
        <v>90.489000000000004</v>
      </c>
      <c r="U808" s="1">
        <v>93.313000000000002</v>
      </c>
      <c r="V808" s="1">
        <v>112.125</v>
      </c>
      <c r="W808" s="1">
        <v>124.60299999999999</v>
      </c>
      <c r="X808" s="1">
        <v>134.887</v>
      </c>
      <c r="AA808" s="48"/>
      <c r="AC808" s="48"/>
      <c r="AH808" s="48"/>
      <c r="AM808" s="48"/>
      <c r="AR808" s="48"/>
      <c r="AV808" s="48"/>
      <c r="AW808" s="36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3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:73" customFormat="1">
      <c r="A809" t="s">
        <v>1125</v>
      </c>
      <c r="C809" s="1">
        <v>73.394000000000005</v>
      </c>
      <c r="D809" s="1">
        <v>82.864999999999995</v>
      </c>
      <c r="E809" s="1">
        <v>103.893</v>
      </c>
      <c r="F809" s="1">
        <v>103.312</v>
      </c>
      <c r="G809" s="1">
        <v>109.816</v>
      </c>
      <c r="H809" s="1">
        <v>124.346</v>
      </c>
      <c r="I809" s="1">
        <v>147.82400000000001</v>
      </c>
      <c r="J809" s="1">
        <v>180.61699999999999</v>
      </c>
      <c r="K809" s="1">
        <v>222.11699999999999</v>
      </c>
      <c r="L809" s="1">
        <v>257.916</v>
      </c>
      <c r="M809" s="1">
        <v>315.47500000000002</v>
      </c>
      <c r="N809" s="1">
        <v>253.547</v>
      </c>
      <c r="O809" s="1">
        <v>289.78699999999998</v>
      </c>
      <c r="P809" s="1">
        <v>350.666</v>
      </c>
      <c r="Q809" s="1">
        <v>374.59100000000001</v>
      </c>
      <c r="R809" s="1">
        <v>390.108</v>
      </c>
      <c r="S809" s="1">
        <v>403.137</v>
      </c>
      <c r="T809" s="1">
        <v>358.13499999999999</v>
      </c>
      <c r="U809" s="1">
        <v>357.04500000000002</v>
      </c>
      <c r="V809" s="1">
        <v>382.57499999999999</v>
      </c>
      <c r="W809" s="1">
        <v>424.63499999999999</v>
      </c>
      <c r="X809" s="1">
        <v>427.87599999999998</v>
      </c>
      <c r="AA809" s="48"/>
      <c r="AC809" s="48"/>
      <c r="AH809" s="48"/>
      <c r="AM809" s="48"/>
      <c r="AR809" s="48"/>
      <c r="AV809" s="48"/>
      <c r="AW809" s="36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31"/>
      <c r="BM809" s="1"/>
      <c r="BN809" s="1"/>
      <c r="BO809" s="1"/>
      <c r="BP809" s="1"/>
      <c r="BQ809" s="1"/>
      <c r="BR809" s="1"/>
      <c r="BS809" s="1"/>
      <c r="BT809" s="1"/>
      <c r="BU809" s="1"/>
    </row>
    <row r="810" spans="1:73" customFormat="1">
      <c r="A810" t="s">
        <v>1126</v>
      </c>
      <c r="C810" s="1" t="s">
        <v>1353</v>
      </c>
      <c r="D810" s="1" t="s">
        <v>1354</v>
      </c>
      <c r="E810" s="1" t="s">
        <v>1355</v>
      </c>
      <c r="F810" s="1" t="s">
        <v>1356</v>
      </c>
      <c r="G810" s="1" t="s">
        <v>1357</v>
      </c>
      <c r="H810" s="1" t="s">
        <v>1358</v>
      </c>
      <c r="I810" s="1" t="s">
        <v>1359</v>
      </c>
      <c r="J810" s="1" t="s">
        <v>1360</v>
      </c>
      <c r="K810" s="1" t="s">
        <v>1361</v>
      </c>
      <c r="L810" s="1" t="s">
        <v>1362</v>
      </c>
      <c r="M810" s="1" t="s">
        <v>1363</v>
      </c>
      <c r="N810" s="1" t="s">
        <v>1364</v>
      </c>
      <c r="O810" s="1" t="s">
        <v>1365</v>
      </c>
      <c r="P810" s="1" t="s">
        <v>1366</v>
      </c>
      <c r="Q810" s="1" t="s">
        <v>1367</v>
      </c>
      <c r="R810" s="1" t="s">
        <v>1368</v>
      </c>
      <c r="S810" s="1" t="s">
        <v>1369</v>
      </c>
      <c r="T810" s="1" t="s">
        <v>1370</v>
      </c>
      <c r="U810" s="1" t="s">
        <v>1371</v>
      </c>
      <c r="V810" s="1" t="s">
        <v>1372</v>
      </c>
      <c r="W810" s="1" t="s">
        <v>1373</v>
      </c>
      <c r="X810" s="1" t="s">
        <v>1374</v>
      </c>
      <c r="AA810" s="48"/>
      <c r="AC810" s="48"/>
      <c r="AH810" s="48"/>
      <c r="AM810" s="48"/>
      <c r="AR810" s="48"/>
      <c r="AV810" s="48"/>
      <c r="AW810" s="36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31"/>
      <c r="BM810" s="1"/>
      <c r="BN810" s="1"/>
      <c r="BO810" s="1"/>
      <c r="BP810" s="1"/>
      <c r="BQ810" s="1"/>
      <c r="BR810" s="1"/>
      <c r="BS810" s="1"/>
      <c r="BT810" s="1"/>
      <c r="BU810" s="1"/>
    </row>
    <row r="811" spans="1:73" customFormat="1">
      <c r="A811" t="s">
        <v>1127</v>
      </c>
      <c r="C811" s="1" t="s">
        <v>1375</v>
      </c>
      <c r="D811" s="1" t="s">
        <v>1376</v>
      </c>
      <c r="E811" s="1" t="s">
        <v>1377</v>
      </c>
      <c r="F811" s="1" t="s">
        <v>1378</v>
      </c>
      <c r="G811" s="1" t="s">
        <v>1379</v>
      </c>
      <c r="H811" s="1" t="s">
        <v>1380</v>
      </c>
      <c r="I811" s="1" t="s">
        <v>1381</v>
      </c>
      <c r="J811" s="1" t="s">
        <v>1382</v>
      </c>
      <c r="K811" s="1" t="s">
        <v>1383</v>
      </c>
      <c r="L811" s="1" t="s">
        <v>1384</v>
      </c>
      <c r="M811" s="1" t="s">
        <v>1385</v>
      </c>
      <c r="N811" s="1" t="s">
        <v>1386</v>
      </c>
      <c r="O811" s="1" t="s">
        <v>1387</v>
      </c>
      <c r="P811" s="1" t="s">
        <v>1388</v>
      </c>
      <c r="Q811" s="1" t="s">
        <v>1389</v>
      </c>
      <c r="R811" s="1" t="s">
        <v>1390</v>
      </c>
      <c r="S811" s="1" t="s">
        <v>1391</v>
      </c>
      <c r="T811" s="1" t="s">
        <v>1392</v>
      </c>
      <c r="U811" s="1" t="s">
        <v>1393</v>
      </c>
      <c r="V811" s="1" t="s">
        <v>1394</v>
      </c>
      <c r="W811" s="1" t="s">
        <v>1395</v>
      </c>
      <c r="X811" s="1" t="s">
        <v>1396</v>
      </c>
      <c r="AA811" s="48"/>
      <c r="AC811" s="48"/>
      <c r="AH811" s="48"/>
      <c r="AM811" s="48"/>
      <c r="AR811" s="48"/>
      <c r="AV811" s="48"/>
      <c r="AW811" s="36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3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:73" customFormat="1">
      <c r="A812" t="s">
        <v>45</v>
      </c>
      <c r="C812" s="1">
        <v>25.393999999999998</v>
      </c>
      <c r="D812" s="1">
        <v>23.995000000000001</v>
      </c>
      <c r="E812" s="1">
        <v>22.832000000000001</v>
      </c>
      <c r="F812" s="1">
        <v>20.907</v>
      </c>
      <c r="G812" s="1">
        <v>13.632</v>
      </c>
      <c r="H812" s="1">
        <v>12.067</v>
      </c>
      <c r="I812" s="1">
        <v>13.708</v>
      </c>
      <c r="J812" s="1">
        <v>17.398</v>
      </c>
      <c r="K812" s="1">
        <v>19.62</v>
      </c>
      <c r="L812" s="1">
        <v>23.460999999999999</v>
      </c>
      <c r="M812" s="1">
        <v>30.366</v>
      </c>
      <c r="N812" s="1">
        <v>31.661000000000001</v>
      </c>
      <c r="O812" s="1">
        <v>40.284999999999997</v>
      </c>
      <c r="P812" s="1">
        <v>47.962000000000003</v>
      </c>
      <c r="Q812" s="1">
        <v>51.265999999999998</v>
      </c>
      <c r="R812" s="1">
        <v>57.530999999999999</v>
      </c>
      <c r="S812" s="1">
        <v>57.235999999999997</v>
      </c>
      <c r="T812" s="1">
        <v>53.274999999999999</v>
      </c>
      <c r="U812" s="1">
        <v>52.686999999999998</v>
      </c>
      <c r="V812" s="1">
        <v>59.18</v>
      </c>
      <c r="W812" s="1">
        <v>60.18</v>
      </c>
      <c r="X812" s="1">
        <v>60.231000000000002</v>
      </c>
      <c r="AA812" s="48"/>
      <c r="AC812" s="48"/>
      <c r="AH812" s="48"/>
      <c r="AM812" s="48"/>
      <c r="AR812" s="48"/>
      <c r="AV812" s="48"/>
      <c r="AW812" s="36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3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:73" customFormat="1">
      <c r="A813" t="s">
        <v>1128</v>
      </c>
      <c r="C813" s="1">
        <v>14.948</v>
      </c>
      <c r="D813" s="1">
        <v>17.041</v>
      </c>
      <c r="E813" s="1">
        <v>13.717000000000001</v>
      </c>
      <c r="F813" s="1">
        <v>11.632</v>
      </c>
      <c r="G813" s="1">
        <v>9.657</v>
      </c>
      <c r="H813" s="1">
        <v>10.129</v>
      </c>
      <c r="I813" s="1">
        <v>12.000999999999999</v>
      </c>
      <c r="J813" s="1">
        <v>14.31</v>
      </c>
      <c r="K813" s="1">
        <v>17.027000000000001</v>
      </c>
      <c r="L813" s="1">
        <v>22.306999999999999</v>
      </c>
      <c r="M813" s="1">
        <v>28.605</v>
      </c>
      <c r="N813" s="1">
        <v>33.460999999999999</v>
      </c>
      <c r="O813" s="1">
        <v>39.338000000000001</v>
      </c>
      <c r="P813" s="1">
        <v>45.941000000000003</v>
      </c>
      <c r="Q813" s="1">
        <v>51.823999999999998</v>
      </c>
      <c r="R813" s="1">
        <v>57.7</v>
      </c>
      <c r="S813" s="1">
        <v>63.113</v>
      </c>
      <c r="T813" s="1">
        <v>66.489000000000004</v>
      </c>
      <c r="U813" s="1">
        <v>67.069000000000003</v>
      </c>
      <c r="V813" s="1">
        <v>48.826000000000001</v>
      </c>
      <c r="W813" s="1">
        <v>41.241</v>
      </c>
      <c r="X813" s="1">
        <v>49.198999999999998</v>
      </c>
      <c r="AA813" s="48"/>
      <c r="AC813" s="48"/>
      <c r="AH813" s="48"/>
      <c r="AM813" s="48"/>
      <c r="AR813" s="48"/>
      <c r="AV813" s="48"/>
      <c r="AW813" s="36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31"/>
      <c r="BM813" s="1"/>
      <c r="BN813" s="1"/>
      <c r="BO813" s="1"/>
      <c r="BP813" s="1"/>
      <c r="BQ813" s="1"/>
      <c r="BR813" s="1"/>
      <c r="BS813" s="1"/>
      <c r="BT813" s="1"/>
      <c r="BU813" s="1"/>
    </row>
    <row r="814" spans="1:73" customFormat="1">
      <c r="A814" t="s">
        <v>545</v>
      </c>
      <c r="C814" s="1">
        <v>0.26200000000000001</v>
      </c>
      <c r="D814" s="1">
        <v>0.26800000000000002</v>
      </c>
      <c r="E814" s="1">
        <v>0.27200000000000002</v>
      </c>
      <c r="F814" s="1">
        <v>0.25700000000000001</v>
      </c>
      <c r="G814" s="1">
        <v>0.26200000000000001</v>
      </c>
      <c r="H814" s="1">
        <v>0.315</v>
      </c>
      <c r="I814" s="1">
        <v>0.36499999999999999</v>
      </c>
      <c r="J814" s="1">
        <v>0.39</v>
      </c>
      <c r="K814" s="1">
        <v>0.435</v>
      </c>
      <c r="L814" s="1">
        <v>0.52700000000000002</v>
      </c>
      <c r="M814" s="1">
        <v>0.59899999999999998</v>
      </c>
      <c r="N814" s="1">
        <v>0.60699999999999998</v>
      </c>
      <c r="O814" s="1">
        <v>0.68100000000000005</v>
      </c>
      <c r="P814" s="1">
        <v>0.75900000000000001</v>
      </c>
      <c r="Q814" s="1">
        <v>0.77</v>
      </c>
      <c r="R814" s="1">
        <v>0.79800000000000004</v>
      </c>
      <c r="S814" s="1">
        <v>0.81699999999999995</v>
      </c>
      <c r="T814" s="1">
        <v>0.77400000000000002</v>
      </c>
      <c r="U814" s="1">
        <v>0.79800000000000004</v>
      </c>
      <c r="V814" s="1">
        <v>0.88</v>
      </c>
      <c r="W814" s="1">
        <v>0.92800000000000005</v>
      </c>
      <c r="X814" s="1">
        <v>0.94199999999999995</v>
      </c>
      <c r="AA814" s="48"/>
      <c r="AC814" s="48"/>
      <c r="AH814" s="48"/>
      <c r="AM814" s="48"/>
      <c r="AR814" s="48"/>
      <c r="AV814" s="48"/>
      <c r="AW814" s="36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31"/>
      <c r="BM814" s="1"/>
      <c r="BN814" s="1"/>
      <c r="BO814" s="1"/>
      <c r="BP814" s="1"/>
      <c r="BQ814" s="1"/>
      <c r="BR814" s="1"/>
      <c r="BS814" s="1"/>
      <c r="BT814" s="1"/>
      <c r="BU814" s="1"/>
    </row>
    <row r="815" spans="1:73" customFormat="1">
      <c r="A815" t="s">
        <v>46</v>
      </c>
      <c r="C815" s="1">
        <v>91.905000000000001</v>
      </c>
      <c r="D815" s="1">
        <v>97.239000000000004</v>
      </c>
      <c r="E815" s="1">
        <v>117.676</v>
      </c>
      <c r="F815" s="1">
        <v>123.15600000000001</v>
      </c>
      <c r="G815" s="1">
        <v>95.57</v>
      </c>
      <c r="H815" s="1">
        <v>83.67</v>
      </c>
      <c r="I815" s="1">
        <v>112.18899999999999</v>
      </c>
      <c r="J815" s="1">
        <v>143.29</v>
      </c>
      <c r="K815" s="1">
        <v>177.53100000000001</v>
      </c>
      <c r="L815" s="1">
        <v>221.81700000000001</v>
      </c>
      <c r="M815" s="1">
        <v>289.74099999999999</v>
      </c>
      <c r="N815" s="1">
        <v>237.29400000000001</v>
      </c>
      <c r="O815" s="1">
        <v>294.28199999999998</v>
      </c>
      <c r="P815" s="1">
        <v>334.06900000000002</v>
      </c>
      <c r="Q815" s="1">
        <v>331.45699999999999</v>
      </c>
      <c r="R815" s="1">
        <v>234.40100000000001</v>
      </c>
      <c r="S815" s="1">
        <v>212.34700000000001</v>
      </c>
      <c r="T815" s="1">
        <v>323.59500000000003</v>
      </c>
      <c r="U815" s="1">
        <v>279.24900000000002</v>
      </c>
      <c r="V815" s="1">
        <v>143.84100000000001</v>
      </c>
      <c r="W815" s="1">
        <v>98.468000000000004</v>
      </c>
      <c r="X815" s="1">
        <v>76.457999999999998</v>
      </c>
      <c r="AA815" s="48"/>
      <c r="AC815" s="48"/>
      <c r="AH815" s="48"/>
      <c r="AM815" s="48"/>
      <c r="AR815" s="48"/>
      <c r="AV815" s="48"/>
      <c r="AW815" s="36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3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:73" customFormat="1">
      <c r="A816" t="s">
        <v>657</v>
      </c>
      <c r="C816" s="1">
        <v>27.234000000000002</v>
      </c>
      <c r="D816" s="1">
        <v>28.702000000000002</v>
      </c>
      <c r="E816" s="1">
        <v>31.175999999999998</v>
      </c>
      <c r="F816" s="1">
        <v>32.524000000000001</v>
      </c>
      <c r="G816" s="1">
        <v>35.097000000000001</v>
      </c>
      <c r="H816" s="1">
        <v>39.563000000000002</v>
      </c>
      <c r="I816" s="1">
        <v>49.52</v>
      </c>
      <c r="J816" s="1">
        <v>57.648000000000003</v>
      </c>
      <c r="K816" s="1">
        <v>66.393000000000001</v>
      </c>
      <c r="L816" s="1">
        <v>77.52</v>
      </c>
      <c r="M816" s="1">
        <v>98.269000000000005</v>
      </c>
      <c r="N816" s="1">
        <v>101.634</v>
      </c>
      <c r="O816" s="1">
        <v>112.771</v>
      </c>
      <c r="P816" s="1">
        <v>134.59800000000001</v>
      </c>
      <c r="Q816" s="1">
        <v>155.483</v>
      </c>
      <c r="R816" s="1">
        <v>170.44399999999999</v>
      </c>
      <c r="S816" s="1">
        <v>185.75899999999999</v>
      </c>
      <c r="T816" s="1">
        <v>191.28800000000001</v>
      </c>
      <c r="U816" s="1">
        <v>201.32599999999999</v>
      </c>
      <c r="V816" s="1">
        <v>220.376</v>
      </c>
      <c r="W816" s="1">
        <v>241.27199999999999</v>
      </c>
      <c r="X816" s="1">
        <v>260.30099999999999</v>
      </c>
      <c r="AA816" s="48"/>
      <c r="AC816" s="48"/>
      <c r="AH816" s="48"/>
      <c r="AM816" s="48"/>
      <c r="AR816" s="48"/>
      <c r="AV816" s="48"/>
      <c r="AW816" s="36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3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:73" customFormat="1">
      <c r="A817" t="s">
        <v>1129</v>
      </c>
      <c r="C817" s="1">
        <v>6.3220000000000001</v>
      </c>
      <c r="D817" s="1">
        <v>7.6390000000000002</v>
      </c>
      <c r="E817" s="1">
        <v>9.6790000000000003</v>
      </c>
      <c r="F817" s="1">
        <v>9.8529999999999998</v>
      </c>
      <c r="G817" s="1">
        <v>10.693</v>
      </c>
      <c r="H817" s="1">
        <v>11.778</v>
      </c>
      <c r="I817" s="1">
        <v>13.868</v>
      </c>
      <c r="J817" s="1">
        <v>16.731999999999999</v>
      </c>
      <c r="K817" s="1">
        <v>19.062999999999999</v>
      </c>
      <c r="L817" s="1">
        <v>21.651</v>
      </c>
      <c r="M817" s="1">
        <v>26.911000000000001</v>
      </c>
      <c r="N817" s="1">
        <v>25.13</v>
      </c>
      <c r="O817" s="1">
        <v>30.907</v>
      </c>
      <c r="P817" s="1">
        <v>32.725999999999999</v>
      </c>
      <c r="Q817" s="1">
        <v>35.401000000000003</v>
      </c>
      <c r="R817" s="1">
        <v>40.414999999999999</v>
      </c>
      <c r="S817" s="1">
        <v>43.228999999999999</v>
      </c>
      <c r="T817" s="1">
        <v>42.628</v>
      </c>
      <c r="U817" s="1">
        <v>30.968</v>
      </c>
      <c r="V817" s="1">
        <v>26.818999999999999</v>
      </c>
      <c r="W817" s="1">
        <v>26.914000000000001</v>
      </c>
      <c r="X817" s="1">
        <v>29.079000000000001</v>
      </c>
      <c r="AA817" s="48"/>
      <c r="AC817" s="48"/>
      <c r="AH817" s="48"/>
      <c r="AM817" s="48"/>
      <c r="AR817" s="48"/>
      <c r="AV817" s="48"/>
      <c r="AW817" s="36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3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:73" customFormat="1">
      <c r="A818" t="s">
        <v>1130</v>
      </c>
      <c r="C818" s="1">
        <v>3.5379999999999998</v>
      </c>
      <c r="D818" s="1">
        <v>3.4049999999999998</v>
      </c>
      <c r="E818" s="1">
        <v>3.601</v>
      </c>
      <c r="F818" s="1">
        <v>4.0940000000000003</v>
      </c>
      <c r="G818" s="1">
        <v>4.194</v>
      </c>
      <c r="H818" s="1">
        <v>4.9020000000000001</v>
      </c>
      <c r="I818" s="1">
        <v>6.2210000000000001</v>
      </c>
      <c r="J818" s="1">
        <v>8.3320000000000007</v>
      </c>
      <c r="K818" s="1">
        <v>12.757</v>
      </c>
      <c r="L818" s="1">
        <v>14.057</v>
      </c>
      <c r="M818" s="1">
        <v>17.911000000000001</v>
      </c>
      <c r="N818" s="1">
        <v>15.327999999999999</v>
      </c>
      <c r="O818" s="1">
        <v>20.265000000000001</v>
      </c>
      <c r="P818" s="1">
        <v>23.46</v>
      </c>
      <c r="Q818" s="1">
        <v>25.503</v>
      </c>
      <c r="R818" s="1">
        <v>28.045999999999999</v>
      </c>
      <c r="S818" s="1">
        <v>27.151</v>
      </c>
      <c r="T818" s="1">
        <v>21.242999999999999</v>
      </c>
      <c r="U818" s="1">
        <v>20.940999999999999</v>
      </c>
      <c r="V818" s="1">
        <v>25.867999999999999</v>
      </c>
      <c r="W818" s="1">
        <v>25.178999999999998</v>
      </c>
      <c r="X818" s="1">
        <v>24.614999999999998</v>
      </c>
      <c r="AA818" s="48"/>
      <c r="AC818" s="48"/>
      <c r="AH818" s="48"/>
      <c r="AM818" s="48"/>
      <c r="AR818" s="48"/>
      <c r="AV818" s="48"/>
      <c r="AW818" s="36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31"/>
      <c r="BM818" s="1"/>
      <c r="BN818" s="1"/>
      <c r="BO818" s="1"/>
      <c r="BP818" s="1"/>
      <c r="BQ818" s="1"/>
      <c r="BR818" s="1"/>
      <c r="BS818" s="1"/>
      <c r="BT818" s="1"/>
      <c r="BU818" s="1"/>
    </row>
    <row r="819" spans="1:73" customFormat="1">
      <c r="A819" t="s">
        <v>30</v>
      </c>
      <c r="C819" s="1">
        <v>12.099</v>
      </c>
      <c r="D819" s="1">
        <v>11.769</v>
      </c>
      <c r="E819" s="1">
        <v>11.34</v>
      </c>
      <c r="F819" s="1">
        <v>11.244</v>
      </c>
      <c r="G819" s="1">
        <v>10.734999999999999</v>
      </c>
      <c r="H819" s="1">
        <v>9.5739999999999998</v>
      </c>
      <c r="I819" s="1">
        <v>9.4649999999999999</v>
      </c>
      <c r="J819" s="1">
        <v>9.0459999999999994</v>
      </c>
      <c r="K819" s="1">
        <v>8.141</v>
      </c>
      <c r="L819" s="1">
        <v>7.7850000000000001</v>
      </c>
      <c r="M819" s="1">
        <v>6.7069999999999999</v>
      </c>
      <c r="N819" s="1">
        <v>9.6660000000000004</v>
      </c>
      <c r="O819" s="1">
        <v>12.042</v>
      </c>
      <c r="P819" s="1">
        <v>14.102</v>
      </c>
      <c r="Q819" s="1">
        <v>17.114999999999998</v>
      </c>
      <c r="R819" s="1">
        <v>19.091000000000001</v>
      </c>
      <c r="S819" s="1">
        <v>19.495999999999999</v>
      </c>
      <c r="T819" s="1">
        <v>19.963000000000001</v>
      </c>
      <c r="U819" s="1">
        <v>20.053999999999998</v>
      </c>
      <c r="V819" s="1">
        <v>21.89</v>
      </c>
      <c r="W819" s="1">
        <v>26.126999999999999</v>
      </c>
      <c r="X819" s="1">
        <v>22.29</v>
      </c>
      <c r="AA819" s="48"/>
      <c r="AC819" s="48"/>
      <c r="AH819" s="48"/>
      <c r="AM819" s="48"/>
      <c r="AR819" s="48"/>
      <c r="AV819" s="48"/>
      <c r="AW819" s="36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31"/>
      <c r="BM819" s="1"/>
      <c r="BN819" s="1"/>
      <c r="BO819" s="1"/>
      <c r="BP819" s="1"/>
      <c r="BQ819" s="1"/>
      <c r="BR819" s="1"/>
      <c r="BS819" s="1"/>
      <c r="BT819" s="1"/>
      <c r="BU819" s="1"/>
    </row>
    <row r="822" spans="1:73">
      <c r="B822" s="20"/>
      <c r="C822" s="1">
        <v>1998</v>
      </c>
      <c r="D822" s="1">
        <v>1999</v>
      </c>
      <c r="E822" s="1">
        <v>2000</v>
      </c>
      <c r="F822" s="1">
        <v>2001</v>
      </c>
      <c r="G822" s="1">
        <v>2002</v>
      </c>
      <c r="H822" s="1">
        <v>2003</v>
      </c>
      <c r="I822" s="1">
        <v>2004</v>
      </c>
      <c r="J822" s="1">
        <v>2005</v>
      </c>
      <c r="K822" s="1">
        <v>2006</v>
      </c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52"/>
      <c r="AB822" s="20"/>
      <c r="AC822" s="52"/>
      <c r="AD822" s="20"/>
      <c r="AE822" s="20"/>
      <c r="AF822" s="20"/>
      <c r="AG822" s="20"/>
      <c r="AH822" s="52"/>
      <c r="AI822" s="20"/>
      <c r="AJ822" s="20"/>
      <c r="AK822" s="20"/>
      <c r="AL822" s="20"/>
      <c r="AM822" s="52"/>
      <c r="AN822" s="20"/>
      <c r="AO822" s="20"/>
      <c r="AP822" s="20"/>
      <c r="AQ822" s="20"/>
      <c r="AR822" s="52"/>
      <c r="AS822" s="20"/>
      <c r="AT822" s="20"/>
      <c r="AU822" s="20"/>
      <c r="AV822" s="52"/>
      <c r="AW822" s="37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104"/>
      <c r="BM822" s="20"/>
      <c r="BN822" s="20"/>
      <c r="BO822" s="20"/>
      <c r="BP822" s="20"/>
      <c r="BQ822" s="20"/>
      <c r="BR822" s="20"/>
      <c r="BS822" s="20"/>
      <c r="BT822" s="20"/>
      <c r="BU822" s="20"/>
    </row>
    <row r="823" spans="1:73">
      <c r="A823" s="26" t="s">
        <v>656</v>
      </c>
      <c r="C823" s="20">
        <v>25130</v>
      </c>
      <c r="D823" s="20">
        <v>25310</v>
      </c>
      <c r="E823" s="20">
        <v>25310</v>
      </c>
      <c r="F823" s="20">
        <v>25310</v>
      </c>
      <c r="G823" s="20">
        <v>25310</v>
      </c>
      <c r="H823" s="20">
        <v>25310</v>
      </c>
      <c r="I823" s="20">
        <v>25310</v>
      </c>
      <c r="J823" s="20">
        <v>25310</v>
      </c>
      <c r="K823" s="20">
        <v>25310</v>
      </c>
    </row>
  </sheetData>
  <sortState ref="Z3:AW192">
    <sortCondition ref="Z3:Z19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6"/>
  <sheetViews>
    <sheetView workbookViewId="0">
      <selection activeCell="M17" sqref="M17"/>
    </sheetView>
  </sheetViews>
  <sheetFormatPr baseColWidth="10" defaultRowHeight="14.4"/>
  <sheetData>
    <row r="1" spans="1:6">
      <c r="B1" t="s">
        <v>1403</v>
      </c>
      <c r="D1" t="s">
        <v>2</v>
      </c>
      <c r="E1" t="s">
        <v>1404</v>
      </c>
    </row>
    <row r="2" spans="1:6">
      <c r="A2" t="str">
        <f>Données!A3</f>
        <v>Afghanistan</v>
      </c>
      <c r="B2">
        <f>Données!W3</f>
        <v>204</v>
      </c>
      <c r="D2" t="s">
        <v>507</v>
      </c>
      <c r="E2" s="43">
        <v>6420</v>
      </c>
      <c r="F2">
        <v>1</v>
      </c>
    </row>
    <row r="3" spans="1:6">
      <c r="A3" t="str">
        <f>Données!A4</f>
        <v>Afrique du Sud</v>
      </c>
      <c r="B3">
        <f>Données!W4</f>
        <v>3449</v>
      </c>
      <c r="D3" t="s">
        <v>87</v>
      </c>
      <c r="E3" s="43">
        <v>6611</v>
      </c>
      <c r="F3">
        <v>2</v>
      </c>
    </row>
    <row r="4" spans="1:6">
      <c r="A4" t="str">
        <f>Données!A5</f>
        <v>Albanie</v>
      </c>
      <c r="B4">
        <f>Données!W5</f>
        <v>160</v>
      </c>
      <c r="D4" t="s">
        <v>84</v>
      </c>
      <c r="E4" s="43">
        <v>6824</v>
      </c>
      <c r="F4">
        <v>3</v>
      </c>
    </row>
    <row r="5" spans="1:6">
      <c r="A5" t="str">
        <f>Données!A6</f>
        <v>Algérie</v>
      </c>
      <c r="B5">
        <f>Données!W6</f>
        <v>9459</v>
      </c>
      <c r="D5" t="s">
        <v>331</v>
      </c>
      <c r="E5" s="43">
        <v>7211</v>
      </c>
      <c r="F5">
        <v>4</v>
      </c>
    </row>
    <row r="6" spans="1:6">
      <c r="A6" t="str">
        <f>Données!A7</f>
        <v>Allemagne</v>
      </c>
      <c r="B6">
        <f>Données!W7</f>
        <v>46192</v>
      </c>
      <c r="D6" t="s">
        <v>295</v>
      </c>
      <c r="E6" s="43">
        <v>7661</v>
      </c>
      <c r="F6">
        <v>5</v>
      </c>
    </row>
    <row r="7" spans="1:6">
      <c r="A7" t="str">
        <f>Données!A8</f>
        <v>Angola</v>
      </c>
      <c r="B7">
        <f>Données!W8</f>
        <v>2508</v>
      </c>
      <c r="D7" t="s">
        <v>212</v>
      </c>
      <c r="E7" s="43">
        <v>9459</v>
      </c>
      <c r="F7">
        <v>6</v>
      </c>
    </row>
    <row r="8" spans="1:6">
      <c r="A8" t="str">
        <f>Données!A9</f>
        <v>Arabie Saoudite</v>
      </c>
      <c r="B8">
        <f>Données!W9</f>
        <v>65843</v>
      </c>
      <c r="D8" t="s">
        <v>186</v>
      </c>
      <c r="E8" s="43">
        <v>10303</v>
      </c>
      <c r="F8">
        <v>7</v>
      </c>
    </row>
    <row r="9" spans="1:6">
      <c r="A9" t="str">
        <f>Données!A10</f>
        <v>Argentine</v>
      </c>
      <c r="B9">
        <f>Données!W10</f>
        <v>5337</v>
      </c>
      <c r="D9" t="s">
        <v>465</v>
      </c>
      <c r="E9" s="43">
        <v>10458</v>
      </c>
      <c r="F9">
        <v>8</v>
      </c>
    </row>
    <row r="10" spans="1:6">
      <c r="A10" t="str">
        <f>Données!A11</f>
        <v>Arménie</v>
      </c>
      <c r="B10">
        <f>Données!W11</f>
        <v>591</v>
      </c>
      <c r="D10" t="s">
        <v>51</v>
      </c>
      <c r="E10" s="43">
        <v>10458</v>
      </c>
      <c r="F10">
        <v>9</v>
      </c>
    </row>
    <row r="11" spans="1:6">
      <c r="A11" t="str">
        <f>Données!A12</f>
        <v>Australie</v>
      </c>
      <c r="B11">
        <f>Données!W12</f>
        <v>26836</v>
      </c>
      <c r="D11" t="s">
        <v>411</v>
      </c>
      <c r="E11" s="43">
        <v>10535</v>
      </c>
      <c r="F11">
        <v>10</v>
      </c>
    </row>
    <row r="12" spans="1:6">
      <c r="A12" t="str">
        <f>Données!A13</f>
        <v>Autriche</v>
      </c>
      <c r="B12">
        <f>Données!W13</f>
        <v>3140</v>
      </c>
      <c r="D12" t="s">
        <v>434</v>
      </c>
      <c r="E12" s="43">
        <v>10749</v>
      </c>
      <c r="F12">
        <v>11</v>
      </c>
    </row>
    <row r="13" spans="1:6">
      <c r="A13" t="str">
        <f>Données!A14</f>
        <v>Azerbaïdjan</v>
      </c>
      <c r="B13">
        <f>Données!W14</f>
        <v>1624</v>
      </c>
      <c r="D13" t="s">
        <v>85</v>
      </c>
      <c r="E13" s="43">
        <v>12612</v>
      </c>
      <c r="F13">
        <v>12</v>
      </c>
    </row>
    <row r="14" spans="1:6">
      <c r="A14" t="str">
        <f>Données!A15</f>
        <v>Bahreïn</v>
      </c>
      <c r="B14">
        <f>Données!W15</f>
        <v>1357</v>
      </c>
      <c r="D14" t="s">
        <v>54</v>
      </c>
      <c r="E14" s="43">
        <v>12686</v>
      </c>
      <c r="F14">
        <v>13</v>
      </c>
    </row>
    <row r="15" spans="1:6">
      <c r="A15" t="str">
        <f>Données!A16</f>
        <v>Bangladesh</v>
      </c>
      <c r="B15">
        <f>Données!W16</f>
        <v>3822</v>
      </c>
      <c r="D15" t="s">
        <v>310</v>
      </c>
      <c r="E15" s="43">
        <v>15690</v>
      </c>
      <c r="F15">
        <v>14</v>
      </c>
    </row>
    <row r="16" spans="1:6">
      <c r="A16" t="str">
        <f>Données!A17</f>
        <v>Bélarus</v>
      </c>
      <c r="B16">
        <f>Données!W17</f>
        <v>713</v>
      </c>
      <c r="D16" t="s">
        <v>232</v>
      </c>
      <c r="E16" s="43">
        <v>17039</v>
      </c>
      <c r="F16">
        <v>15</v>
      </c>
    </row>
    <row r="17" spans="1:6">
      <c r="A17" t="str">
        <f>Données!A18</f>
        <v>Belgique</v>
      </c>
      <c r="B17">
        <f>Données!W18</f>
        <v>4614</v>
      </c>
      <c r="D17" t="s">
        <v>42</v>
      </c>
      <c r="E17" s="43">
        <v>21352</v>
      </c>
      <c r="F17">
        <v>16</v>
      </c>
    </row>
    <row r="18" spans="1:6">
      <c r="A18" t="str">
        <f>Données!A19</f>
        <v>Belize</v>
      </c>
      <c r="B18">
        <f>Données!W19</f>
        <v>22.8</v>
      </c>
      <c r="D18" t="s">
        <v>523</v>
      </c>
      <c r="E18" s="43">
        <v>22088</v>
      </c>
      <c r="F18">
        <v>17</v>
      </c>
    </row>
    <row r="19" spans="1:6">
      <c r="A19" t="str">
        <f>Données!A20</f>
        <v>Bénin</v>
      </c>
      <c r="B19">
        <f>Données!W20</f>
        <v>83.8</v>
      </c>
      <c r="D19" t="s">
        <v>82</v>
      </c>
      <c r="E19" s="43">
        <v>26082</v>
      </c>
      <c r="F19">
        <v>18</v>
      </c>
    </row>
    <row r="20" spans="1:6">
      <c r="A20" t="str">
        <f>Données!A21</f>
        <v>Bolivie</v>
      </c>
      <c r="B20">
        <f>Données!W21</f>
        <v>598</v>
      </c>
      <c r="D20" t="s">
        <v>134</v>
      </c>
      <c r="E20" s="43">
        <v>26836</v>
      </c>
      <c r="F20">
        <v>19</v>
      </c>
    </row>
    <row r="21" spans="1:6">
      <c r="A21" t="str">
        <f>Données!A22</f>
        <v>Bosnie-Herzégovine</v>
      </c>
      <c r="B21">
        <f>Données!W22</f>
        <v>208</v>
      </c>
      <c r="D21" t="s">
        <v>158</v>
      </c>
      <c r="E21" s="43">
        <v>30769</v>
      </c>
      <c r="F21">
        <v>20</v>
      </c>
    </row>
    <row r="22" spans="1:6">
      <c r="A22" t="str">
        <f>Données!A23</f>
        <v>Botswana</v>
      </c>
      <c r="B22">
        <f>Données!W23</f>
        <v>502</v>
      </c>
      <c r="D22" t="s">
        <v>59</v>
      </c>
      <c r="E22" s="43">
        <v>41157</v>
      </c>
      <c r="F22">
        <v>21</v>
      </c>
    </row>
    <row r="23" spans="1:6">
      <c r="A23" t="str">
        <f>Données!A24</f>
        <v>Brésil</v>
      </c>
      <c r="B23">
        <f>Données!W24</f>
        <v>30769</v>
      </c>
      <c r="D23" t="s">
        <v>317</v>
      </c>
      <c r="E23" s="43">
        <v>45362</v>
      </c>
      <c r="F23">
        <v>22</v>
      </c>
    </row>
    <row r="24" spans="1:6">
      <c r="A24" t="str">
        <f>Données!A25</f>
        <v>Brunéi Darussalam</v>
      </c>
      <c r="B24">
        <f>Données!W25</f>
        <v>336</v>
      </c>
      <c r="D24" t="s">
        <v>203</v>
      </c>
      <c r="E24" s="43">
        <v>46192</v>
      </c>
      <c r="F24">
        <v>23</v>
      </c>
    </row>
    <row r="25" spans="1:6">
      <c r="A25" t="str">
        <f>Données!A26</f>
        <v>Bulgarie</v>
      </c>
      <c r="B25">
        <f>Données!W26</f>
        <v>1015</v>
      </c>
      <c r="D25" t="s">
        <v>251</v>
      </c>
      <c r="E25" s="43">
        <v>46883</v>
      </c>
      <c r="F25">
        <v>24</v>
      </c>
    </row>
    <row r="26" spans="1:6">
      <c r="A26" t="str">
        <f>Données!A27</f>
        <v>Burkina Faso</v>
      </c>
      <c r="B26">
        <f>Données!W27</f>
        <v>291</v>
      </c>
      <c r="D26" t="s">
        <v>71</v>
      </c>
      <c r="E26" s="43">
        <v>59542</v>
      </c>
      <c r="F26">
        <v>25</v>
      </c>
    </row>
    <row r="27" spans="1:6">
      <c r="A27" t="str">
        <f>Données!A28</f>
        <v>Burundi</v>
      </c>
      <c r="B27">
        <f>Données!W28</f>
        <v>66.900000000000006</v>
      </c>
      <c r="D27" t="s">
        <v>79</v>
      </c>
      <c r="E27" s="43">
        <v>64193</v>
      </c>
      <c r="F27">
        <v>26</v>
      </c>
    </row>
    <row r="28" spans="1:6">
      <c r="A28" t="str">
        <f>Données!A29</f>
        <v>Cambodge</v>
      </c>
      <c r="B28">
        <f>Données!W29</f>
        <v>525</v>
      </c>
      <c r="D28" t="s">
        <v>89</v>
      </c>
      <c r="E28" s="43">
        <v>65843</v>
      </c>
      <c r="F28">
        <v>27</v>
      </c>
    </row>
    <row r="29" spans="1:6">
      <c r="A29" t="str">
        <f>Données!A30</f>
        <v>Cameroun</v>
      </c>
      <c r="B29">
        <f>Données!W30</f>
        <v>405</v>
      </c>
      <c r="D29" t="s">
        <v>301</v>
      </c>
      <c r="E29" s="43">
        <v>66578</v>
      </c>
      <c r="F29">
        <v>28</v>
      </c>
    </row>
    <row r="30" spans="1:6">
      <c r="A30" t="str">
        <f>Données!A31</f>
        <v>Canada</v>
      </c>
      <c r="B30">
        <f>Données!W31</f>
        <v>21352</v>
      </c>
      <c r="D30" t="s">
        <v>178</v>
      </c>
      <c r="E30" s="43">
        <v>239223</v>
      </c>
      <c r="F30">
        <v>29</v>
      </c>
    </row>
    <row r="31" spans="1:6">
      <c r="A31" t="str">
        <f>Données!A32</f>
        <v>Cap Vert</v>
      </c>
      <c r="B31">
        <f>Données!W32</f>
        <v>10.1</v>
      </c>
      <c r="D31" t="s">
        <v>534</v>
      </c>
      <c r="E31" s="43">
        <v>633565</v>
      </c>
      <c r="F31">
        <v>30</v>
      </c>
    </row>
    <row r="32" spans="1:6">
      <c r="A32" t="str">
        <f>Données!A33</f>
        <v>Centre Africaine Rép,</v>
      </c>
      <c r="B32">
        <f>Données!W33</f>
        <v>28.2</v>
      </c>
      <c r="D32" t="s">
        <v>49</v>
      </c>
      <c r="E32" s="43">
        <v>6375</v>
      </c>
    </row>
    <row r="33" spans="1:5">
      <c r="A33" t="str">
        <f>Données!A34</f>
        <v>Chili</v>
      </c>
      <c r="B33">
        <f>Données!W34</f>
        <v>5382</v>
      </c>
      <c r="D33" t="s">
        <v>86</v>
      </c>
      <c r="E33" s="43">
        <v>6200</v>
      </c>
    </row>
    <row r="34" spans="1:5">
      <c r="A34" t="str">
        <f>Données!A35</f>
        <v>Chine</v>
      </c>
      <c r="B34">
        <f>Données!W35</f>
        <v>239223</v>
      </c>
      <c r="D34" t="s">
        <v>490</v>
      </c>
      <c r="E34" s="43">
        <v>5733</v>
      </c>
    </row>
    <row r="35" spans="1:5">
      <c r="A35" t="str">
        <f>Données!A36</f>
        <v>Chypre</v>
      </c>
      <c r="B35">
        <f>Données!W36</f>
        <v>360</v>
      </c>
      <c r="D35" t="s">
        <v>63</v>
      </c>
      <c r="E35" s="43">
        <v>5451</v>
      </c>
    </row>
    <row r="36" spans="1:5">
      <c r="A36" t="str">
        <f>Données!A37</f>
        <v>Colombie</v>
      </c>
      <c r="B36">
        <f>Données!W37</f>
        <v>10303</v>
      </c>
      <c r="D36" t="s">
        <v>176</v>
      </c>
      <c r="E36" s="43">
        <v>5382</v>
      </c>
    </row>
    <row r="37" spans="1:5">
      <c r="A37" t="str">
        <f>Données!A38</f>
        <v>Corée du Nord</v>
      </c>
      <c r="B37">
        <f>Données!W38</f>
        <v>0</v>
      </c>
      <c r="D37" t="s">
        <v>126</v>
      </c>
      <c r="E37" s="43">
        <v>5337</v>
      </c>
    </row>
    <row r="38" spans="1:5">
      <c r="A38" t="str">
        <f>Données!A39</f>
        <v>Corée du Sud</v>
      </c>
      <c r="B38">
        <f>Données!W39</f>
        <v>41157</v>
      </c>
      <c r="D38" t="s">
        <v>265</v>
      </c>
      <c r="E38" s="43">
        <v>4934</v>
      </c>
    </row>
    <row r="39" spans="1:5">
      <c r="A39" t="str">
        <f>Données!A40</f>
        <v>Costa Rica</v>
      </c>
      <c r="B39">
        <f>Données!W40</f>
        <v>0</v>
      </c>
      <c r="D39" t="s">
        <v>172</v>
      </c>
      <c r="E39" s="43">
        <v>4713</v>
      </c>
    </row>
    <row r="40" spans="1:5">
      <c r="A40" t="str">
        <f>Données!A41</f>
        <v>Côte d'Ivoire</v>
      </c>
      <c r="B40">
        <f>Données!W41</f>
        <v>566</v>
      </c>
      <c r="D40" t="s">
        <v>77</v>
      </c>
      <c r="E40" s="43">
        <v>4614</v>
      </c>
    </row>
    <row r="41" spans="1:5">
      <c r="A41" t="str">
        <f>Données!A42</f>
        <v>Croatie</v>
      </c>
      <c r="B41">
        <f>Données!W42</f>
        <v>827</v>
      </c>
      <c r="D41" t="s">
        <v>70</v>
      </c>
      <c r="E41" s="43">
        <v>4401</v>
      </c>
    </row>
    <row r="42" spans="1:5">
      <c r="A42" t="str">
        <f>Données!A43</f>
        <v>Cuba</v>
      </c>
      <c r="B42">
        <f>Données!W43</f>
        <v>0</v>
      </c>
      <c r="D42" t="s">
        <v>453</v>
      </c>
      <c r="E42" s="43">
        <v>4258</v>
      </c>
    </row>
    <row r="43" spans="1:5">
      <c r="A43" t="str">
        <f>Données!A44</f>
        <v>Danemark</v>
      </c>
      <c r="B43">
        <f>Données!W44</f>
        <v>3971</v>
      </c>
      <c r="D43" t="s">
        <v>208</v>
      </c>
      <c r="E43" s="43">
        <v>3971</v>
      </c>
    </row>
    <row r="44" spans="1:5">
      <c r="A44" t="str">
        <f>Données!A45</f>
        <v>Djibouti</v>
      </c>
      <c r="B44">
        <f>Données!W45</f>
        <v>0</v>
      </c>
      <c r="D44" t="s">
        <v>73</v>
      </c>
      <c r="E44" s="43">
        <v>3969</v>
      </c>
    </row>
    <row r="45" spans="1:5">
      <c r="A45" t="str">
        <f>Données!A46</f>
        <v>Égypte</v>
      </c>
      <c r="B45">
        <f>Données!W46</f>
        <v>2564</v>
      </c>
      <c r="D45" t="s">
        <v>53</v>
      </c>
      <c r="E45" s="43">
        <v>3822</v>
      </c>
    </row>
    <row r="46" spans="1:5">
      <c r="A46" t="str">
        <f>Données!A47</f>
        <v>Émirats arabes unis</v>
      </c>
      <c r="B46">
        <f>Données!W47</f>
        <v>0</v>
      </c>
      <c r="D46" t="s">
        <v>57</v>
      </c>
      <c r="E46" s="43">
        <v>3753</v>
      </c>
    </row>
    <row r="47" spans="1:5">
      <c r="A47" t="str">
        <f>Données!A48</f>
        <v>Équateur</v>
      </c>
      <c r="B47">
        <f>Données!W48</f>
        <v>2554</v>
      </c>
      <c r="D47" t="s">
        <v>75</v>
      </c>
      <c r="E47" s="43">
        <v>3615</v>
      </c>
    </row>
    <row r="48" spans="1:5">
      <c r="A48" t="str">
        <f>Données!A49</f>
        <v>Érythrée</v>
      </c>
      <c r="B48">
        <f>Données!W49</f>
        <v>0</v>
      </c>
      <c r="D48" t="s">
        <v>1</v>
      </c>
      <c r="E48" s="43">
        <v>3465</v>
      </c>
    </row>
    <row r="49" spans="1:5">
      <c r="A49" t="str">
        <f>Données!A50</f>
        <v>Espagne</v>
      </c>
      <c r="B49">
        <f>Données!W50</f>
        <v>17039</v>
      </c>
      <c r="D49" t="s">
        <v>32</v>
      </c>
      <c r="E49" s="43">
        <v>3449</v>
      </c>
    </row>
    <row r="50" spans="1:5">
      <c r="A50" t="str">
        <f>Données!A51</f>
        <v>Estonie</v>
      </c>
      <c r="B50">
        <f>Données!W51</f>
        <v>571</v>
      </c>
      <c r="D50" t="s">
        <v>399</v>
      </c>
      <c r="E50" s="43">
        <v>3208</v>
      </c>
    </row>
    <row r="51" spans="1:5">
      <c r="A51" t="str">
        <f>Données!A52</f>
        <v>Eswatini</v>
      </c>
      <c r="B51">
        <f>Données!W52</f>
        <v>83.7</v>
      </c>
      <c r="D51" t="s">
        <v>56</v>
      </c>
      <c r="E51" s="43">
        <v>3155</v>
      </c>
    </row>
    <row r="52" spans="1:5">
      <c r="A52" t="str">
        <f>Données!A53</f>
        <v>États-Unis</v>
      </c>
      <c r="B52">
        <f>Données!W53</f>
        <v>633565</v>
      </c>
      <c r="D52" t="s">
        <v>78</v>
      </c>
      <c r="E52" s="43">
        <v>3140</v>
      </c>
    </row>
    <row r="53" spans="1:5">
      <c r="A53" t="str">
        <f>Données!A54</f>
        <v>Éthiopie</v>
      </c>
      <c r="B53">
        <f>Données!W54</f>
        <v>503</v>
      </c>
      <c r="D53" t="s">
        <v>427</v>
      </c>
      <c r="E53" s="43">
        <v>2689</v>
      </c>
    </row>
    <row r="54" spans="1:5">
      <c r="A54" t="str">
        <f>Données!A55</f>
        <v>Fidji</v>
      </c>
      <c r="B54">
        <f>Données!W55</f>
        <v>47</v>
      </c>
      <c r="D54" t="s">
        <v>337</v>
      </c>
      <c r="E54" s="43">
        <v>2606</v>
      </c>
    </row>
    <row r="55" spans="1:5">
      <c r="A55" t="str">
        <f>Données!A56</f>
        <v>Finlande</v>
      </c>
      <c r="B55">
        <f>Données!W56</f>
        <v>3615</v>
      </c>
      <c r="D55" t="s">
        <v>559</v>
      </c>
      <c r="E55" s="43">
        <v>2564</v>
      </c>
    </row>
    <row r="56" spans="1:5">
      <c r="A56" t="str">
        <f>Données!A57</f>
        <v>France</v>
      </c>
      <c r="B56">
        <f>Données!W57</f>
        <v>59542</v>
      </c>
      <c r="D56" t="s">
        <v>224</v>
      </c>
      <c r="E56" s="43">
        <v>2554</v>
      </c>
    </row>
    <row r="57" spans="1:5">
      <c r="A57" t="str">
        <f>Données!A58</f>
        <v>Gabon</v>
      </c>
      <c r="B57">
        <f>Données!W58</f>
        <v>240</v>
      </c>
      <c r="D57" t="s">
        <v>5</v>
      </c>
      <c r="E57" s="43">
        <v>2508</v>
      </c>
    </row>
    <row r="58" spans="1:5">
      <c r="A58" t="str">
        <f>Données!A59</f>
        <v>Gambie</v>
      </c>
      <c r="B58">
        <f>Données!W59</f>
        <v>11.3</v>
      </c>
      <c r="D58" t="s">
        <v>201</v>
      </c>
      <c r="E58" s="43">
        <v>2446</v>
      </c>
    </row>
    <row r="59" spans="1:5">
      <c r="A59" t="str">
        <f>Données!A60</f>
        <v>Géorgie</v>
      </c>
      <c r="B59">
        <f>Données!W60</f>
        <v>312</v>
      </c>
      <c r="D59" t="s">
        <v>64</v>
      </c>
      <c r="E59" s="43">
        <v>2307</v>
      </c>
    </row>
    <row r="60" spans="1:5">
      <c r="A60" t="str">
        <f>Données!A61</f>
        <v>Ghana</v>
      </c>
      <c r="B60">
        <f>Données!W61</f>
        <v>211</v>
      </c>
      <c r="D60" t="s">
        <v>33</v>
      </c>
      <c r="E60" s="43">
        <v>2254</v>
      </c>
    </row>
    <row r="61" spans="1:5">
      <c r="A61" t="str">
        <f>Données!A62</f>
        <v>Grèce</v>
      </c>
      <c r="B61">
        <f>Données!W62</f>
        <v>4934</v>
      </c>
      <c r="D61" t="s">
        <v>408</v>
      </c>
      <c r="E61" s="43">
        <v>1907</v>
      </c>
    </row>
    <row r="62" spans="1:5">
      <c r="A62" t="str">
        <f>Données!A63</f>
        <v>Guatemala</v>
      </c>
      <c r="B62">
        <f>Données!W63</f>
        <v>275</v>
      </c>
      <c r="D62" t="s">
        <v>315</v>
      </c>
      <c r="E62" s="43">
        <v>1874</v>
      </c>
    </row>
    <row r="63" spans="1:5">
      <c r="A63" t="str">
        <f>Données!A64</f>
        <v>Guinée</v>
      </c>
      <c r="B63">
        <f>Données!W64</f>
        <v>192</v>
      </c>
      <c r="D63" t="s">
        <v>60</v>
      </c>
      <c r="E63" s="43">
        <v>1710</v>
      </c>
    </row>
    <row r="64" spans="1:5">
      <c r="A64" t="str">
        <f>Données!A65</f>
        <v>Guinée équatoriale</v>
      </c>
      <c r="B64">
        <f>Données!W65</f>
        <v>0</v>
      </c>
      <c r="D64" t="s">
        <v>137</v>
      </c>
      <c r="E64" s="43">
        <v>1624</v>
      </c>
    </row>
    <row r="65" spans="1:5">
      <c r="A65" t="str">
        <f>Données!A66</f>
        <v>Guinée-Bissau</v>
      </c>
      <c r="B65">
        <f>Données!W66</f>
        <v>0</v>
      </c>
      <c r="D65" t="s">
        <v>50</v>
      </c>
      <c r="E65" s="43">
        <v>1607</v>
      </c>
    </row>
    <row r="66" spans="1:5">
      <c r="A66" t="str">
        <f>Données!A67</f>
        <v>Guyana</v>
      </c>
      <c r="B66">
        <f>Données!W67</f>
        <v>59.4</v>
      </c>
      <c r="D66" t="s">
        <v>69</v>
      </c>
      <c r="E66" s="43">
        <v>1568</v>
      </c>
    </row>
    <row r="67" spans="1:5">
      <c r="A67" t="str">
        <f>Données!A68</f>
        <v>Haïti</v>
      </c>
      <c r="B67">
        <f>Données!W68</f>
        <v>0.1</v>
      </c>
      <c r="D67" t="s">
        <v>145</v>
      </c>
      <c r="E67" s="43">
        <v>1357</v>
      </c>
    </row>
    <row r="68" spans="1:5">
      <c r="A68" t="str">
        <f>Données!A69</f>
        <v>Honduras</v>
      </c>
      <c r="B68">
        <f>Données!W69</f>
        <v>400</v>
      </c>
      <c r="D68" t="s">
        <v>486</v>
      </c>
      <c r="E68" s="43">
        <v>1186</v>
      </c>
    </row>
    <row r="69" spans="1:5">
      <c r="A69" t="str">
        <f>Données!A70</f>
        <v>Hongrie</v>
      </c>
      <c r="B69">
        <f>Données!W70</f>
        <v>1568</v>
      </c>
      <c r="D69" t="s">
        <v>45</v>
      </c>
      <c r="E69" s="43">
        <v>1164</v>
      </c>
    </row>
    <row r="70" spans="1:5">
      <c r="A70" t="str">
        <f>Données!A71</f>
        <v>Inde</v>
      </c>
      <c r="B70">
        <f>Données!W71</f>
        <v>66578</v>
      </c>
      <c r="D70" t="s">
        <v>81</v>
      </c>
      <c r="E70" s="43">
        <v>1140</v>
      </c>
    </row>
    <row r="71" spans="1:5">
      <c r="A71" t="str">
        <f>Données!A72</f>
        <v>Indonésie</v>
      </c>
      <c r="B71">
        <f>Données!W72</f>
        <v>7661</v>
      </c>
      <c r="D71" t="s">
        <v>20</v>
      </c>
      <c r="E71" s="43">
        <v>1023</v>
      </c>
    </row>
    <row r="72" spans="1:5">
      <c r="A72" t="str">
        <f>Données!A73</f>
        <v>Iran</v>
      </c>
      <c r="B72">
        <f>Données!W73</f>
        <v>12612</v>
      </c>
      <c r="D72" t="s">
        <v>67</v>
      </c>
      <c r="E72" s="43">
        <v>1015</v>
      </c>
    </row>
    <row r="73" spans="1:5">
      <c r="A73" t="str">
        <f>Données!A74</f>
        <v>Iraq</v>
      </c>
      <c r="B73">
        <f>Données!W74</f>
        <v>6200</v>
      </c>
      <c r="D73" t="s">
        <v>361</v>
      </c>
      <c r="E73" s="43">
        <v>956</v>
      </c>
    </row>
    <row r="74" spans="1:5">
      <c r="A74" t="str">
        <f>Données!A75</f>
        <v>Irlande</v>
      </c>
      <c r="B74">
        <f>Données!W75</f>
        <v>1140</v>
      </c>
      <c r="D74" t="s">
        <v>3</v>
      </c>
      <c r="E74" s="43">
        <v>856</v>
      </c>
    </row>
    <row r="75" spans="1:5">
      <c r="A75" t="str">
        <f>Données!A76</f>
        <v>Islande</v>
      </c>
      <c r="B75">
        <f>Données!W76</f>
        <v>0</v>
      </c>
      <c r="D75" t="s">
        <v>68</v>
      </c>
      <c r="E75" s="43">
        <v>827</v>
      </c>
    </row>
    <row r="76" spans="1:5">
      <c r="A76" t="str">
        <f>Données!A77</f>
        <v>Israël</v>
      </c>
      <c r="B76">
        <f>Données!W77</f>
        <v>15690</v>
      </c>
      <c r="D76" t="s">
        <v>476</v>
      </c>
      <c r="E76" s="43">
        <v>813</v>
      </c>
    </row>
    <row r="77" spans="1:5">
      <c r="A77" t="str">
        <f>Données!A78</f>
        <v>Italie</v>
      </c>
      <c r="B77">
        <f>Données!W78</f>
        <v>26082</v>
      </c>
      <c r="D77" t="s">
        <v>151</v>
      </c>
      <c r="E77" s="43">
        <v>713</v>
      </c>
    </row>
    <row r="78" spans="1:5">
      <c r="A78" t="str">
        <f>Données!A79</f>
        <v>Jamaïque</v>
      </c>
      <c r="B78">
        <f>Données!W79</f>
        <v>201</v>
      </c>
      <c r="D78" t="s">
        <v>527</v>
      </c>
      <c r="E78" s="43">
        <v>665</v>
      </c>
    </row>
    <row r="79" spans="1:5">
      <c r="A79" t="str">
        <f>Données!A80</f>
        <v>Japon</v>
      </c>
      <c r="B79">
        <f>Données!W80</f>
        <v>45362</v>
      </c>
      <c r="D79" t="s">
        <v>364</v>
      </c>
      <c r="E79" s="43">
        <v>629</v>
      </c>
    </row>
    <row r="80" spans="1:5">
      <c r="A80" t="str">
        <f>Données!A81</f>
        <v>Jordanie</v>
      </c>
      <c r="B80">
        <f>Données!W81</f>
        <v>1874</v>
      </c>
      <c r="D80" t="s">
        <v>210</v>
      </c>
      <c r="E80" s="43">
        <v>602</v>
      </c>
    </row>
    <row r="81" spans="1:5">
      <c r="A81" t="str">
        <f>Données!A82</f>
        <v>Kazakhstan</v>
      </c>
      <c r="B81">
        <f>Données!W82</f>
        <v>1607</v>
      </c>
      <c r="D81" t="s">
        <v>156</v>
      </c>
      <c r="E81" s="43">
        <v>598</v>
      </c>
    </row>
    <row r="82" spans="1:5">
      <c r="A82" t="str">
        <f>Données!A83</f>
        <v>Kenya</v>
      </c>
      <c r="B82">
        <f>Données!W83</f>
        <v>1023</v>
      </c>
      <c r="D82" t="s">
        <v>128</v>
      </c>
      <c r="E82" s="43">
        <v>591</v>
      </c>
    </row>
    <row r="83" spans="1:5">
      <c r="A83" t="str">
        <f>Données!A84</f>
        <v>Kosovo</v>
      </c>
      <c r="B83">
        <f>Données!W84</f>
        <v>59.8</v>
      </c>
      <c r="D83" t="s">
        <v>234</v>
      </c>
      <c r="E83" s="43">
        <v>571</v>
      </c>
    </row>
    <row r="84" spans="1:5">
      <c r="A84" t="str">
        <f>Données!A85</f>
        <v>Koweït</v>
      </c>
      <c r="B84">
        <f>Données!W85</f>
        <v>7211</v>
      </c>
      <c r="D84" t="s">
        <v>15</v>
      </c>
      <c r="E84" s="43">
        <v>566</v>
      </c>
    </row>
    <row r="85" spans="1:5">
      <c r="A85" t="str">
        <f>Données!A86</f>
        <v>Laos</v>
      </c>
      <c r="B85">
        <f>Données!W86</f>
        <v>0</v>
      </c>
      <c r="D85" t="s">
        <v>323</v>
      </c>
      <c r="E85" s="43">
        <v>525</v>
      </c>
    </row>
    <row r="86" spans="1:5">
      <c r="A86" t="str">
        <f>Données!A87</f>
        <v>Lesotho</v>
      </c>
      <c r="B86">
        <f>Données!W87</f>
        <v>48</v>
      </c>
      <c r="D86" t="s">
        <v>236</v>
      </c>
      <c r="E86" s="43">
        <v>503</v>
      </c>
    </row>
    <row r="87" spans="1:5">
      <c r="A87" t="str">
        <f>Données!A88</f>
        <v>Lettonie</v>
      </c>
      <c r="B87">
        <f>Données!W88</f>
        <v>629</v>
      </c>
      <c r="D87" t="s">
        <v>7</v>
      </c>
      <c r="E87" s="43">
        <v>502</v>
      </c>
    </row>
    <row r="88" spans="1:5">
      <c r="A88" t="str">
        <f>Données!A89</f>
        <v>Liban</v>
      </c>
      <c r="B88">
        <f>Données!W89</f>
        <v>2606</v>
      </c>
      <c r="D88" t="s">
        <v>488</v>
      </c>
      <c r="E88" s="43">
        <v>493</v>
      </c>
    </row>
    <row r="89" spans="1:5">
      <c r="A89" t="str">
        <f>Données!A90</f>
        <v>Libéria</v>
      </c>
      <c r="B89">
        <f>Données!W90</f>
        <v>13</v>
      </c>
      <c r="D89" t="s">
        <v>24</v>
      </c>
      <c r="E89" s="43">
        <v>457</v>
      </c>
    </row>
    <row r="90" spans="1:5">
      <c r="A90" t="str">
        <f>Données!A91</f>
        <v>Lituanie</v>
      </c>
      <c r="B90">
        <f>Données!W91</f>
        <v>956</v>
      </c>
      <c r="D90" t="s">
        <v>403</v>
      </c>
      <c r="E90" s="43">
        <v>436</v>
      </c>
    </row>
    <row r="91" spans="1:5">
      <c r="A91" t="str">
        <f>Données!A92</f>
        <v>Luxembourg</v>
      </c>
      <c r="B91">
        <f>Données!W92</f>
        <v>393</v>
      </c>
      <c r="D91" t="s">
        <v>35</v>
      </c>
      <c r="E91" s="43">
        <v>406</v>
      </c>
    </row>
    <row r="92" spans="1:5">
      <c r="A92" t="str">
        <f>Données!A93</f>
        <v>Lybie</v>
      </c>
      <c r="B92">
        <f>Données!W93</f>
        <v>0</v>
      </c>
      <c r="D92" t="s">
        <v>10</v>
      </c>
      <c r="E92" s="43">
        <v>405</v>
      </c>
    </row>
    <row r="93" spans="1:5">
      <c r="A93" t="str">
        <f>Données!A94</f>
        <v>Macédoine du Nord</v>
      </c>
      <c r="B93">
        <f>Données!W94</f>
        <v>109</v>
      </c>
      <c r="D93" t="s">
        <v>30</v>
      </c>
      <c r="E93" s="43">
        <v>405</v>
      </c>
    </row>
    <row r="94" spans="1:5">
      <c r="A94" t="str">
        <f>Données!A95</f>
        <v>Madagascar</v>
      </c>
      <c r="B94">
        <f>Données!W95</f>
        <v>72.900000000000006</v>
      </c>
      <c r="D94" t="s">
        <v>39</v>
      </c>
      <c r="E94" s="43">
        <v>400</v>
      </c>
    </row>
    <row r="95" spans="1:5">
      <c r="A95" t="str">
        <f>Données!A96</f>
        <v>Malaisie</v>
      </c>
      <c r="B95">
        <f>Données!W96</f>
        <v>3208</v>
      </c>
      <c r="D95" t="s">
        <v>414</v>
      </c>
      <c r="E95" s="43">
        <v>397</v>
      </c>
    </row>
    <row r="96" spans="1:5">
      <c r="A96" t="str">
        <f>Données!A97</f>
        <v>Malawi</v>
      </c>
      <c r="B96">
        <f>Données!W97</f>
        <v>53.5</v>
      </c>
      <c r="D96" t="s">
        <v>72</v>
      </c>
      <c r="E96" s="43">
        <v>393</v>
      </c>
    </row>
    <row r="97" spans="1:5">
      <c r="A97" t="str">
        <f>Données!A98</f>
        <v>Mali</v>
      </c>
      <c r="B97">
        <f>Données!W98</f>
        <v>457</v>
      </c>
      <c r="D97" t="s">
        <v>34</v>
      </c>
      <c r="E97" s="43">
        <v>386</v>
      </c>
    </row>
    <row r="98" spans="1:5">
      <c r="A98" t="str">
        <f>Données!A99</f>
        <v>Malte</v>
      </c>
      <c r="B98">
        <f>Données!W99</f>
        <v>64.7</v>
      </c>
      <c r="D98" t="s">
        <v>44</v>
      </c>
      <c r="E98" s="43">
        <v>379</v>
      </c>
    </row>
    <row r="99" spans="1:5">
      <c r="A99" t="str">
        <f>Données!A100</f>
        <v>Maroc</v>
      </c>
      <c r="B99">
        <f>Données!W100</f>
        <v>3465</v>
      </c>
      <c r="D99" t="s">
        <v>76</v>
      </c>
      <c r="E99" s="43">
        <v>360</v>
      </c>
    </row>
    <row r="100" spans="1:5">
      <c r="A100" t="str">
        <f>Données!A101</f>
        <v>Maurice</v>
      </c>
      <c r="B100">
        <f>Données!W101</f>
        <v>22</v>
      </c>
      <c r="D100" t="s">
        <v>162</v>
      </c>
      <c r="E100" s="43">
        <v>336</v>
      </c>
    </row>
    <row r="101" spans="1:5">
      <c r="A101" t="str">
        <f>Données!A102</f>
        <v>Mauritanie</v>
      </c>
      <c r="B101">
        <f>Données!W102</f>
        <v>152</v>
      </c>
      <c r="D101" t="s">
        <v>463</v>
      </c>
      <c r="E101" s="43">
        <v>327</v>
      </c>
    </row>
    <row r="102" spans="1:5">
      <c r="A102" t="str">
        <f>Données!A103</f>
        <v>Mexique</v>
      </c>
      <c r="B102">
        <f>Données!W103</f>
        <v>6375</v>
      </c>
      <c r="D102" t="s">
        <v>253</v>
      </c>
      <c r="E102" s="43">
        <v>312</v>
      </c>
    </row>
    <row r="103" spans="1:5">
      <c r="A103" t="str">
        <f>Données!A104</f>
        <v>Moldavie</v>
      </c>
      <c r="B103">
        <f>Données!W104</f>
        <v>29.8</v>
      </c>
      <c r="D103" t="s">
        <v>8</v>
      </c>
      <c r="E103" s="43">
        <v>291</v>
      </c>
    </row>
    <row r="104" spans="1:5">
      <c r="A104" t="str">
        <f>Données!A105</f>
        <v>Mongolie</v>
      </c>
      <c r="B104">
        <f>Données!W105</f>
        <v>90</v>
      </c>
      <c r="D104" t="s">
        <v>38</v>
      </c>
      <c r="E104" s="43">
        <v>275</v>
      </c>
    </row>
    <row r="105" spans="1:5">
      <c r="A105" t="str">
        <f>Données!A106</f>
        <v>Monténégro</v>
      </c>
      <c r="B105">
        <f>Données!W106</f>
        <v>77.5</v>
      </c>
      <c r="D105" t="s">
        <v>13</v>
      </c>
      <c r="E105" s="43">
        <v>273</v>
      </c>
    </row>
    <row r="106" spans="1:5">
      <c r="A106" t="str">
        <f>Données!A107</f>
        <v>Mozambique</v>
      </c>
      <c r="B106">
        <f>Données!W107</f>
        <v>129</v>
      </c>
      <c r="D106" t="s">
        <v>14</v>
      </c>
      <c r="E106" s="43">
        <v>267</v>
      </c>
    </row>
    <row r="107" spans="1:5">
      <c r="A107" t="str">
        <f>Données!A108</f>
        <v>Myanmar</v>
      </c>
      <c r="B107">
        <f>Données!W108</f>
        <v>3155</v>
      </c>
      <c r="D107" t="s">
        <v>48</v>
      </c>
      <c r="E107" s="43">
        <v>263</v>
      </c>
    </row>
    <row r="108" spans="1:5">
      <c r="A108" t="str">
        <f>Données!A109</f>
        <v>Namibie</v>
      </c>
      <c r="B108">
        <f>Données!W109</f>
        <v>436</v>
      </c>
      <c r="D108" t="s">
        <v>17</v>
      </c>
      <c r="E108" s="43">
        <v>240</v>
      </c>
    </row>
    <row r="109" spans="1:5">
      <c r="A109" t="str">
        <f>Données!A110</f>
        <v>Népal</v>
      </c>
      <c r="B109">
        <f>Données!W110</f>
        <v>397</v>
      </c>
      <c r="D109" t="s">
        <v>12</v>
      </c>
      <c r="E109" s="43">
        <v>216</v>
      </c>
    </row>
    <row r="110" spans="1:5">
      <c r="A110" t="str">
        <f>Données!A111</f>
        <v>Nicaragua</v>
      </c>
      <c r="B110">
        <f>Données!W111</f>
        <v>81.3</v>
      </c>
      <c r="D110" t="s">
        <v>19</v>
      </c>
      <c r="E110" s="43">
        <v>211</v>
      </c>
    </row>
    <row r="111" spans="1:5">
      <c r="A111" t="str">
        <f>Données!A112</f>
        <v>Niger</v>
      </c>
      <c r="B111">
        <f>Données!W112</f>
        <v>209</v>
      </c>
      <c r="D111" t="s">
        <v>26</v>
      </c>
      <c r="E111" s="43">
        <v>209</v>
      </c>
    </row>
    <row r="112" spans="1:5">
      <c r="A112" t="str">
        <f>Données!A113</f>
        <v>Nigéria</v>
      </c>
      <c r="B112">
        <f>Données!W113</f>
        <v>1907</v>
      </c>
      <c r="D112" t="s">
        <v>149</v>
      </c>
      <c r="E112" s="43">
        <v>208</v>
      </c>
    </row>
    <row r="113" spans="1:5">
      <c r="A113" t="str">
        <f>Données!A114</f>
        <v>Norvège</v>
      </c>
      <c r="B113">
        <f>Données!W114</f>
        <v>6824</v>
      </c>
      <c r="D113" t="s">
        <v>52</v>
      </c>
      <c r="E113" s="43">
        <v>204</v>
      </c>
    </row>
    <row r="114" spans="1:5">
      <c r="A114" t="str">
        <f>Données!A115</f>
        <v>Nouvelle Zélande</v>
      </c>
      <c r="B114">
        <f>Données!W115</f>
        <v>2307</v>
      </c>
      <c r="D114" t="s">
        <v>313</v>
      </c>
      <c r="E114" s="43">
        <v>201</v>
      </c>
    </row>
    <row r="115" spans="1:5">
      <c r="A115" t="str">
        <f>Données!A116</f>
        <v>Oman</v>
      </c>
      <c r="B115">
        <f>Données!W116</f>
        <v>6611</v>
      </c>
      <c r="D115" t="s">
        <v>258</v>
      </c>
      <c r="E115" s="43">
        <v>192</v>
      </c>
    </row>
    <row r="116" spans="1:5">
      <c r="A116" t="str">
        <f>Données!A117</f>
        <v>Ouganda</v>
      </c>
      <c r="B116">
        <f>Données!W117</f>
        <v>406</v>
      </c>
      <c r="D116" t="s">
        <v>520</v>
      </c>
      <c r="E116" s="43">
        <v>165</v>
      </c>
    </row>
    <row r="117" spans="1:5">
      <c r="A117" t="str">
        <f>Données!A118</f>
        <v>Ouzbékistan</v>
      </c>
      <c r="B117">
        <f>Données!W118</f>
        <v>0</v>
      </c>
      <c r="D117" t="s">
        <v>66</v>
      </c>
      <c r="E117" s="43">
        <v>160</v>
      </c>
    </row>
    <row r="118" spans="1:5">
      <c r="A118" t="str">
        <f>Données!A119</f>
        <v>Pakistan</v>
      </c>
      <c r="B118">
        <f>Données!W119</f>
        <v>12686</v>
      </c>
      <c r="D118" t="s">
        <v>394</v>
      </c>
      <c r="E118" s="43">
        <v>152</v>
      </c>
    </row>
    <row r="119" spans="1:5">
      <c r="A119" t="str">
        <f>Données!A120</f>
        <v>Panama</v>
      </c>
      <c r="B119">
        <f>Données!W120</f>
        <v>0</v>
      </c>
      <c r="D119" t="s">
        <v>25</v>
      </c>
      <c r="E119" s="43">
        <v>129</v>
      </c>
    </row>
    <row r="120" spans="1:5">
      <c r="A120" t="str">
        <f>Données!A121</f>
        <v>Papouasie Nouvelle Guinée</v>
      </c>
      <c r="B120">
        <f>Données!W121</f>
        <v>59.9</v>
      </c>
      <c r="D120" t="s">
        <v>27</v>
      </c>
      <c r="E120" s="43">
        <v>119.5</v>
      </c>
    </row>
    <row r="121" spans="1:5">
      <c r="A121" t="str">
        <f>Données!A122</f>
        <v>Paraguay</v>
      </c>
      <c r="B121">
        <f>Données!W122</f>
        <v>379</v>
      </c>
      <c r="D121" t="s">
        <v>562</v>
      </c>
      <c r="E121" s="43">
        <v>118</v>
      </c>
    </row>
    <row r="122" spans="1:5">
      <c r="A122" t="str">
        <f>Données!A123</f>
        <v>Pays-Bas</v>
      </c>
      <c r="B122">
        <f>Données!W123</f>
        <v>10535</v>
      </c>
      <c r="D122" t="s">
        <v>383</v>
      </c>
      <c r="E122" s="43">
        <v>109</v>
      </c>
    </row>
    <row r="123" spans="1:5">
      <c r="A123" t="str">
        <f>Données!A124</f>
        <v>Pérou</v>
      </c>
      <c r="B123">
        <f>Données!W124</f>
        <v>2689</v>
      </c>
      <c r="D123" t="s">
        <v>29</v>
      </c>
      <c r="E123" s="43">
        <v>98.4</v>
      </c>
    </row>
    <row r="124" spans="1:5">
      <c r="A124" t="str">
        <f>Données!A125</f>
        <v>Philippines</v>
      </c>
      <c r="B124">
        <f>Données!W125</f>
        <v>3753</v>
      </c>
      <c r="D124" t="s">
        <v>91</v>
      </c>
      <c r="E124" s="43">
        <v>90</v>
      </c>
    </row>
    <row r="125" spans="1:5">
      <c r="A125" t="str">
        <f>Données!A126</f>
        <v>Pologne</v>
      </c>
      <c r="B125">
        <f>Données!W126</f>
        <v>10749</v>
      </c>
      <c r="D125" t="s">
        <v>6</v>
      </c>
      <c r="E125" s="43">
        <v>83.8</v>
      </c>
    </row>
    <row r="126" spans="1:5">
      <c r="A126" t="str">
        <f>Données!A127</f>
        <v>Portugal</v>
      </c>
      <c r="B126">
        <f>Données!W127</f>
        <v>3969</v>
      </c>
      <c r="D126" t="s">
        <v>492</v>
      </c>
      <c r="E126" s="43">
        <v>83.7</v>
      </c>
    </row>
    <row r="127" spans="1:5">
      <c r="A127" t="str">
        <f>Données!A128</f>
        <v>Qatar</v>
      </c>
      <c r="B127">
        <f>Données!W128</f>
        <v>0</v>
      </c>
      <c r="D127" t="s">
        <v>40</v>
      </c>
      <c r="E127" s="43">
        <v>81.3</v>
      </c>
    </row>
    <row r="128" spans="1:5">
      <c r="A128" t="str">
        <f>Données!A129</f>
        <v>République démoc. Congo</v>
      </c>
      <c r="B128">
        <f>Données!W129</f>
        <v>267</v>
      </c>
      <c r="D128" t="s">
        <v>388</v>
      </c>
      <c r="E128" s="43">
        <v>77.5</v>
      </c>
    </row>
    <row r="129" spans="1:5">
      <c r="A129" t="str">
        <f>Données!A130</f>
        <v>République dominicaine</v>
      </c>
      <c r="B129">
        <f>Données!W130</f>
        <v>602</v>
      </c>
      <c r="D129" t="s">
        <v>22</v>
      </c>
      <c r="E129" s="43">
        <v>72.900000000000006</v>
      </c>
    </row>
    <row r="130" spans="1:5">
      <c r="A130" t="str">
        <f>Données!A131</f>
        <v>République du Congo</v>
      </c>
      <c r="B130">
        <f>Données!W131</f>
        <v>273</v>
      </c>
      <c r="D130" t="s">
        <v>9</v>
      </c>
      <c r="E130" s="43">
        <v>66.900000000000006</v>
      </c>
    </row>
    <row r="131" spans="1:5">
      <c r="A131" t="str">
        <f>Données!A132</f>
        <v>République Kirghize</v>
      </c>
      <c r="B131">
        <f>Données!W132</f>
        <v>118</v>
      </c>
      <c r="D131" t="s">
        <v>83</v>
      </c>
      <c r="E131" s="43">
        <v>64.7</v>
      </c>
    </row>
    <row r="132" spans="1:5">
      <c r="A132" t="str">
        <f>Données!A133</f>
        <v>République slovaque</v>
      </c>
      <c r="B132">
        <f>Données!W133</f>
        <v>1186</v>
      </c>
      <c r="D132" t="s">
        <v>65</v>
      </c>
      <c r="E132" s="43">
        <v>59.9</v>
      </c>
    </row>
    <row r="133" spans="1:5">
      <c r="A133" t="str">
        <f>Données!A134</f>
        <v>République tchèque</v>
      </c>
      <c r="B133">
        <f>Données!W134</f>
        <v>2446</v>
      </c>
      <c r="D133" t="s">
        <v>62</v>
      </c>
      <c r="E133" s="43">
        <v>59.8</v>
      </c>
    </row>
    <row r="134" spans="1:5">
      <c r="A134" t="str">
        <f>Données!A135</f>
        <v>Roumanie</v>
      </c>
      <c r="B134">
        <f>Données!W135</f>
        <v>4258</v>
      </c>
      <c r="D134" t="s">
        <v>274</v>
      </c>
      <c r="E134" s="43">
        <v>59.4</v>
      </c>
    </row>
    <row r="135" spans="1:5">
      <c r="A135" t="str">
        <f>Données!A136</f>
        <v>Royaume-Uni</v>
      </c>
      <c r="B135">
        <f>Données!W136</f>
        <v>46883</v>
      </c>
      <c r="D135" t="s">
        <v>23</v>
      </c>
      <c r="E135" s="43">
        <v>53.5</v>
      </c>
    </row>
    <row r="136" spans="1:5">
      <c r="A136" t="str">
        <f>Données!A137</f>
        <v>Russie</v>
      </c>
      <c r="B136">
        <f>Données!W137</f>
        <v>64193</v>
      </c>
      <c r="D136" t="s">
        <v>21</v>
      </c>
      <c r="E136" s="43">
        <v>48</v>
      </c>
    </row>
    <row r="137" spans="1:5">
      <c r="A137" t="str">
        <f>Données!A138</f>
        <v>Rwanda</v>
      </c>
      <c r="B137">
        <f>Données!W138</f>
        <v>119.5</v>
      </c>
      <c r="D137" t="s">
        <v>243</v>
      </c>
      <c r="E137" s="43">
        <v>47</v>
      </c>
    </row>
    <row r="138" spans="1:5">
      <c r="A138" t="str">
        <f>Données!A139</f>
        <v>San Salvador</v>
      </c>
      <c r="B138">
        <f>Données!W139</f>
        <v>263</v>
      </c>
      <c r="D138" t="s">
        <v>478</v>
      </c>
      <c r="E138" s="43">
        <v>36</v>
      </c>
    </row>
    <row r="139" spans="1:5">
      <c r="A139" t="str">
        <f>Données!A140</f>
        <v>Sénégal</v>
      </c>
      <c r="B139">
        <f>Données!W140</f>
        <v>327</v>
      </c>
      <c r="D139" t="s">
        <v>74</v>
      </c>
      <c r="E139" s="43">
        <v>29.8</v>
      </c>
    </row>
    <row r="140" spans="1:5">
      <c r="A140" t="str">
        <f>Données!A141</f>
        <v>Serbie</v>
      </c>
      <c r="B140">
        <f>Données!W141</f>
        <v>813</v>
      </c>
      <c r="D140" t="s">
        <v>558</v>
      </c>
      <c r="E140" s="43">
        <v>28.2</v>
      </c>
    </row>
    <row r="141" spans="1:5">
      <c r="A141" t="str">
        <f>Données!A142</f>
        <v>Seychelles</v>
      </c>
      <c r="B141">
        <f>Données!W142</f>
        <v>22.3</v>
      </c>
      <c r="D141" t="s">
        <v>31</v>
      </c>
      <c r="E141" s="43">
        <v>27.8</v>
      </c>
    </row>
    <row r="142" spans="1:5">
      <c r="A142" t="str">
        <f>Données!A143</f>
        <v>Sierra Leone</v>
      </c>
      <c r="B142">
        <f>Données!W143</f>
        <v>27.8</v>
      </c>
      <c r="D142" t="s">
        <v>36</v>
      </c>
      <c r="E142" s="43">
        <v>22.8</v>
      </c>
    </row>
    <row r="143" spans="1:5">
      <c r="A143" t="str">
        <f>Données!A144</f>
        <v>Singapour</v>
      </c>
      <c r="B143">
        <f>Données!W144</f>
        <v>10458</v>
      </c>
      <c r="D143" t="s">
        <v>28</v>
      </c>
      <c r="E143" s="43">
        <v>22.3</v>
      </c>
    </row>
    <row r="144" spans="1:5">
      <c r="A144" t="str">
        <f>Données!A145</f>
        <v>Slovénie</v>
      </c>
      <c r="B144">
        <f>Données!W145</f>
        <v>493</v>
      </c>
      <c r="D144" t="s">
        <v>396</v>
      </c>
      <c r="E144" s="43">
        <v>22</v>
      </c>
    </row>
    <row r="145" spans="1:5">
      <c r="A145" t="str">
        <f>Données!A146</f>
        <v>Somalie</v>
      </c>
      <c r="B145">
        <f>Données!W146</f>
        <v>0</v>
      </c>
      <c r="D145" t="s">
        <v>61</v>
      </c>
      <c r="E145" s="43">
        <v>20.2</v>
      </c>
    </row>
    <row r="146" spans="1:5">
      <c r="A146" t="str">
        <f>Données!A147</f>
        <v>Soudan</v>
      </c>
      <c r="B146">
        <f>Données!W147</f>
        <v>2254</v>
      </c>
      <c r="D146" t="s">
        <v>339</v>
      </c>
      <c r="E146" s="43">
        <v>13</v>
      </c>
    </row>
    <row r="147" spans="1:5">
      <c r="A147" t="str">
        <f>Données!A148</f>
        <v>Soudan du Sud</v>
      </c>
      <c r="B147">
        <f>Données!W148</f>
        <v>36</v>
      </c>
      <c r="D147" t="s">
        <v>18</v>
      </c>
      <c r="E147" s="43">
        <v>11.3</v>
      </c>
    </row>
    <row r="148" spans="1:5">
      <c r="A148" t="str">
        <f>Données!A149</f>
        <v>Sri Lanka</v>
      </c>
      <c r="B148">
        <f>Données!W149</f>
        <v>1710</v>
      </c>
      <c r="D148" t="s">
        <v>11</v>
      </c>
      <c r="E148" s="43">
        <v>10.1</v>
      </c>
    </row>
    <row r="149" spans="1:5">
      <c r="A149" t="str">
        <f>Données!A150</f>
        <v>Suède</v>
      </c>
      <c r="B149">
        <f>Données!W150</f>
        <v>5733</v>
      </c>
      <c r="D149" t="s">
        <v>284</v>
      </c>
      <c r="E149" s="43">
        <v>0.1</v>
      </c>
    </row>
    <row r="150" spans="1:5">
      <c r="A150" t="str">
        <f>Données!A151</f>
        <v>Suisse</v>
      </c>
      <c r="B150">
        <f>Données!W151</f>
        <v>4713</v>
      </c>
      <c r="D150" t="s">
        <v>47</v>
      </c>
      <c r="E150" s="43">
        <v>0</v>
      </c>
    </row>
    <row r="151" spans="1:5">
      <c r="A151" t="str">
        <f>Données!A152</f>
        <v>Syrie</v>
      </c>
      <c r="B151">
        <f>Données!W152</f>
        <v>0</v>
      </c>
      <c r="D151" t="s">
        <v>80</v>
      </c>
      <c r="E151" s="43">
        <v>0</v>
      </c>
    </row>
    <row r="152" spans="1:5">
      <c r="A152" t="str">
        <f>Données!A153</f>
        <v>Tadjikistan</v>
      </c>
      <c r="B152">
        <f>Données!W153</f>
        <v>0</v>
      </c>
      <c r="D152" t="s">
        <v>41</v>
      </c>
      <c r="E152" s="43">
        <v>0</v>
      </c>
    </row>
    <row r="153" spans="1:5">
      <c r="A153" t="str">
        <f>Données!A154</f>
        <v>Taiwan</v>
      </c>
      <c r="B153">
        <f>Données!W154</f>
        <v>10458</v>
      </c>
    </row>
    <row r="154" spans="1:5">
      <c r="A154" t="str">
        <f>Données!A155</f>
        <v>Tanzanie</v>
      </c>
      <c r="B154">
        <f>Données!W155</f>
        <v>665</v>
      </c>
    </row>
    <row r="155" spans="1:5">
      <c r="A155" t="str">
        <f>Données!A156</f>
        <v>Tchad</v>
      </c>
      <c r="B155">
        <f>Données!W156</f>
        <v>216</v>
      </c>
    </row>
    <row r="156" spans="1:5">
      <c r="A156" t="str">
        <f>Données!A157</f>
        <v>Thaïlande</v>
      </c>
      <c r="B156">
        <f>Données!W157</f>
        <v>6420</v>
      </c>
    </row>
    <row r="157" spans="1:5">
      <c r="A157" t="str">
        <f>Données!A158</f>
        <v>Timor-Leste</v>
      </c>
      <c r="B157">
        <f>Données!W158</f>
        <v>20.2</v>
      </c>
    </row>
    <row r="158" spans="1:5">
      <c r="A158" t="str">
        <f>Données!A159</f>
        <v>Togo</v>
      </c>
      <c r="B158">
        <f>Données!W159</f>
        <v>98.4</v>
      </c>
    </row>
    <row r="159" spans="1:5">
      <c r="A159" t="str">
        <f>Données!A160</f>
        <v>Trinité-et-Tobago</v>
      </c>
      <c r="B159">
        <f>Données!W160</f>
        <v>165</v>
      </c>
    </row>
    <row r="160" spans="1:5">
      <c r="A160" t="str">
        <f>Données!A161</f>
        <v>Tunisie</v>
      </c>
      <c r="B160">
        <f>Données!W161</f>
        <v>856</v>
      </c>
    </row>
    <row r="161" spans="1:2">
      <c r="A161" t="str">
        <f>Données!A162</f>
        <v>Turkménistan</v>
      </c>
      <c r="B161">
        <f>Données!W162</f>
        <v>0</v>
      </c>
    </row>
    <row r="162" spans="1:2">
      <c r="A162" t="str">
        <f>Données!A163</f>
        <v>Turquie</v>
      </c>
      <c r="B162">
        <f>Données!W163</f>
        <v>22088</v>
      </c>
    </row>
    <row r="163" spans="1:2">
      <c r="A163" t="str">
        <f>Données!A164</f>
        <v>Ukraine</v>
      </c>
      <c r="B163">
        <f>Données!W164</f>
        <v>4401</v>
      </c>
    </row>
    <row r="164" spans="1:2">
      <c r="A164" t="str">
        <f>Données!A165</f>
        <v>Uruguay</v>
      </c>
      <c r="B164">
        <f>Données!W165</f>
        <v>1164</v>
      </c>
    </row>
    <row r="165" spans="1:2">
      <c r="A165" t="str">
        <f>Données!A166</f>
        <v>Vénézuela</v>
      </c>
      <c r="B165">
        <f>Données!W166</f>
        <v>0</v>
      </c>
    </row>
    <row r="166" spans="1:2">
      <c r="A166" t="str">
        <f>Données!A167</f>
        <v>Viet Nam</v>
      </c>
      <c r="B166">
        <f>Données!W167</f>
        <v>5451</v>
      </c>
    </row>
    <row r="167" spans="1:2">
      <c r="A167" t="str">
        <f>Données!A168</f>
        <v>Yémen</v>
      </c>
      <c r="B167">
        <f>Données!W168</f>
        <v>0</v>
      </c>
    </row>
    <row r="168" spans="1:2">
      <c r="A168" t="str">
        <f>Données!A169</f>
        <v>Zambie</v>
      </c>
      <c r="B168">
        <f>Données!W169</f>
        <v>386</v>
      </c>
    </row>
    <row r="169" spans="1:2">
      <c r="A169" t="str">
        <f>Données!A170</f>
        <v>Zimbabwe</v>
      </c>
      <c r="B169">
        <f>Données!W170</f>
        <v>405</v>
      </c>
    </row>
    <row r="184" spans="11:13" ht="15" thickBot="1"/>
    <row r="185" spans="11:13">
      <c r="K185">
        <v>1998</v>
      </c>
      <c r="L185">
        <v>1</v>
      </c>
      <c r="M185" s="44"/>
    </row>
    <row r="186" spans="11:13" ht="15" thickBot="1">
      <c r="K186">
        <v>1999</v>
      </c>
      <c r="L186">
        <v>2</v>
      </c>
      <c r="M186" s="45"/>
    </row>
    <row r="187" spans="11:13">
      <c r="K187">
        <v>2000</v>
      </c>
      <c r="L187">
        <v>3</v>
      </c>
      <c r="M187" s="44"/>
    </row>
    <row r="188" spans="11:13">
      <c r="K188">
        <v>2001</v>
      </c>
      <c r="L188">
        <v>4</v>
      </c>
      <c r="M188" s="45"/>
    </row>
    <row r="189" spans="11:13">
      <c r="K189">
        <v>2002</v>
      </c>
      <c r="L189">
        <v>5</v>
      </c>
      <c r="M189" s="45"/>
    </row>
    <row r="190" spans="11:13">
      <c r="K190">
        <v>2003</v>
      </c>
      <c r="L190">
        <v>6</v>
      </c>
      <c r="M190" s="45"/>
    </row>
    <row r="191" spans="11:13" ht="15" thickBot="1">
      <c r="K191">
        <v>2004</v>
      </c>
      <c r="L191">
        <v>7</v>
      </c>
      <c r="M191" s="46"/>
    </row>
    <row r="192" spans="11:13">
      <c r="K192">
        <v>2005</v>
      </c>
      <c r="L192">
        <v>8</v>
      </c>
      <c r="M192" s="44"/>
    </row>
    <row r="193" spans="11:13">
      <c r="K193">
        <v>2006</v>
      </c>
      <c r="L193">
        <v>9</v>
      </c>
      <c r="M193" s="45"/>
    </row>
    <row r="194" spans="11:13">
      <c r="K194">
        <v>2007</v>
      </c>
      <c r="L194">
        <v>10</v>
      </c>
      <c r="M194" s="45"/>
    </row>
    <row r="195" spans="11:13">
      <c r="K195">
        <v>2008</v>
      </c>
      <c r="L195">
        <v>11</v>
      </c>
      <c r="M195" s="45"/>
    </row>
    <row r="196" spans="11:13" ht="15" thickBot="1">
      <c r="K196">
        <v>2009</v>
      </c>
      <c r="L196">
        <v>12</v>
      </c>
      <c r="M196" s="46"/>
    </row>
    <row r="197" spans="11:13">
      <c r="K197">
        <v>2010</v>
      </c>
      <c r="L197">
        <v>13</v>
      </c>
      <c r="M197" s="44"/>
    </row>
    <row r="198" spans="11:13">
      <c r="K198">
        <v>2011</v>
      </c>
      <c r="L198">
        <v>14</v>
      </c>
      <c r="M198" s="45"/>
    </row>
    <row r="199" spans="11:13">
      <c r="K199">
        <v>2012</v>
      </c>
      <c r="L199">
        <v>15</v>
      </c>
      <c r="M199" s="45"/>
    </row>
    <row r="200" spans="11:13">
      <c r="K200">
        <v>2013</v>
      </c>
      <c r="L200">
        <v>16</v>
      </c>
      <c r="M200" s="45"/>
    </row>
    <row r="201" spans="11:13" ht="15" thickBot="1">
      <c r="K201">
        <v>2014</v>
      </c>
      <c r="L201">
        <v>17</v>
      </c>
      <c r="M201" s="46"/>
    </row>
    <row r="202" spans="11:13">
      <c r="K202">
        <v>2015</v>
      </c>
      <c r="L202">
        <v>18</v>
      </c>
      <c r="M202" s="44"/>
    </row>
    <row r="203" spans="11:13">
      <c r="K203">
        <v>2016</v>
      </c>
      <c r="L203">
        <v>19</v>
      </c>
      <c r="M203" s="45"/>
    </row>
    <row r="204" spans="11:13">
      <c r="K204">
        <v>2017</v>
      </c>
      <c r="L204">
        <v>20</v>
      </c>
      <c r="M204" s="45"/>
    </row>
    <row r="205" spans="11:13">
      <c r="K205">
        <v>2018</v>
      </c>
      <c r="L205">
        <v>21</v>
      </c>
      <c r="M205" s="45"/>
    </row>
    <row r="206" spans="11:13" ht="15" thickBot="1">
      <c r="K206">
        <v>2019</v>
      </c>
      <c r="L206">
        <v>22</v>
      </c>
      <c r="M206" s="46"/>
    </row>
  </sheetData>
  <sortState ref="D2:E31">
    <sortCondition ref="E2:E3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2"/>
  <sheetViews>
    <sheetView topLeftCell="F418" workbookViewId="0">
      <selection activeCell="S457" sqref="S457"/>
    </sheetView>
  </sheetViews>
  <sheetFormatPr baseColWidth="10" defaultRowHeight="14.4"/>
  <cols>
    <col min="1" max="1" width="23.33203125" bestFit="1" customWidth="1"/>
    <col min="2" max="6" width="12" bestFit="1" customWidth="1"/>
    <col min="7" max="8" width="5" bestFit="1" customWidth="1"/>
    <col min="9" max="9" width="12" bestFit="1" customWidth="1"/>
    <col min="10" max="22" width="5" bestFit="1" customWidth="1"/>
    <col min="23" max="23" width="5" style="48" bestFit="1" customWidth="1"/>
    <col min="24" max="27" width="4.5546875" customWidth="1"/>
    <col min="28" max="28" width="4.5546875" style="48" customWidth="1"/>
  </cols>
  <sheetData>
    <row r="1" spans="1:33">
      <c r="A1" t="str">
        <f>Données!A2</f>
        <v>Pays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 s="48">
        <v>2019</v>
      </c>
      <c r="X1" t="s">
        <v>1405</v>
      </c>
      <c r="Y1" t="s">
        <v>1406</v>
      </c>
      <c r="Z1" s="47" t="s">
        <v>1407</v>
      </c>
      <c r="AA1" t="s">
        <v>1408</v>
      </c>
      <c r="AB1" s="48" t="s">
        <v>1409</v>
      </c>
      <c r="AC1" t="s">
        <v>1405</v>
      </c>
      <c r="AD1" t="s">
        <v>1406</v>
      </c>
      <c r="AE1" s="47" t="s">
        <v>1407</v>
      </c>
      <c r="AF1" t="s">
        <v>1408</v>
      </c>
      <c r="AG1" s="48" t="s">
        <v>1409</v>
      </c>
    </row>
    <row r="2" spans="1:33">
      <c r="A2" t="str">
        <f>Données!A3</f>
        <v>Afghanistan</v>
      </c>
      <c r="B2">
        <f>IF(Données!C3&gt;0,1,0)</f>
        <v>0</v>
      </c>
      <c r="C2">
        <f>IF(Données!D3&gt;0,1,0)</f>
        <v>0</v>
      </c>
      <c r="D2">
        <f>IF(Données!E3&gt;0,1,0)</f>
        <v>0</v>
      </c>
      <c r="E2">
        <f>IF(Données!F3&gt;0,1,0)</f>
        <v>0</v>
      </c>
      <c r="F2">
        <f>IF(Données!G3&gt;0,1,0)</f>
        <v>0</v>
      </c>
      <c r="G2">
        <f>IF(Données!H3&gt;0,1,0)</f>
        <v>0</v>
      </c>
      <c r="H2">
        <f>IF(Données!I3&gt;0,1,0)</f>
        <v>1</v>
      </c>
      <c r="I2">
        <f>IF(Données!J3&gt;0,1,0)</f>
        <v>1</v>
      </c>
      <c r="J2">
        <f>IF(Données!K3&gt;0,1,0)</f>
        <v>1</v>
      </c>
      <c r="K2">
        <f>IF(Données!L3&gt;0,1,0)</f>
        <v>1</v>
      </c>
      <c r="L2">
        <f>IF(Données!M3&gt;0,1,0)</f>
        <v>1</v>
      </c>
      <c r="M2">
        <f>IF(Données!N3&gt;0,1,0)</f>
        <v>1</v>
      </c>
      <c r="N2">
        <f>IF(Données!O3&gt;0,1,0)</f>
        <v>1</v>
      </c>
      <c r="O2">
        <f>IF(Données!P3&gt;0,1,0)</f>
        <v>1</v>
      </c>
      <c r="P2">
        <f>IF(Données!Q3&gt;0,1,0)</f>
        <v>1</v>
      </c>
      <c r="Q2">
        <f>IF(Données!R3&gt;0,1,0)</f>
        <v>1</v>
      </c>
      <c r="R2">
        <f>IF(Données!S3&gt;0,1,0)</f>
        <v>1</v>
      </c>
      <c r="S2">
        <f>IF(Données!T3&gt;0,1,0)</f>
        <v>1</v>
      </c>
      <c r="T2">
        <f>IF(Données!U3&gt;0,1,0)</f>
        <v>1</v>
      </c>
      <c r="U2">
        <f>IF(Données!V3&gt;0,1,0)</f>
        <v>1</v>
      </c>
      <c r="V2">
        <f>IF(Données!W3&gt;0,1,0)</f>
        <v>1</v>
      </c>
      <c r="W2" s="48">
        <f>IF(Données!X3&gt;0,1,0)</f>
        <v>1</v>
      </c>
      <c r="X2">
        <f>B2+C2</f>
        <v>0</v>
      </c>
      <c r="Y2">
        <f>SUM(D2:H2)</f>
        <v>1</v>
      </c>
      <c r="Z2">
        <f>SUM(I2:M2)</f>
        <v>5</v>
      </c>
      <c r="AA2">
        <f>SUM(N2:R2)</f>
        <v>5</v>
      </c>
      <c r="AB2" s="48">
        <f>SUM(S2:W2)</f>
        <v>5</v>
      </c>
      <c r="AC2" s="53">
        <f>IF(X2&gt;0,(Données!C3+Données!D3)/X2,0)</f>
        <v>0</v>
      </c>
      <c r="AD2" s="53">
        <f>IF(Y2&gt;0,SUM(Données!E3:I3)/Y2,0)</f>
        <v>202</v>
      </c>
      <c r="AE2" s="53">
        <f>IF(Z2&gt;0,SUM(Données!J3:N3)/Z2,0)</f>
        <v>234.4</v>
      </c>
      <c r="AF2" s="53">
        <f>IF(AA2&gt;0,SUM(Données!O3:S3)/AA2,0)</f>
        <v>250.8</v>
      </c>
      <c r="AG2" s="53">
        <f>IF(AB2&gt;0,SUM(Données!T3:X3)/AB2,0)</f>
        <v>197</v>
      </c>
    </row>
    <row r="3" spans="1:33">
      <c r="A3" t="str">
        <f>Données!A4</f>
        <v>Afrique du Sud</v>
      </c>
      <c r="B3">
        <f>IF(Données!C4&gt;0,1,0)</f>
        <v>1</v>
      </c>
      <c r="C3">
        <f>IF(Données!D4&gt;0,1,0)</f>
        <v>1</v>
      </c>
      <c r="D3">
        <f>IF(Données!E4&gt;0,1,0)</f>
        <v>1</v>
      </c>
      <c r="E3">
        <f>IF(Données!F4&gt;0,1,0)</f>
        <v>1</v>
      </c>
      <c r="F3">
        <f>IF(Données!G4&gt;0,1,0)</f>
        <v>1</v>
      </c>
      <c r="G3">
        <f>IF(Données!H4&gt;0,1,0)</f>
        <v>1</v>
      </c>
      <c r="H3">
        <f>IF(Données!I4&gt;0,1,0)</f>
        <v>1</v>
      </c>
      <c r="I3">
        <f>IF(Données!J4&gt;0,1,0)</f>
        <v>1</v>
      </c>
      <c r="J3">
        <f>IF(Données!K4&gt;0,1,0)</f>
        <v>1</v>
      </c>
      <c r="K3">
        <f>IF(Données!L4&gt;0,1,0)</f>
        <v>1</v>
      </c>
      <c r="L3">
        <f>IF(Données!M4&gt;0,1,0)</f>
        <v>1</v>
      </c>
      <c r="M3">
        <f>IF(Données!N4&gt;0,1,0)</f>
        <v>1</v>
      </c>
      <c r="N3">
        <f>IF(Données!O4&gt;0,1,0)</f>
        <v>1</v>
      </c>
      <c r="O3">
        <f>IF(Données!P4&gt;0,1,0)</f>
        <v>1</v>
      </c>
      <c r="P3">
        <f>IF(Données!Q4&gt;0,1,0)</f>
        <v>1</v>
      </c>
      <c r="Q3">
        <f>IF(Données!R4&gt;0,1,0)</f>
        <v>1</v>
      </c>
      <c r="R3">
        <f>IF(Données!S4&gt;0,1,0)</f>
        <v>1</v>
      </c>
      <c r="S3">
        <f>IF(Données!T4&gt;0,1,0)</f>
        <v>1</v>
      </c>
      <c r="T3">
        <f>IF(Données!U4&gt;0,1,0)</f>
        <v>1</v>
      </c>
      <c r="U3">
        <f>IF(Données!V4&gt;0,1,0)</f>
        <v>1</v>
      </c>
      <c r="V3">
        <f>IF(Données!W4&gt;0,1,0)</f>
        <v>1</v>
      </c>
      <c r="W3" s="48">
        <f>IF(Données!X4&gt;0,1,0)</f>
        <v>1</v>
      </c>
      <c r="X3">
        <f t="shared" ref="X3:X10" si="0">B3+C3</f>
        <v>2</v>
      </c>
      <c r="Y3">
        <f t="shared" ref="Y3:Y10" si="1">SUM(D3:H3)</f>
        <v>5</v>
      </c>
      <c r="Z3">
        <f t="shared" ref="Z3:Z10" si="2">SUM(I3:M3)</f>
        <v>5</v>
      </c>
      <c r="AA3">
        <f t="shared" ref="AA3:AA10" si="3">SUM(N3:R3)</f>
        <v>5</v>
      </c>
      <c r="AB3" s="48">
        <f t="shared" ref="AB3:AB10" si="4">SUM(S3:W3)</f>
        <v>5</v>
      </c>
      <c r="AC3" s="53">
        <f>IF(X3&gt;0,(Données!C4+Données!D4)/X3,0)</f>
        <v>2088.5</v>
      </c>
      <c r="AD3" s="53">
        <f>IF(Y3&gt;0,SUM(Données!E4:I4)/Y3,0)</f>
        <v>2788.8</v>
      </c>
      <c r="AE3" s="53">
        <f>IF(Z3&gt;0,SUM(Données!J4:N4)/Z3,0)</f>
        <v>3372</v>
      </c>
      <c r="AF3" s="53">
        <f>IF(AA3&gt;0,SUM(Données!O4:S4)/AA3,0)</f>
        <v>3576.8</v>
      </c>
      <c r="AG3" s="53">
        <f>IF(AB3&gt;0,SUM(Données!T4:X4)/AB3,0)</f>
        <v>3629.6</v>
      </c>
    </row>
    <row r="4" spans="1:33">
      <c r="A4" t="str">
        <f>Données!A5</f>
        <v>Albanie</v>
      </c>
      <c r="B4">
        <f>IF(Données!C5&gt;0,1,0)</f>
        <v>1</v>
      </c>
      <c r="C4">
        <f>IF(Données!D5&gt;0,1,0)</f>
        <v>1</v>
      </c>
      <c r="D4">
        <f>IF(Données!E5&gt;0,1,0)</f>
        <v>1</v>
      </c>
      <c r="E4">
        <f>IF(Données!F5&gt;0,1,0)</f>
        <v>1</v>
      </c>
      <c r="F4">
        <f>IF(Données!G5&gt;0,1,0)</f>
        <v>1</v>
      </c>
      <c r="G4">
        <f>IF(Données!H5&gt;0,1,0)</f>
        <v>1</v>
      </c>
      <c r="H4">
        <f>IF(Données!I5&gt;0,1,0)</f>
        <v>1</v>
      </c>
      <c r="I4">
        <f>IF(Données!J5&gt;0,1,0)</f>
        <v>1</v>
      </c>
      <c r="J4">
        <f>IF(Données!K5&gt;0,1,0)</f>
        <v>1</v>
      </c>
      <c r="K4">
        <f>IF(Données!L5&gt;0,1,0)</f>
        <v>1</v>
      </c>
      <c r="L4">
        <f>IF(Données!M5&gt;0,1,0)</f>
        <v>1</v>
      </c>
      <c r="M4">
        <f>IF(Données!N5&gt;0,1,0)</f>
        <v>1</v>
      </c>
      <c r="N4">
        <f>IF(Données!O5&gt;0,1,0)</f>
        <v>1</v>
      </c>
      <c r="O4">
        <f>IF(Données!P5&gt;0,1,0)</f>
        <v>1</v>
      </c>
      <c r="P4">
        <f>IF(Données!Q5&gt;0,1,0)</f>
        <v>1</v>
      </c>
      <c r="Q4">
        <f>IF(Données!R5&gt;0,1,0)</f>
        <v>1</v>
      </c>
      <c r="R4">
        <f>IF(Données!S5&gt;0,1,0)</f>
        <v>1</v>
      </c>
      <c r="S4">
        <f>IF(Données!T5&gt;0,1,0)</f>
        <v>1</v>
      </c>
      <c r="T4">
        <f>IF(Données!U5&gt;0,1,0)</f>
        <v>1</v>
      </c>
      <c r="U4">
        <f>IF(Données!V5&gt;0,1,0)</f>
        <v>1</v>
      </c>
      <c r="V4">
        <f>IF(Données!W5&gt;0,1,0)</f>
        <v>1</v>
      </c>
      <c r="W4" s="48">
        <f>IF(Données!X5&gt;0,1,0)</f>
        <v>1</v>
      </c>
      <c r="X4">
        <f t="shared" si="0"/>
        <v>2</v>
      </c>
      <c r="Y4">
        <f t="shared" si="1"/>
        <v>5</v>
      </c>
      <c r="Z4">
        <f t="shared" si="2"/>
        <v>5</v>
      </c>
      <c r="AA4">
        <f t="shared" si="3"/>
        <v>5</v>
      </c>
      <c r="AB4" s="48">
        <f t="shared" si="4"/>
        <v>5</v>
      </c>
      <c r="AC4" s="53">
        <f>IF(X4&gt;0,(Données!C5+Données!D5)/X4,0)</f>
        <v>71.55</v>
      </c>
      <c r="AD4" s="53">
        <f>IF(Y4&gt;0,SUM(Données!E5:I5)/Y4,0)</f>
        <v>100.78</v>
      </c>
      <c r="AE4" s="53">
        <f>IF(Z4&gt;0,SUM(Données!J5:N5)/Z4,0)</f>
        <v>170.6</v>
      </c>
      <c r="AF4" s="53">
        <f>IF(AA4&gt;0,SUM(Données!O5:S5)/AA4,0)</f>
        <v>178.2</v>
      </c>
      <c r="AG4" s="53">
        <f>IF(AB4&gt;0,SUM(Données!T5:X5)/AB4,0)</f>
        <v>153.6</v>
      </c>
    </row>
    <row r="5" spans="1:33">
      <c r="A5" t="str">
        <f>Données!A6</f>
        <v>Algérie</v>
      </c>
      <c r="B5">
        <f>IF(Données!C6&gt;0,1,0)</f>
        <v>1</v>
      </c>
      <c r="C5">
        <f>IF(Données!D6&gt;0,1,0)</f>
        <v>1</v>
      </c>
      <c r="D5">
        <f>IF(Données!E6&gt;0,1,0)</f>
        <v>1</v>
      </c>
      <c r="E5">
        <f>IF(Données!F6&gt;0,1,0)</f>
        <v>1</v>
      </c>
      <c r="F5">
        <f>IF(Données!G6&gt;0,1,0)</f>
        <v>1</v>
      </c>
      <c r="G5">
        <f>IF(Données!H6&gt;0,1,0)</f>
        <v>1</v>
      </c>
      <c r="H5">
        <f>IF(Données!I6&gt;0,1,0)</f>
        <v>1</v>
      </c>
      <c r="I5">
        <f>IF(Données!J6&gt;0,1,0)</f>
        <v>1</v>
      </c>
      <c r="J5">
        <f>IF(Données!K6&gt;0,1,0)</f>
        <v>1</v>
      </c>
      <c r="K5">
        <f>IF(Données!L6&gt;0,1,0)</f>
        <v>1</v>
      </c>
      <c r="L5">
        <f>IF(Données!M6&gt;0,1,0)</f>
        <v>1</v>
      </c>
      <c r="M5">
        <f>IF(Données!N6&gt;0,1,0)</f>
        <v>1</v>
      </c>
      <c r="N5">
        <f>IF(Données!O6&gt;0,1,0)</f>
        <v>1</v>
      </c>
      <c r="O5">
        <f>IF(Données!P6&gt;0,1,0)</f>
        <v>1</v>
      </c>
      <c r="P5">
        <f>IF(Données!Q6&gt;0,1,0)</f>
        <v>1</v>
      </c>
      <c r="Q5">
        <f>IF(Données!R6&gt;0,1,0)</f>
        <v>1</v>
      </c>
      <c r="R5">
        <f>IF(Données!S6&gt;0,1,0)</f>
        <v>1</v>
      </c>
      <c r="S5">
        <f>IF(Données!T6&gt;0,1,0)</f>
        <v>1</v>
      </c>
      <c r="T5">
        <f>IF(Données!U6&gt;0,1,0)</f>
        <v>1</v>
      </c>
      <c r="U5">
        <f>IF(Données!V6&gt;0,1,0)</f>
        <v>1</v>
      </c>
      <c r="V5">
        <f>IF(Données!W6&gt;0,1,0)</f>
        <v>1</v>
      </c>
      <c r="W5" s="48">
        <f>IF(Données!X6&gt;0,1,0)</f>
        <v>1</v>
      </c>
      <c r="X5">
        <f t="shared" si="0"/>
        <v>2</v>
      </c>
      <c r="Y5">
        <f t="shared" si="1"/>
        <v>5</v>
      </c>
      <c r="Z5">
        <f t="shared" si="2"/>
        <v>5</v>
      </c>
      <c r="AA5">
        <f t="shared" si="3"/>
        <v>5</v>
      </c>
      <c r="AB5" s="48">
        <f t="shared" si="4"/>
        <v>5</v>
      </c>
      <c r="AC5" s="53">
        <f>IF(X5&gt;0,(Données!C6+Données!D6)/X5,0)</f>
        <v>2163.5</v>
      </c>
      <c r="AD5" s="53">
        <f>IF(Y5&gt;0,SUM(Données!E6:I6)/Y5,0)</f>
        <v>2862.6</v>
      </c>
      <c r="AE5" s="53">
        <f>IF(Z5&gt;0,SUM(Données!J6:N6)/Z5,0)</f>
        <v>4132.3999999999996</v>
      </c>
      <c r="AF5" s="53">
        <f>IF(AA5&gt;0,SUM(Données!O6:S6)/AA5,0)</f>
        <v>8048.6</v>
      </c>
      <c r="AG5" s="53">
        <f>IF(AB5&gt;0,SUM(Données!T6:X6)/AB5,0)</f>
        <v>10071.6</v>
      </c>
    </row>
    <row r="6" spans="1:33">
      <c r="A6" t="str">
        <f>Données!A7</f>
        <v>Allemagne</v>
      </c>
      <c r="B6">
        <f>IF(Données!C7&gt;0,1,0)</f>
        <v>1</v>
      </c>
      <c r="C6">
        <f>IF(Données!D7&gt;0,1,0)</f>
        <v>1</v>
      </c>
      <c r="D6">
        <f>IF(Données!E7&gt;0,1,0)</f>
        <v>1</v>
      </c>
      <c r="E6">
        <f>IF(Données!F7&gt;0,1,0)</f>
        <v>1</v>
      </c>
      <c r="F6">
        <f>IF(Données!G7&gt;0,1,0)</f>
        <v>1</v>
      </c>
      <c r="G6">
        <f>IF(Données!H7&gt;0,1,0)</f>
        <v>1</v>
      </c>
      <c r="H6">
        <f>IF(Données!I7&gt;0,1,0)</f>
        <v>1</v>
      </c>
      <c r="I6">
        <f>IF(Données!J7&gt;0,1,0)</f>
        <v>1</v>
      </c>
      <c r="J6">
        <f>IF(Données!K7&gt;0,1,0)</f>
        <v>1</v>
      </c>
      <c r="K6">
        <f>IF(Données!L7&gt;0,1,0)</f>
        <v>1</v>
      </c>
      <c r="L6">
        <f>IF(Données!M7&gt;0,1,0)</f>
        <v>1</v>
      </c>
      <c r="M6">
        <f>IF(Données!N7&gt;0,1,0)</f>
        <v>1</v>
      </c>
      <c r="N6">
        <f>IF(Données!O7&gt;0,1,0)</f>
        <v>1</v>
      </c>
      <c r="O6">
        <f>IF(Données!P7&gt;0,1,0)</f>
        <v>1</v>
      </c>
      <c r="P6">
        <f>IF(Données!Q7&gt;0,1,0)</f>
        <v>1</v>
      </c>
      <c r="Q6">
        <f>IF(Données!R7&gt;0,1,0)</f>
        <v>1</v>
      </c>
      <c r="R6">
        <f>IF(Données!S7&gt;0,1,0)</f>
        <v>1</v>
      </c>
      <c r="S6">
        <f>IF(Données!T7&gt;0,1,0)</f>
        <v>1</v>
      </c>
      <c r="T6">
        <f>IF(Données!U7&gt;0,1,0)</f>
        <v>1</v>
      </c>
      <c r="U6">
        <f>IF(Données!V7&gt;0,1,0)</f>
        <v>1</v>
      </c>
      <c r="V6">
        <f>IF(Données!W7&gt;0,1,0)</f>
        <v>1</v>
      </c>
      <c r="W6" s="48">
        <f>IF(Données!X7&gt;0,1,0)</f>
        <v>1</v>
      </c>
      <c r="X6">
        <f t="shared" si="0"/>
        <v>2</v>
      </c>
      <c r="Y6">
        <f t="shared" si="1"/>
        <v>5</v>
      </c>
      <c r="Z6">
        <f t="shared" si="2"/>
        <v>5</v>
      </c>
      <c r="AA6">
        <f t="shared" si="3"/>
        <v>5</v>
      </c>
      <c r="AB6" s="48">
        <f t="shared" si="4"/>
        <v>5</v>
      </c>
      <c r="AC6" s="53">
        <f>IF(X6&gt;0,(Données!C7+Données!D7)/X6,0)</f>
        <v>43977</v>
      </c>
      <c r="AD6" s="53">
        <f>IF(Y6&gt;0,SUM(Données!E7:I7)/Y6,0)</f>
        <v>42715.6</v>
      </c>
      <c r="AE6" s="53">
        <f>IF(Z6&gt;0,SUM(Données!J7:N7)/Z6,0)</f>
        <v>40617.4</v>
      </c>
      <c r="AF6" s="53">
        <f>IF(AA6&gt;0,SUM(Données!O7:S7)/AA6,0)</f>
        <v>41419.599999999999</v>
      </c>
      <c r="AG6" s="53">
        <f>IF(AB6&gt;0,SUM(Données!T7:X7)/AB6,0)</f>
        <v>45028</v>
      </c>
    </row>
    <row r="7" spans="1:33">
      <c r="A7" t="str">
        <f>Données!A8</f>
        <v>Angola</v>
      </c>
      <c r="B7">
        <f>IF(Données!C8&gt;0,1,0)</f>
        <v>1</v>
      </c>
      <c r="C7">
        <f>IF(Données!D8&gt;0,1,0)</f>
        <v>1</v>
      </c>
      <c r="D7">
        <f>IF(Données!E8&gt;0,1,0)</f>
        <v>1</v>
      </c>
      <c r="E7">
        <f>IF(Données!F8&gt;0,1,0)</f>
        <v>1</v>
      </c>
      <c r="F7">
        <f>IF(Données!G8&gt;0,1,0)</f>
        <v>1</v>
      </c>
      <c r="G7">
        <f>IF(Données!H8&gt;0,1,0)</f>
        <v>1</v>
      </c>
      <c r="H7">
        <f>IF(Données!I8&gt;0,1,0)</f>
        <v>1</v>
      </c>
      <c r="I7">
        <f>IF(Données!J8&gt;0,1,0)</f>
        <v>1</v>
      </c>
      <c r="J7">
        <f>IF(Données!K8&gt;0,1,0)</f>
        <v>1</v>
      </c>
      <c r="K7">
        <f>IF(Données!L8&gt;0,1,0)</f>
        <v>1</v>
      </c>
      <c r="L7">
        <f>IF(Données!M8&gt;0,1,0)</f>
        <v>1</v>
      </c>
      <c r="M7">
        <f>IF(Données!N8&gt;0,1,0)</f>
        <v>1</v>
      </c>
      <c r="N7">
        <f>IF(Données!O8&gt;0,1,0)</f>
        <v>1</v>
      </c>
      <c r="O7">
        <f>IF(Données!P8&gt;0,1,0)</f>
        <v>1</v>
      </c>
      <c r="P7">
        <f>IF(Données!Q8&gt;0,1,0)</f>
        <v>1</v>
      </c>
      <c r="Q7">
        <f>IF(Données!R8&gt;0,1,0)</f>
        <v>1</v>
      </c>
      <c r="R7">
        <f>IF(Données!S8&gt;0,1,0)</f>
        <v>1</v>
      </c>
      <c r="S7">
        <f>IF(Données!T8&gt;0,1,0)</f>
        <v>1</v>
      </c>
      <c r="T7">
        <f>IF(Données!U8&gt;0,1,0)</f>
        <v>1</v>
      </c>
      <c r="U7">
        <f>IF(Données!V8&gt;0,1,0)</f>
        <v>1</v>
      </c>
      <c r="V7">
        <f>IF(Données!W8&gt;0,1,0)</f>
        <v>1</v>
      </c>
      <c r="W7" s="48">
        <f>IF(Données!X8&gt;0,1,0)</f>
        <v>1</v>
      </c>
      <c r="X7">
        <f t="shared" si="0"/>
        <v>2</v>
      </c>
      <c r="Y7">
        <f t="shared" si="1"/>
        <v>5</v>
      </c>
      <c r="Z7">
        <f t="shared" si="2"/>
        <v>5</v>
      </c>
      <c r="AA7">
        <f t="shared" si="3"/>
        <v>5</v>
      </c>
      <c r="AB7" s="48">
        <f t="shared" si="4"/>
        <v>5</v>
      </c>
      <c r="AC7" s="53">
        <f>IF(X7&gt;0,(Données!C8+Données!D8)/X7,0)</f>
        <v>3967.5</v>
      </c>
      <c r="AD7" s="53">
        <f>IF(Y7&gt;0,SUM(Données!E8:I8)/Y7,0)</f>
        <v>2599</v>
      </c>
      <c r="AE7" s="53">
        <f>IF(Z7&gt;0,SUM(Données!J8:N8)/Z7,0)</f>
        <v>4466.8</v>
      </c>
      <c r="AF7" s="53">
        <f>IF(AA7&gt;0,SUM(Données!O8:S8)/AA7,0)</f>
        <v>6199.8</v>
      </c>
      <c r="AG7" s="53">
        <f>IF(AB7&gt;0,SUM(Données!T8:X8)/AB7,0)</f>
        <v>3139.4</v>
      </c>
    </row>
    <row r="8" spans="1:33">
      <c r="A8" t="str">
        <f>Données!A9</f>
        <v>Arabie Saoudite</v>
      </c>
      <c r="B8">
        <f>IF(Données!C9&gt;0,1,0)</f>
        <v>1</v>
      </c>
      <c r="C8">
        <f>IF(Données!D9&gt;0,1,0)</f>
        <v>1</v>
      </c>
      <c r="D8">
        <f>IF(Données!E9&gt;0,1,0)</f>
        <v>1</v>
      </c>
      <c r="E8">
        <f>IF(Données!F9&gt;0,1,0)</f>
        <v>1</v>
      </c>
      <c r="F8">
        <f>IF(Données!G9&gt;0,1,0)</f>
        <v>1</v>
      </c>
      <c r="G8">
        <f>IF(Données!H9&gt;0,1,0)</f>
        <v>1</v>
      </c>
      <c r="H8">
        <f>IF(Données!I9&gt;0,1,0)</f>
        <v>1</v>
      </c>
      <c r="I8">
        <f>IF(Données!J9&gt;0,1,0)</f>
        <v>1</v>
      </c>
      <c r="J8">
        <f>IF(Données!K9&gt;0,1,0)</f>
        <v>1</v>
      </c>
      <c r="K8">
        <f>IF(Données!L9&gt;0,1,0)</f>
        <v>1</v>
      </c>
      <c r="L8">
        <f>IF(Données!M9&gt;0,1,0)</f>
        <v>1</v>
      </c>
      <c r="M8">
        <f>IF(Données!N9&gt;0,1,0)</f>
        <v>1</v>
      </c>
      <c r="N8">
        <f>IF(Données!O9&gt;0,1,0)</f>
        <v>1</v>
      </c>
      <c r="O8">
        <f>IF(Données!P9&gt;0,1,0)</f>
        <v>1</v>
      </c>
      <c r="P8">
        <f>IF(Données!Q9&gt;0,1,0)</f>
        <v>1</v>
      </c>
      <c r="Q8">
        <f>IF(Données!R9&gt;0,1,0)</f>
        <v>1</v>
      </c>
      <c r="R8">
        <f>IF(Données!S9&gt;0,1,0)</f>
        <v>1</v>
      </c>
      <c r="S8">
        <f>IF(Données!T9&gt;0,1,0)</f>
        <v>1</v>
      </c>
      <c r="T8">
        <f>IF(Données!U9&gt;0,1,0)</f>
        <v>1</v>
      </c>
      <c r="U8">
        <f>IF(Données!V9&gt;0,1,0)</f>
        <v>1</v>
      </c>
      <c r="V8">
        <f>IF(Données!W9&gt;0,1,0)</f>
        <v>1</v>
      </c>
      <c r="W8" s="48">
        <f>IF(Données!X9&gt;0,1,0)</f>
        <v>1</v>
      </c>
      <c r="X8">
        <f t="shared" si="0"/>
        <v>2</v>
      </c>
      <c r="Y8">
        <f t="shared" si="1"/>
        <v>5</v>
      </c>
      <c r="Z8">
        <f t="shared" si="2"/>
        <v>5</v>
      </c>
      <c r="AA8">
        <f t="shared" si="3"/>
        <v>5</v>
      </c>
      <c r="AB8" s="48">
        <f t="shared" si="4"/>
        <v>5</v>
      </c>
      <c r="AC8" s="53">
        <f>IF(X8&gt;0,(Données!C9+Données!D9)/X8,0)</f>
        <v>29597</v>
      </c>
      <c r="AD8" s="53">
        <f>IF(Y8&gt;0,SUM(Données!E9:I9)/Y8,0)</f>
        <v>30639.599999999999</v>
      </c>
      <c r="AE8" s="53">
        <f>IF(Z8&gt;0,SUM(Données!J9:N9)/Z8,0)</f>
        <v>47001.8</v>
      </c>
      <c r="AF8" s="53">
        <f>IF(AA8&gt;0,SUM(Données!O9:S9)/AA8,0)</f>
        <v>64339</v>
      </c>
      <c r="AG8" s="53">
        <f>IF(AB8&gt;0,SUM(Données!T9:X9)/AB8,0)</f>
        <v>71034.399999999994</v>
      </c>
    </row>
    <row r="9" spans="1:33">
      <c r="A9" t="str">
        <f>Données!A10</f>
        <v>Argentine</v>
      </c>
      <c r="B9">
        <f>IF(Données!C10&gt;0,1,0)</f>
        <v>1</v>
      </c>
      <c r="C9">
        <f>IF(Données!D10&gt;0,1,0)</f>
        <v>1</v>
      </c>
      <c r="D9">
        <f>IF(Données!E10&gt;0,1,0)</f>
        <v>1</v>
      </c>
      <c r="E9">
        <f>IF(Données!F10&gt;0,1,0)</f>
        <v>1</v>
      </c>
      <c r="F9">
        <f>IF(Données!G10&gt;0,1,0)</f>
        <v>1</v>
      </c>
      <c r="G9">
        <f>IF(Données!H10&gt;0,1,0)</f>
        <v>1</v>
      </c>
      <c r="H9">
        <f>IF(Données!I10&gt;0,1,0)</f>
        <v>1</v>
      </c>
      <c r="I9">
        <f>IF(Données!J10&gt;0,1,0)</f>
        <v>1</v>
      </c>
      <c r="J9">
        <f>IF(Données!K10&gt;0,1,0)</f>
        <v>1</v>
      </c>
      <c r="K9">
        <f>IF(Données!L10&gt;0,1,0)</f>
        <v>1</v>
      </c>
      <c r="L9">
        <f>IF(Données!M10&gt;0,1,0)</f>
        <v>1</v>
      </c>
      <c r="M9">
        <f>IF(Données!N10&gt;0,1,0)</f>
        <v>1</v>
      </c>
      <c r="N9">
        <f>IF(Données!O10&gt;0,1,0)</f>
        <v>1</v>
      </c>
      <c r="O9">
        <f>IF(Données!P10&gt;0,1,0)</f>
        <v>1</v>
      </c>
      <c r="P9">
        <f>IF(Données!Q10&gt;0,1,0)</f>
        <v>1</v>
      </c>
      <c r="Q9">
        <f>IF(Données!R10&gt;0,1,0)</f>
        <v>1</v>
      </c>
      <c r="R9">
        <f>IF(Données!S10&gt;0,1,0)</f>
        <v>1</v>
      </c>
      <c r="S9">
        <f>IF(Données!T10&gt;0,1,0)</f>
        <v>1</v>
      </c>
      <c r="T9">
        <f>IF(Données!U10&gt;0,1,0)</f>
        <v>1</v>
      </c>
      <c r="U9">
        <f>IF(Données!V10&gt;0,1,0)</f>
        <v>1</v>
      </c>
      <c r="V9">
        <f>IF(Données!W10&gt;0,1,0)</f>
        <v>1</v>
      </c>
      <c r="W9" s="48">
        <f>IF(Données!X10&gt;0,1,0)</f>
        <v>1</v>
      </c>
      <c r="X9">
        <f t="shared" si="0"/>
        <v>2</v>
      </c>
      <c r="Y9">
        <f t="shared" si="1"/>
        <v>5</v>
      </c>
      <c r="Z9">
        <f t="shared" si="2"/>
        <v>5</v>
      </c>
      <c r="AA9">
        <f t="shared" si="3"/>
        <v>5</v>
      </c>
      <c r="AB9" s="48">
        <f t="shared" si="4"/>
        <v>5</v>
      </c>
      <c r="AC9" s="53">
        <f>IF(X9&gt;0,(Données!C10+Données!D10)/X9,0)</f>
        <v>4271</v>
      </c>
      <c r="AD9" s="53">
        <f>IF(Y9&gt;0,SUM(Données!E10:I10)/Y9,0)</f>
        <v>3782.2</v>
      </c>
      <c r="AE9" s="53">
        <f>IF(Z9&gt;0,SUM(Données!J10:N10)/Z9,0)</f>
        <v>4206.6000000000004</v>
      </c>
      <c r="AF9" s="53">
        <f>IF(AA9&gt;0,SUM(Données!O10:S10)/AA9,0)</f>
        <v>4724.8</v>
      </c>
      <c r="AG9" s="53">
        <f>IF(AB9&gt;0,SUM(Données!T10:X10)/AB9,0)</f>
        <v>5000</v>
      </c>
    </row>
    <row r="10" spans="1:33">
      <c r="A10" t="str">
        <f>Données!A11</f>
        <v>Arménie</v>
      </c>
      <c r="B10">
        <f>IF(Données!C11&gt;0,1,0)</f>
        <v>1</v>
      </c>
      <c r="C10">
        <f>IF(Données!D11&gt;0,1,0)</f>
        <v>1</v>
      </c>
      <c r="D10">
        <f>IF(Données!E11&gt;0,1,0)</f>
        <v>1</v>
      </c>
      <c r="E10">
        <f>IF(Données!F11&gt;0,1,0)</f>
        <v>1</v>
      </c>
      <c r="F10">
        <f>IF(Données!G11&gt;0,1,0)</f>
        <v>1</v>
      </c>
      <c r="G10">
        <f>IF(Données!H11&gt;0,1,0)</f>
        <v>1</v>
      </c>
      <c r="H10">
        <f>IF(Données!I11&gt;0,1,0)</f>
        <v>1</v>
      </c>
      <c r="I10">
        <f>IF(Données!J11&gt;0,1,0)</f>
        <v>1</v>
      </c>
      <c r="J10">
        <f>IF(Données!K11&gt;0,1,0)</f>
        <v>1</v>
      </c>
      <c r="K10">
        <f>IF(Données!L11&gt;0,1,0)</f>
        <v>1</v>
      </c>
      <c r="L10">
        <f>IF(Données!M11&gt;0,1,0)</f>
        <v>1</v>
      </c>
      <c r="M10">
        <f>IF(Données!N11&gt;0,1,0)</f>
        <v>1</v>
      </c>
      <c r="N10">
        <f>IF(Données!O11&gt;0,1,0)</f>
        <v>1</v>
      </c>
      <c r="O10">
        <f>IF(Données!P11&gt;0,1,0)</f>
        <v>1</v>
      </c>
      <c r="P10">
        <f>IF(Données!Q11&gt;0,1,0)</f>
        <v>1</v>
      </c>
      <c r="Q10">
        <f>IF(Données!R11&gt;0,1,0)</f>
        <v>1</v>
      </c>
      <c r="R10">
        <f>IF(Données!S11&gt;0,1,0)</f>
        <v>1</v>
      </c>
      <c r="S10">
        <f>IF(Données!T11&gt;0,1,0)</f>
        <v>1</v>
      </c>
      <c r="T10">
        <f>IF(Données!U11&gt;0,1,0)</f>
        <v>1</v>
      </c>
      <c r="U10">
        <f>IF(Données!V11&gt;0,1,0)</f>
        <v>1</v>
      </c>
      <c r="V10">
        <f>IF(Données!W11&gt;0,1,0)</f>
        <v>1</v>
      </c>
      <c r="W10" s="48">
        <f>IF(Données!X11&gt;0,1,0)</f>
        <v>1</v>
      </c>
      <c r="X10">
        <f t="shared" si="0"/>
        <v>2</v>
      </c>
      <c r="Y10">
        <f t="shared" si="1"/>
        <v>5</v>
      </c>
      <c r="Z10">
        <f t="shared" si="2"/>
        <v>5</v>
      </c>
      <c r="AA10">
        <f t="shared" si="3"/>
        <v>5</v>
      </c>
      <c r="AB10" s="48">
        <f t="shared" si="4"/>
        <v>5</v>
      </c>
      <c r="AC10" s="53">
        <f>IF(X10&gt;0,(Données!C11+Données!D11)/X10,0)</f>
        <v>138</v>
      </c>
      <c r="AD10" s="53">
        <f>IF(Y10&gt;0,SUM(Données!E11:I11)/Y10,0)</f>
        <v>152.80000000000001</v>
      </c>
      <c r="AE10" s="53">
        <f>IF(Z10&gt;0,SUM(Données!J11:N11)/Z10,0)</f>
        <v>297</v>
      </c>
      <c r="AF10" s="53">
        <f>IF(AA10&gt;0,SUM(Données!O11:S11)/AA10,0)</f>
        <v>378.4</v>
      </c>
      <c r="AG10" s="53">
        <f>IF(AB10&gt;0,SUM(Données!T11:X11)/AB10,0)</f>
        <v>503.6</v>
      </c>
    </row>
    <row r="11" spans="1:33">
      <c r="A11" t="str">
        <f>Données!A12</f>
        <v>Australie</v>
      </c>
      <c r="B11">
        <f>IF(Données!C12&gt;0,1,0)</f>
        <v>1</v>
      </c>
      <c r="C11">
        <f>IF(Données!D12&gt;0,1,0)</f>
        <v>1</v>
      </c>
      <c r="D11">
        <f>IF(Données!E12&gt;0,1,0)</f>
        <v>1</v>
      </c>
      <c r="E11">
        <f>IF(Données!F12&gt;0,1,0)</f>
        <v>1</v>
      </c>
      <c r="F11">
        <f>IF(Données!G12&gt;0,1,0)</f>
        <v>1</v>
      </c>
      <c r="G11">
        <f>IF(Données!H12&gt;0,1,0)</f>
        <v>1</v>
      </c>
      <c r="H11">
        <f>IF(Données!I12&gt;0,1,0)</f>
        <v>1</v>
      </c>
      <c r="I11">
        <f>IF(Données!J12&gt;0,1,0)</f>
        <v>1</v>
      </c>
      <c r="J11">
        <f>IF(Données!K12&gt;0,1,0)</f>
        <v>1</v>
      </c>
      <c r="K11">
        <f>IF(Données!L12&gt;0,1,0)</f>
        <v>1</v>
      </c>
      <c r="L11">
        <f>IF(Données!M12&gt;0,1,0)</f>
        <v>1</v>
      </c>
      <c r="M11">
        <f>IF(Données!N12&gt;0,1,0)</f>
        <v>1</v>
      </c>
      <c r="N11">
        <f>IF(Données!O12&gt;0,1,0)</f>
        <v>1</v>
      </c>
      <c r="O11">
        <f>IF(Données!P12&gt;0,1,0)</f>
        <v>1</v>
      </c>
      <c r="P11">
        <f>IF(Données!Q12&gt;0,1,0)</f>
        <v>1</v>
      </c>
      <c r="Q11">
        <f>IF(Données!R12&gt;0,1,0)</f>
        <v>1</v>
      </c>
      <c r="R11">
        <f>IF(Données!S12&gt;0,1,0)</f>
        <v>1</v>
      </c>
      <c r="S11">
        <f>IF(Données!T12&gt;0,1,0)</f>
        <v>1</v>
      </c>
      <c r="T11">
        <f>IF(Données!U12&gt;0,1,0)</f>
        <v>1</v>
      </c>
      <c r="U11">
        <f>IF(Données!V12&gt;0,1,0)</f>
        <v>1</v>
      </c>
      <c r="V11">
        <f>IF(Données!W12&gt;0,1,0)</f>
        <v>1</v>
      </c>
      <c r="W11" s="48">
        <f>IF(Données!X12&gt;0,1,0)</f>
        <v>1</v>
      </c>
      <c r="X11">
        <f t="shared" ref="X11:X64" si="5">B11+C11</f>
        <v>2</v>
      </c>
      <c r="Y11">
        <f t="shared" ref="Y11:Y64" si="6">SUM(D11:H11)</f>
        <v>5</v>
      </c>
      <c r="Z11">
        <f t="shared" ref="Z11:Z64" si="7">SUM(I11:M11)</f>
        <v>5</v>
      </c>
      <c r="AA11">
        <f t="shared" ref="AA11:AA64" si="8">SUM(N11:R11)</f>
        <v>5</v>
      </c>
      <c r="AB11" s="48">
        <f t="shared" ref="AB11:AB64" si="9">SUM(S11:W11)</f>
        <v>5</v>
      </c>
      <c r="AC11" s="53">
        <f>IF(X11&gt;0,(Données!C12+Données!D12)/X11,0)</f>
        <v>14651</v>
      </c>
      <c r="AD11" s="53">
        <f>IF(Y11&gt;0,SUM(Données!E12:I12)/Y11,0)</f>
        <v>16092</v>
      </c>
      <c r="AE11" s="53">
        <f>IF(Z11&gt;0,SUM(Données!J12:N12)/Z11,0)</f>
        <v>19858.8</v>
      </c>
      <c r="AF11" s="53">
        <f>IF(AA11&gt;0,SUM(Données!O12:S12)/AA11,0)</f>
        <v>22020</v>
      </c>
      <c r="AG11" s="53">
        <f>IF(AB11&gt;0,SUM(Données!T12:X12)/AB11,0)</f>
        <v>26862.6</v>
      </c>
    </row>
    <row r="12" spans="1:33">
      <c r="A12" t="str">
        <f>Données!A13</f>
        <v>Autriche</v>
      </c>
      <c r="B12">
        <f>IF(Données!C13&gt;0,1,0)</f>
        <v>1</v>
      </c>
      <c r="C12">
        <f>IF(Données!D13&gt;0,1,0)</f>
        <v>1</v>
      </c>
      <c r="D12">
        <f>IF(Données!E13&gt;0,1,0)</f>
        <v>1</v>
      </c>
      <c r="E12">
        <f>IF(Données!F13&gt;0,1,0)</f>
        <v>1</v>
      </c>
      <c r="F12">
        <f>IF(Données!G13&gt;0,1,0)</f>
        <v>1</v>
      </c>
      <c r="G12">
        <f>IF(Données!H13&gt;0,1,0)</f>
        <v>1</v>
      </c>
      <c r="H12">
        <f>IF(Données!I13&gt;0,1,0)</f>
        <v>1</v>
      </c>
      <c r="I12">
        <f>IF(Données!J13&gt;0,1,0)</f>
        <v>1</v>
      </c>
      <c r="J12">
        <f>IF(Données!K13&gt;0,1,0)</f>
        <v>1</v>
      </c>
      <c r="K12">
        <f>IF(Données!L13&gt;0,1,0)</f>
        <v>1</v>
      </c>
      <c r="L12">
        <f>IF(Données!M13&gt;0,1,0)</f>
        <v>1</v>
      </c>
      <c r="M12">
        <f>IF(Données!N13&gt;0,1,0)</f>
        <v>1</v>
      </c>
      <c r="N12">
        <f>IF(Données!O13&gt;0,1,0)</f>
        <v>1</v>
      </c>
      <c r="O12">
        <f>IF(Données!P13&gt;0,1,0)</f>
        <v>1</v>
      </c>
      <c r="P12">
        <f>IF(Données!Q13&gt;0,1,0)</f>
        <v>1</v>
      </c>
      <c r="Q12">
        <f>IF(Données!R13&gt;0,1,0)</f>
        <v>1</v>
      </c>
      <c r="R12">
        <f>IF(Données!S13&gt;0,1,0)</f>
        <v>1</v>
      </c>
      <c r="S12">
        <f>IF(Données!T13&gt;0,1,0)</f>
        <v>1</v>
      </c>
      <c r="T12">
        <f>IF(Données!U13&gt;0,1,0)</f>
        <v>1</v>
      </c>
      <c r="U12">
        <f>IF(Données!V13&gt;0,1,0)</f>
        <v>1</v>
      </c>
      <c r="V12">
        <f>IF(Données!W13&gt;0,1,0)</f>
        <v>1</v>
      </c>
      <c r="W12" s="48">
        <f>IF(Données!X13&gt;0,1,0)</f>
        <v>1</v>
      </c>
      <c r="X12">
        <f t="shared" si="5"/>
        <v>2</v>
      </c>
      <c r="Y12">
        <f t="shared" si="6"/>
        <v>5</v>
      </c>
      <c r="Z12">
        <f t="shared" si="7"/>
        <v>5</v>
      </c>
      <c r="AA12">
        <f t="shared" si="8"/>
        <v>5</v>
      </c>
      <c r="AB12" s="48">
        <f t="shared" si="9"/>
        <v>5</v>
      </c>
      <c r="AC12" s="53">
        <f>IF(X12&gt;0,(Données!C13+Données!D13)/X12,0)</f>
        <v>3128.5</v>
      </c>
      <c r="AD12" s="53">
        <f>IF(Y12&gt;0,SUM(Données!E13:I13)/Y12,0)</f>
        <v>3078.2</v>
      </c>
      <c r="AE12" s="53">
        <f>IF(Z12&gt;0,SUM(Données!J13:N13)/Z12,0)</f>
        <v>3171.6</v>
      </c>
      <c r="AF12" s="53">
        <f>IF(AA12&gt;0,SUM(Données!O13:S13)/AA12,0)</f>
        <v>2985.8</v>
      </c>
      <c r="AG12" s="53">
        <f>IF(AB12&gt;0,SUM(Données!T13:X13)/AB12,0)</f>
        <v>3082.2</v>
      </c>
    </row>
    <row r="13" spans="1:33">
      <c r="A13" t="str">
        <f>Données!A14</f>
        <v>Azerbaïdjan</v>
      </c>
      <c r="B13">
        <f>IF(Données!C14&gt;0,1,0)</f>
        <v>1</v>
      </c>
      <c r="C13">
        <f>IF(Données!D14&gt;0,1,0)</f>
        <v>1</v>
      </c>
      <c r="D13">
        <f>IF(Données!E14&gt;0,1,0)</f>
        <v>1</v>
      </c>
      <c r="E13">
        <f>IF(Données!F14&gt;0,1,0)</f>
        <v>1</v>
      </c>
      <c r="F13">
        <f>IF(Données!G14&gt;0,1,0)</f>
        <v>1</v>
      </c>
      <c r="G13">
        <f>IF(Données!H14&gt;0,1,0)</f>
        <v>1</v>
      </c>
      <c r="H13">
        <f>IF(Données!I14&gt;0,1,0)</f>
        <v>1</v>
      </c>
      <c r="I13">
        <f>IF(Données!J14&gt;0,1,0)</f>
        <v>1</v>
      </c>
      <c r="J13">
        <f>IF(Données!K14&gt;0,1,0)</f>
        <v>1</v>
      </c>
      <c r="K13">
        <f>IF(Données!L14&gt;0,1,0)</f>
        <v>1</v>
      </c>
      <c r="L13">
        <f>IF(Données!M14&gt;0,1,0)</f>
        <v>1</v>
      </c>
      <c r="M13">
        <f>IF(Données!N14&gt;0,1,0)</f>
        <v>1</v>
      </c>
      <c r="N13">
        <f>IF(Données!O14&gt;0,1,0)</f>
        <v>1</v>
      </c>
      <c r="O13">
        <f>IF(Données!P14&gt;0,1,0)</f>
        <v>1</v>
      </c>
      <c r="P13">
        <f>IF(Données!Q14&gt;0,1,0)</f>
        <v>1</v>
      </c>
      <c r="Q13">
        <f>IF(Données!R14&gt;0,1,0)</f>
        <v>1</v>
      </c>
      <c r="R13">
        <f>IF(Données!S14&gt;0,1,0)</f>
        <v>1</v>
      </c>
      <c r="S13">
        <f>IF(Données!T14&gt;0,1,0)</f>
        <v>1</v>
      </c>
      <c r="T13">
        <f>IF(Données!U14&gt;0,1,0)</f>
        <v>1</v>
      </c>
      <c r="U13">
        <f>IF(Données!V14&gt;0,1,0)</f>
        <v>1</v>
      </c>
      <c r="V13">
        <f>IF(Données!W14&gt;0,1,0)</f>
        <v>1</v>
      </c>
      <c r="W13" s="48">
        <f>IF(Données!X14&gt;0,1,0)</f>
        <v>1</v>
      </c>
      <c r="X13">
        <f t="shared" si="5"/>
        <v>2</v>
      </c>
      <c r="Y13">
        <f t="shared" si="6"/>
        <v>5</v>
      </c>
      <c r="Z13">
        <f t="shared" si="7"/>
        <v>5</v>
      </c>
      <c r="AA13">
        <f t="shared" si="8"/>
        <v>5</v>
      </c>
      <c r="AB13" s="48">
        <f t="shared" si="9"/>
        <v>5</v>
      </c>
      <c r="AC13" s="53">
        <f>IF(X13&gt;0,(Données!C14+Données!D14)/X13,0)</f>
        <v>158</v>
      </c>
      <c r="AD13" s="53">
        <f>IF(Y13&gt;0,SUM(Données!E14:I14)/Y13,0)</f>
        <v>254.2</v>
      </c>
      <c r="AE13" s="53">
        <f>IF(Z13&gt;0,SUM(Données!J14:N14)/Z13,0)</f>
        <v>893.2</v>
      </c>
      <c r="AF13" s="53">
        <f>IF(AA13&gt;0,SUM(Données!O14:S14)/AA13,0)</f>
        <v>1820.2</v>
      </c>
      <c r="AG13" s="53">
        <f>IF(AB13&gt;0,SUM(Données!T14:X14)/AB13,0)</f>
        <v>1700.2</v>
      </c>
    </row>
    <row r="14" spans="1:33">
      <c r="A14" t="str">
        <f>Données!A15</f>
        <v>Bahreïn</v>
      </c>
      <c r="B14">
        <f>IF(Données!C15&gt;0,1,0)</f>
        <v>1</v>
      </c>
      <c r="C14">
        <f>IF(Données!D15&gt;0,1,0)</f>
        <v>1</v>
      </c>
      <c r="D14">
        <f>IF(Données!E15&gt;0,1,0)</f>
        <v>1</v>
      </c>
      <c r="E14">
        <f>IF(Données!F15&gt;0,1,0)</f>
        <v>1</v>
      </c>
      <c r="F14">
        <f>IF(Données!G15&gt;0,1,0)</f>
        <v>1</v>
      </c>
      <c r="G14">
        <f>IF(Données!H15&gt;0,1,0)</f>
        <v>1</v>
      </c>
      <c r="H14">
        <f>IF(Données!I15&gt;0,1,0)</f>
        <v>1</v>
      </c>
      <c r="I14">
        <f>IF(Données!J15&gt;0,1,0)</f>
        <v>1</v>
      </c>
      <c r="J14">
        <f>IF(Données!K15&gt;0,1,0)</f>
        <v>1</v>
      </c>
      <c r="K14">
        <f>IF(Données!L15&gt;0,1,0)</f>
        <v>1</v>
      </c>
      <c r="L14">
        <f>IF(Données!M15&gt;0,1,0)</f>
        <v>1</v>
      </c>
      <c r="M14">
        <f>IF(Données!N15&gt;0,1,0)</f>
        <v>1</v>
      </c>
      <c r="N14">
        <f>IF(Données!O15&gt;0,1,0)</f>
        <v>1</v>
      </c>
      <c r="O14">
        <f>IF(Données!P15&gt;0,1,0)</f>
        <v>1</v>
      </c>
      <c r="P14">
        <f>IF(Données!Q15&gt;0,1,0)</f>
        <v>1</v>
      </c>
      <c r="Q14">
        <f>IF(Données!R15&gt;0,1,0)</f>
        <v>1</v>
      </c>
      <c r="R14">
        <f>IF(Données!S15&gt;0,1,0)</f>
        <v>1</v>
      </c>
      <c r="S14">
        <f>IF(Données!T15&gt;0,1,0)</f>
        <v>1</v>
      </c>
      <c r="T14">
        <f>IF(Données!U15&gt;0,1,0)</f>
        <v>1</v>
      </c>
      <c r="U14">
        <f>IF(Données!V15&gt;0,1,0)</f>
        <v>1</v>
      </c>
      <c r="V14">
        <f>IF(Données!W15&gt;0,1,0)</f>
        <v>1</v>
      </c>
      <c r="W14" s="48">
        <f>IF(Données!X15&gt;0,1,0)</f>
        <v>1</v>
      </c>
      <c r="X14">
        <f t="shared" si="5"/>
        <v>2</v>
      </c>
      <c r="Y14">
        <f t="shared" si="6"/>
        <v>5</v>
      </c>
      <c r="Z14">
        <f t="shared" si="7"/>
        <v>5</v>
      </c>
      <c r="AA14">
        <f t="shared" si="8"/>
        <v>5</v>
      </c>
      <c r="AB14" s="48">
        <f t="shared" si="9"/>
        <v>5</v>
      </c>
      <c r="AC14" s="53">
        <f>IF(X14&gt;0,(Données!C15+Données!D15)/X14,0)</f>
        <v>472.5</v>
      </c>
      <c r="AD14" s="53">
        <f>IF(Y14&gt;0,SUM(Données!E15:I15)/Y14,0)</f>
        <v>614.20000000000005</v>
      </c>
      <c r="AE14" s="53">
        <f>IF(Z14&gt;0,SUM(Données!J15:N15)/Z14,0)</f>
        <v>812.4</v>
      </c>
      <c r="AF14" s="53">
        <f>IF(AA14&gt;0,SUM(Données!O15:S15)/AA14,0)</f>
        <v>1306.2</v>
      </c>
      <c r="AG14" s="53">
        <f>IF(AB14&gt;0,SUM(Données!T15:X15)/AB14,0)</f>
        <v>1463.2</v>
      </c>
    </row>
    <row r="15" spans="1:33">
      <c r="A15" t="str">
        <f>Données!A16</f>
        <v>Bangladesh</v>
      </c>
      <c r="B15">
        <f>IF(Données!C16&gt;0,1,0)</f>
        <v>1</v>
      </c>
      <c r="C15">
        <f>IF(Données!D16&gt;0,1,0)</f>
        <v>1</v>
      </c>
      <c r="D15">
        <f>IF(Données!E16&gt;0,1,0)</f>
        <v>1</v>
      </c>
      <c r="E15">
        <f>IF(Données!F16&gt;0,1,0)</f>
        <v>1</v>
      </c>
      <c r="F15">
        <f>IF(Données!G16&gt;0,1,0)</f>
        <v>1</v>
      </c>
      <c r="G15">
        <f>IF(Données!H16&gt;0,1,0)</f>
        <v>1</v>
      </c>
      <c r="H15">
        <f>IF(Données!I16&gt;0,1,0)</f>
        <v>1</v>
      </c>
      <c r="I15">
        <f>IF(Données!J16&gt;0,1,0)</f>
        <v>1</v>
      </c>
      <c r="J15">
        <f>IF(Données!K16&gt;0,1,0)</f>
        <v>1</v>
      </c>
      <c r="K15">
        <f>IF(Données!L16&gt;0,1,0)</f>
        <v>1</v>
      </c>
      <c r="L15">
        <f>IF(Données!M16&gt;0,1,0)</f>
        <v>1</v>
      </c>
      <c r="M15">
        <f>IF(Données!N16&gt;0,1,0)</f>
        <v>1</v>
      </c>
      <c r="N15">
        <f>IF(Données!O16&gt;0,1,0)</f>
        <v>1</v>
      </c>
      <c r="O15">
        <f>IF(Données!P16&gt;0,1,0)</f>
        <v>1</v>
      </c>
      <c r="P15">
        <f>IF(Données!Q16&gt;0,1,0)</f>
        <v>1</v>
      </c>
      <c r="Q15">
        <f>IF(Données!R16&gt;0,1,0)</f>
        <v>1</v>
      </c>
      <c r="R15">
        <f>IF(Données!S16&gt;0,1,0)</f>
        <v>1</v>
      </c>
      <c r="S15">
        <f>IF(Données!T16&gt;0,1,0)</f>
        <v>1</v>
      </c>
      <c r="T15">
        <f>IF(Données!U16&gt;0,1,0)</f>
        <v>1</v>
      </c>
      <c r="U15">
        <f>IF(Données!V16&gt;0,1,0)</f>
        <v>1</v>
      </c>
      <c r="V15">
        <f>IF(Données!W16&gt;0,1,0)</f>
        <v>1</v>
      </c>
      <c r="W15" s="48">
        <f>IF(Données!X16&gt;0,1,0)</f>
        <v>1</v>
      </c>
      <c r="X15">
        <f t="shared" si="5"/>
        <v>2</v>
      </c>
      <c r="Y15">
        <f t="shared" si="6"/>
        <v>5</v>
      </c>
      <c r="Z15">
        <f t="shared" si="7"/>
        <v>5</v>
      </c>
      <c r="AA15">
        <f t="shared" si="8"/>
        <v>5</v>
      </c>
      <c r="AB15" s="48">
        <f t="shared" si="9"/>
        <v>5</v>
      </c>
      <c r="AC15" s="53">
        <f>IF(X15&gt;0,(Données!C16+Données!D16)/X15,0)</f>
        <v>1354.5</v>
      </c>
      <c r="AD15" s="53">
        <f>IF(Y15&gt;0,SUM(Données!E16:I16)/Y15,0)</f>
        <v>1420</v>
      </c>
      <c r="AE15" s="53">
        <f>IF(Z15&gt;0,SUM(Données!J16:N16)/Z15,0)</f>
        <v>1629.2</v>
      </c>
      <c r="AF15" s="53">
        <f>IF(AA15&gt;0,SUM(Données!O16:S16)/AA15,0)</f>
        <v>2488.6</v>
      </c>
      <c r="AG15" s="53">
        <f>IF(AB15&gt;0,SUM(Données!T16:X16)/AB15,0)</f>
        <v>3542.6</v>
      </c>
    </row>
    <row r="16" spans="1:33">
      <c r="A16" t="str">
        <f>Données!A17</f>
        <v>Bélarus</v>
      </c>
      <c r="B16">
        <f>IF(Données!C17&gt;0,1,0)</f>
        <v>1</v>
      </c>
      <c r="C16">
        <f>IF(Données!D17&gt;0,1,0)</f>
        <v>1</v>
      </c>
      <c r="D16">
        <f>IF(Données!E17&gt;0,1,0)</f>
        <v>1</v>
      </c>
      <c r="E16">
        <f>IF(Données!F17&gt;0,1,0)</f>
        <v>1</v>
      </c>
      <c r="F16">
        <f>IF(Données!G17&gt;0,1,0)</f>
        <v>1</v>
      </c>
      <c r="G16">
        <f>IF(Données!H17&gt;0,1,0)</f>
        <v>1</v>
      </c>
      <c r="H16">
        <f>IF(Données!I17&gt;0,1,0)</f>
        <v>1</v>
      </c>
      <c r="I16">
        <f>IF(Données!J17&gt;0,1,0)</f>
        <v>1</v>
      </c>
      <c r="J16">
        <f>IF(Données!K17&gt;0,1,0)</f>
        <v>1</v>
      </c>
      <c r="K16">
        <f>IF(Données!L17&gt;0,1,0)</f>
        <v>1</v>
      </c>
      <c r="L16">
        <f>IF(Données!M17&gt;0,1,0)</f>
        <v>1</v>
      </c>
      <c r="M16">
        <f>IF(Données!N17&gt;0,1,0)</f>
        <v>1</v>
      </c>
      <c r="N16">
        <f>IF(Données!O17&gt;0,1,0)</f>
        <v>1</v>
      </c>
      <c r="O16">
        <f>IF(Données!P17&gt;0,1,0)</f>
        <v>1</v>
      </c>
      <c r="P16">
        <f>IF(Données!Q17&gt;0,1,0)</f>
        <v>1</v>
      </c>
      <c r="Q16">
        <f>IF(Données!R17&gt;0,1,0)</f>
        <v>1</v>
      </c>
      <c r="R16">
        <f>IF(Données!S17&gt;0,1,0)</f>
        <v>1</v>
      </c>
      <c r="S16">
        <f>IF(Données!T17&gt;0,1,0)</f>
        <v>1</v>
      </c>
      <c r="T16">
        <f>IF(Données!U17&gt;0,1,0)</f>
        <v>1</v>
      </c>
      <c r="U16">
        <f>IF(Données!V17&gt;0,1,0)</f>
        <v>1</v>
      </c>
      <c r="V16">
        <f>IF(Données!W17&gt;0,1,0)</f>
        <v>1</v>
      </c>
      <c r="W16" s="48">
        <f>IF(Données!X17&gt;0,1,0)</f>
        <v>1</v>
      </c>
      <c r="X16">
        <f t="shared" si="5"/>
        <v>2</v>
      </c>
      <c r="Y16">
        <f t="shared" si="6"/>
        <v>5</v>
      </c>
      <c r="Z16">
        <f t="shared" si="7"/>
        <v>5</v>
      </c>
      <c r="AA16">
        <f t="shared" si="8"/>
        <v>5</v>
      </c>
      <c r="AB16" s="48">
        <f t="shared" si="9"/>
        <v>5</v>
      </c>
      <c r="AC16" s="53">
        <f>IF(X16&gt;0,(Données!C17+Données!D17)/X16,0)</f>
        <v>164</v>
      </c>
      <c r="AD16" s="53">
        <f>IF(Y16&gt;0,SUM(Données!E17:I17)/Y16,0)</f>
        <v>233.8</v>
      </c>
      <c r="AE16" s="53">
        <f>IF(Z16&gt;0,SUM(Données!J17:N17)/Z16,0)</f>
        <v>483.4</v>
      </c>
      <c r="AF16" s="53">
        <f>IF(AA16&gt;0,SUM(Données!O17:S17)/AA16,0)</f>
        <v>642.20000000000005</v>
      </c>
      <c r="AG16" s="53">
        <f>IF(AB16&gt;0,SUM(Données!T17:X17)/AB16,0)</f>
        <v>684.2</v>
      </c>
    </row>
    <row r="17" spans="1:33">
      <c r="A17" t="str">
        <f>Données!A18</f>
        <v>Belgique</v>
      </c>
      <c r="B17">
        <f>IF(Données!C18&gt;0,1,0)</f>
        <v>1</v>
      </c>
      <c r="C17">
        <f>IF(Données!D18&gt;0,1,0)</f>
        <v>1</v>
      </c>
      <c r="D17">
        <f>IF(Données!E18&gt;0,1,0)</f>
        <v>1</v>
      </c>
      <c r="E17">
        <f>IF(Données!F18&gt;0,1,0)</f>
        <v>1</v>
      </c>
      <c r="F17">
        <f>IF(Données!G18&gt;0,1,0)</f>
        <v>1</v>
      </c>
      <c r="G17">
        <f>IF(Données!H18&gt;0,1,0)</f>
        <v>1</v>
      </c>
      <c r="H17">
        <f>IF(Données!I18&gt;0,1,0)</f>
        <v>1</v>
      </c>
      <c r="I17">
        <f>IF(Données!J18&gt;0,1,0)</f>
        <v>1</v>
      </c>
      <c r="J17">
        <f>IF(Données!K18&gt;0,1,0)</f>
        <v>1</v>
      </c>
      <c r="K17">
        <f>IF(Données!L18&gt;0,1,0)</f>
        <v>1</v>
      </c>
      <c r="L17">
        <f>IF(Données!M18&gt;0,1,0)</f>
        <v>1</v>
      </c>
      <c r="M17">
        <f>IF(Données!N18&gt;0,1,0)</f>
        <v>1</v>
      </c>
      <c r="N17">
        <f>IF(Données!O18&gt;0,1,0)</f>
        <v>1</v>
      </c>
      <c r="O17">
        <f>IF(Données!P18&gt;0,1,0)</f>
        <v>1</v>
      </c>
      <c r="P17">
        <f>IF(Données!Q18&gt;0,1,0)</f>
        <v>1</v>
      </c>
      <c r="Q17">
        <f>IF(Données!R18&gt;0,1,0)</f>
        <v>1</v>
      </c>
      <c r="R17">
        <f>IF(Données!S18&gt;0,1,0)</f>
        <v>1</v>
      </c>
      <c r="S17">
        <f>IF(Données!T18&gt;0,1,0)</f>
        <v>1</v>
      </c>
      <c r="T17">
        <f>IF(Données!U18&gt;0,1,0)</f>
        <v>1</v>
      </c>
      <c r="U17">
        <f>IF(Données!V18&gt;0,1,0)</f>
        <v>1</v>
      </c>
      <c r="V17">
        <f>IF(Données!W18&gt;0,1,0)</f>
        <v>1</v>
      </c>
      <c r="W17" s="48">
        <f>IF(Données!X18&gt;0,1,0)</f>
        <v>1</v>
      </c>
      <c r="X17">
        <f t="shared" si="5"/>
        <v>2</v>
      </c>
      <c r="Y17">
        <f t="shared" si="6"/>
        <v>5</v>
      </c>
      <c r="Z17">
        <f t="shared" si="7"/>
        <v>5</v>
      </c>
      <c r="AA17">
        <f t="shared" si="8"/>
        <v>5</v>
      </c>
      <c r="AB17" s="48">
        <f t="shared" si="9"/>
        <v>5</v>
      </c>
      <c r="AC17" s="53">
        <f>IF(X17&gt;0,(Données!C18+Données!D18)/X17,0)</f>
        <v>5364.5</v>
      </c>
      <c r="AD17" s="53">
        <f>IF(Y17&gt;0,SUM(Données!E18:I18)/Y17,0)</f>
        <v>5115.8</v>
      </c>
      <c r="AE17" s="53">
        <f>IF(Z17&gt;0,SUM(Données!J18:N18)/Z17,0)</f>
        <v>5088.3999999999996</v>
      </c>
      <c r="AF17" s="53">
        <f>IF(AA17&gt;0,SUM(Données!O18:S18)/AA17,0)</f>
        <v>4788.8</v>
      </c>
      <c r="AG17" s="53">
        <f>IF(AB17&gt;0,SUM(Données!T18:X18)/AB17,0)</f>
        <v>4591.2</v>
      </c>
    </row>
    <row r="18" spans="1:33">
      <c r="A18" t="str">
        <f>Données!A19</f>
        <v>Belize</v>
      </c>
      <c r="B18">
        <f>IF(Données!C19&gt;0,1,0)</f>
        <v>0</v>
      </c>
      <c r="C18">
        <f>IF(Données!D19&gt;0,1,0)</f>
        <v>0</v>
      </c>
      <c r="D18">
        <f>IF(Données!E19&gt;0,1,0)</f>
        <v>1</v>
      </c>
      <c r="E18">
        <f>IF(Données!F19&gt;0,1,0)</f>
        <v>1</v>
      </c>
      <c r="F18">
        <f>IF(Données!G19&gt;0,1,0)</f>
        <v>1</v>
      </c>
      <c r="G18">
        <f>IF(Données!H19&gt;0,1,0)</f>
        <v>1</v>
      </c>
      <c r="H18">
        <f>IF(Données!I19&gt;0,1,0)</f>
        <v>1</v>
      </c>
      <c r="I18">
        <f>IF(Données!J19&gt;0,1,0)</f>
        <v>1</v>
      </c>
      <c r="J18">
        <f>IF(Données!K19&gt;0,1,0)</f>
        <v>1</v>
      </c>
      <c r="K18">
        <f>IF(Données!L19&gt;0,1,0)</f>
        <v>1</v>
      </c>
      <c r="L18">
        <f>IF(Données!M19&gt;0,1,0)</f>
        <v>1</v>
      </c>
      <c r="M18">
        <f>IF(Données!N19&gt;0,1,0)</f>
        <v>1</v>
      </c>
      <c r="N18">
        <f>IF(Données!O19&gt;0,1,0)</f>
        <v>1</v>
      </c>
      <c r="O18">
        <f>IF(Données!P19&gt;0,1,0)</f>
        <v>1</v>
      </c>
      <c r="P18">
        <f>IF(Données!Q19&gt;0,1,0)</f>
        <v>1</v>
      </c>
      <c r="Q18">
        <f>IF(Données!R19&gt;0,1,0)</f>
        <v>1</v>
      </c>
      <c r="R18">
        <f>IF(Données!S19&gt;0,1,0)</f>
        <v>1</v>
      </c>
      <c r="S18">
        <f>IF(Données!T19&gt;0,1,0)</f>
        <v>1</v>
      </c>
      <c r="T18">
        <f>IF(Données!U19&gt;0,1,0)</f>
        <v>1</v>
      </c>
      <c r="U18">
        <f>IF(Données!V19&gt;0,1,0)</f>
        <v>1</v>
      </c>
      <c r="V18">
        <f>IF(Données!W19&gt;0,1,0)</f>
        <v>1</v>
      </c>
      <c r="W18" s="48">
        <f>IF(Données!X19&gt;0,1,0)</f>
        <v>1</v>
      </c>
      <c r="X18">
        <f t="shared" si="5"/>
        <v>0</v>
      </c>
      <c r="Y18">
        <f t="shared" si="6"/>
        <v>5</v>
      </c>
      <c r="Z18">
        <f t="shared" si="7"/>
        <v>5</v>
      </c>
      <c r="AA18">
        <f t="shared" si="8"/>
        <v>5</v>
      </c>
      <c r="AB18" s="48">
        <f t="shared" si="9"/>
        <v>5</v>
      </c>
      <c r="AC18" s="53">
        <f>IF(X18&gt;0,(Données!C19+Données!D19)/X18,0)</f>
        <v>0</v>
      </c>
      <c r="AD18" s="53">
        <f>IF(Y18&gt;0,SUM(Données!E19:I19)/Y18,0)</f>
        <v>10.520000000000001</v>
      </c>
      <c r="AE18" s="53">
        <f>IF(Z18&gt;0,SUM(Données!J19:N19)/Z18,0)</f>
        <v>16.080000000000002</v>
      </c>
      <c r="AF18" s="53">
        <f>IF(AA18&gt;0,SUM(Données!O19:S19)/AA18,0)</f>
        <v>17.22</v>
      </c>
      <c r="AG18" s="53">
        <f>IF(AB18&gt;0,SUM(Données!T19:X19)/AB18,0)</f>
        <v>22.3</v>
      </c>
    </row>
    <row r="19" spans="1:33">
      <c r="A19" t="str">
        <f>Données!A20</f>
        <v>Bénin</v>
      </c>
      <c r="B19">
        <f>IF(Données!C20&gt;0,1,0)</f>
        <v>0</v>
      </c>
      <c r="C19">
        <f>IF(Données!D20&gt;0,1,0)</f>
        <v>1</v>
      </c>
      <c r="D19">
        <f>IF(Données!E20&gt;0,1,0)</f>
        <v>1</v>
      </c>
      <c r="E19">
        <f>IF(Données!F20&gt;0,1,0)</f>
        <v>1</v>
      </c>
      <c r="F19">
        <f>IF(Données!G20&gt;0,1,0)</f>
        <v>1</v>
      </c>
      <c r="G19">
        <f>IF(Données!H20&gt;0,1,0)</f>
        <v>1</v>
      </c>
      <c r="H19">
        <f>IF(Données!I20&gt;0,1,0)</f>
        <v>1</v>
      </c>
      <c r="I19">
        <f>IF(Données!J20&gt;0,1,0)</f>
        <v>1</v>
      </c>
      <c r="J19">
        <f>IF(Données!K20&gt;0,1,0)</f>
        <v>1</v>
      </c>
      <c r="K19">
        <f>IF(Données!L20&gt;0,1,0)</f>
        <v>0</v>
      </c>
      <c r="L19">
        <f>IF(Données!M20&gt;0,1,0)</f>
        <v>1</v>
      </c>
      <c r="M19">
        <f>IF(Données!N20&gt;0,1,0)</f>
        <v>0</v>
      </c>
      <c r="N19">
        <f>IF(Données!O20&gt;0,1,0)</f>
        <v>0</v>
      </c>
      <c r="O19">
        <f>IF(Données!P20&gt;0,1,0)</f>
        <v>0</v>
      </c>
      <c r="P19">
        <f>IF(Données!Q20&gt;0,1,0)</f>
        <v>1</v>
      </c>
      <c r="Q19">
        <f>IF(Données!R20&gt;0,1,0)</f>
        <v>1</v>
      </c>
      <c r="R19">
        <f>IF(Données!S20&gt;0,1,0)</f>
        <v>1</v>
      </c>
      <c r="S19">
        <f>IF(Données!T20&gt;0,1,0)</f>
        <v>1</v>
      </c>
      <c r="T19">
        <f>IF(Données!U20&gt;0,1,0)</f>
        <v>1</v>
      </c>
      <c r="U19">
        <f>IF(Données!V20&gt;0,1,0)</f>
        <v>1</v>
      </c>
      <c r="V19">
        <f>IF(Données!W20&gt;0,1,0)</f>
        <v>1</v>
      </c>
      <c r="W19" s="48">
        <f>IF(Données!X20&gt;0,1,0)</f>
        <v>1</v>
      </c>
      <c r="X19">
        <f t="shared" si="5"/>
        <v>1</v>
      </c>
      <c r="Y19">
        <f t="shared" si="6"/>
        <v>5</v>
      </c>
      <c r="Z19">
        <f t="shared" si="7"/>
        <v>3</v>
      </c>
      <c r="AA19">
        <f t="shared" si="8"/>
        <v>3</v>
      </c>
      <c r="AB19" s="48">
        <f t="shared" si="9"/>
        <v>5</v>
      </c>
      <c r="AC19" s="53">
        <f>IF(X19&gt;0,(Données!C20+Données!D20)/X19,0)</f>
        <v>29.1</v>
      </c>
      <c r="AD19" s="53">
        <f>IF(Y19&gt;0,SUM(Données!E20:I20)/Y19,0)</f>
        <v>38.300000000000004</v>
      </c>
      <c r="AE19" s="53">
        <f>IF(Z19&gt;0,SUM(Données!J20:N20)/Z19,0)</f>
        <v>53.566666666666663</v>
      </c>
      <c r="AF19" s="53">
        <f>IF(AA19&gt;0,SUM(Données!O20:S20)/AA19,0)</f>
        <v>72.600000000000009</v>
      </c>
      <c r="AG19" s="53">
        <f>IF(AB19&gt;0,SUM(Données!T20:X20)/AB19,0)</f>
        <v>92.44</v>
      </c>
    </row>
    <row r="20" spans="1:33">
      <c r="A20" t="str">
        <f>Données!A21</f>
        <v>Bolivie</v>
      </c>
      <c r="B20">
        <f>IF(Données!C21&gt;0,1,0)</f>
        <v>1</v>
      </c>
      <c r="C20">
        <f>IF(Données!D21&gt;0,1,0)</f>
        <v>1</v>
      </c>
      <c r="D20">
        <f>IF(Données!E21&gt;0,1,0)</f>
        <v>1</v>
      </c>
      <c r="E20">
        <f>IF(Données!F21&gt;0,1,0)</f>
        <v>1</v>
      </c>
      <c r="F20">
        <f>IF(Données!G21&gt;0,1,0)</f>
        <v>1</v>
      </c>
      <c r="G20">
        <f>IF(Données!H21&gt;0,1,0)</f>
        <v>1</v>
      </c>
      <c r="H20">
        <f>IF(Données!I21&gt;0,1,0)</f>
        <v>1</v>
      </c>
      <c r="I20">
        <f>IF(Données!J21&gt;0,1,0)</f>
        <v>1</v>
      </c>
      <c r="J20">
        <f>IF(Données!K21&gt;0,1,0)</f>
        <v>1</v>
      </c>
      <c r="K20">
        <f>IF(Données!L21&gt;0,1,0)</f>
        <v>1</v>
      </c>
      <c r="L20">
        <f>IF(Données!M21&gt;0,1,0)</f>
        <v>1</v>
      </c>
      <c r="M20">
        <f>IF(Données!N21&gt;0,1,0)</f>
        <v>1</v>
      </c>
      <c r="N20">
        <f>IF(Données!O21&gt;0,1,0)</f>
        <v>1</v>
      </c>
      <c r="O20">
        <f>IF(Données!P21&gt;0,1,0)</f>
        <v>1</v>
      </c>
      <c r="P20">
        <f>IF(Données!Q21&gt;0,1,0)</f>
        <v>1</v>
      </c>
      <c r="Q20">
        <f>IF(Données!R21&gt;0,1,0)</f>
        <v>1</v>
      </c>
      <c r="R20">
        <f>IF(Données!S21&gt;0,1,0)</f>
        <v>1</v>
      </c>
      <c r="S20">
        <f>IF(Données!T21&gt;0,1,0)</f>
        <v>1</v>
      </c>
      <c r="T20">
        <f>IF(Données!U21&gt;0,1,0)</f>
        <v>1</v>
      </c>
      <c r="U20">
        <f>IF(Données!V21&gt;0,1,0)</f>
        <v>1</v>
      </c>
      <c r="V20">
        <f>IF(Données!W21&gt;0,1,0)</f>
        <v>1</v>
      </c>
      <c r="W20" s="48">
        <f>IF(Données!X21&gt;0,1,0)</f>
        <v>1</v>
      </c>
      <c r="X20">
        <f t="shared" si="5"/>
        <v>2</v>
      </c>
      <c r="Y20">
        <f t="shared" si="6"/>
        <v>5</v>
      </c>
      <c r="Z20">
        <f t="shared" si="7"/>
        <v>5</v>
      </c>
      <c r="AA20">
        <f t="shared" si="8"/>
        <v>5</v>
      </c>
      <c r="AB20" s="48">
        <f t="shared" si="9"/>
        <v>5</v>
      </c>
      <c r="AC20" s="53">
        <f>IF(X20&gt;0,(Données!C21+Données!D21)/X20,0)</f>
        <v>674.5</v>
      </c>
      <c r="AD20" s="53">
        <f>IF(Y20&gt;0,SUM(Données!E21:I21)/Y20,0)</f>
        <v>652.6</v>
      </c>
      <c r="AE20" s="53">
        <f>IF(Z20&gt;0,SUM(Données!J21:N21)/Z20,0)</f>
        <v>621</v>
      </c>
      <c r="AF20" s="53">
        <f>IF(AA20&gt;0,SUM(Données!O21:S21)/AA20,0)</f>
        <v>592.4</v>
      </c>
      <c r="AG20" s="53">
        <f>IF(AB20&gt;0,SUM(Données!T21:X21)/AB20,0)</f>
        <v>593.6</v>
      </c>
    </row>
    <row r="21" spans="1:33">
      <c r="A21" t="str">
        <f>Données!A22</f>
        <v>Bosnie-Herzégovine</v>
      </c>
      <c r="B21">
        <f>IF(Données!C22&gt;0,1,0)</f>
        <v>0</v>
      </c>
      <c r="C21">
        <f>IF(Données!D22&gt;0,1,0)</f>
        <v>0</v>
      </c>
      <c r="D21">
        <f>IF(Données!E22&gt;0,1,0)</f>
        <v>0</v>
      </c>
      <c r="E21">
        <f>IF(Données!F22&gt;0,1,0)</f>
        <v>0</v>
      </c>
      <c r="F21">
        <f>IF(Données!G22&gt;0,1,0)</f>
        <v>1</v>
      </c>
      <c r="G21">
        <f>IF(Données!H22&gt;0,1,0)</f>
        <v>1</v>
      </c>
      <c r="H21">
        <f>IF(Données!I22&gt;0,1,0)</f>
        <v>1</v>
      </c>
      <c r="I21">
        <f>IF(Données!J22&gt;0,1,0)</f>
        <v>1</v>
      </c>
      <c r="J21">
        <f>IF(Données!K22&gt;0,1,0)</f>
        <v>1</v>
      </c>
      <c r="K21">
        <f>IF(Données!L22&gt;0,1,0)</f>
        <v>1</v>
      </c>
      <c r="L21">
        <f>IF(Données!M22&gt;0,1,0)</f>
        <v>1</v>
      </c>
      <c r="M21">
        <f>IF(Données!N22&gt;0,1,0)</f>
        <v>1</v>
      </c>
      <c r="N21">
        <f>IF(Données!O22&gt;0,1,0)</f>
        <v>1</v>
      </c>
      <c r="O21">
        <f>IF(Données!P22&gt;0,1,0)</f>
        <v>1</v>
      </c>
      <c r="P21">
        <f>IF(Données!Q22&gt;0,1,0)</f>
        <v>1</v>
      </c>
      <c r="Q21">
        <f>IF(Données!R22&gt;0,1,0)</f>
        <v>1</v>
      </c>
      <c r="R21">
        <f>IF(Données!S22&gt;0,1,0)</f>
        <v>1</v>
      </c>
      <c r="S21">
        <f>IF(Données!T22&gt;0,1,0)</f>
        <v>1</v>
      </c>
      <c r="T21">
        <f>IF(Données!U22&gt;0,1,0)</f>
        <v>1</v>
      </c>
      <c r="U21">
        <f>IF(Données!V22&gt;0,1,0)</f>
        <v>1</v>
      </c>
      <c r="V21">
        <f>IF(Données!W22&gt;0,1,0)</f>
        <v>1</v>
      </c>
      <c r="W21" s="48">
        <f>IF(Données!X22&gt;0,1,0)</f>
        <v>1</v>
      </c>
      <c r="X21">
        <f t="shared" si="5"/>
        <v>0</v>
      </c>
      <c r="Y21">
        <f t="shared" si="6"/>
        <v>3</v>
      </c>
      <c r="Z21">
        <f t="shared" si="7"/>
        <v>5</v>
      </c>
      <c r="AA21">
        <f t="shared" si="8"/>
        <v>5</v>
      </c>
      <c r="AB21" s="48">
        <f t="shared" si="9"/>
        <v>5</v>
      </c>
      <c r="AC21" s="53">
        <f>IF(X21&gt;0,(Données!C22+Données!D22)/X21,0)</f>
        <v>0</v>
      </c>
      <c r="AD21" s="53">
        <f>IF(Y21&gt;0,SUM(Données!E22:I22)/Y21,0)</f>
        <v>272.66666666666669</v>
      </c>
      <c r="AE21" s="53">
        <f>IF(Z21&gt;0,SUM(Données!J22:N22)/Z21,0)</f>
        <v>186.8</v>
      </c>
      <c r="AF21" s="53">
        <f>IF(AA21&gt;0,SUM(Données!O22:S22)/AA21,0)</f>
        <v>172.2</v>
      </c>
      <c r="AG21" s="53">
        <f>IF(AB21&gt;0,SUM(Données!T22:X22)/AB21,0)</f>
        <v>184.4</v>
      </c>
    </row>
    <row r="22" spans="1:33">
      <c r="A22" t="str">
        <f>Données!A23</f>
        <v>Botswana</v>
      </c>
      <c r="B22">
        <f>IF(Données!C23&gt;0,1,0)</f>
        <v>1</v>
      </c>
      <c r="C22">
        <f>IF(Données!D23&gt;0,1,0)</f>
        <v>1</v>
      </c>
      <c r="D22">
        <f>IF(Données!E23&gt;0,1,0)</f>
        <v>1</v>
      </c>
      <c r="E22">
        <f>IF(Données!F23&gt;0,1,0)</f>
        <v>1</v>
      </c>
      <c r="F22">
        <f>IF(Données!G23&gt;0,1,0)</f>
        <v>1</v>
      </c>
      <c r="G22">
        <f>IF(Données!H23&gt;0,1,0)</f>
        <v>1</v>
      </c>
      <c r="H22">
        <f>IF(Données!I23&gt;0,1,0)</f>
        <v>1</v>
      </c>
      <c r="I22">
        <f>IF(Données!J23&gt;0,1,0)</f>
        <v>1</v>
      </c>
      <c r="J22">
        <f>IF(Données!K23&gt;0,1,0)</f>
        <v>1</v>
      </c>
      <c r="K22">
        <f>IF(Données!L23&gt;0,1,0)</f>
        <v>1</v>
      </c>
      <c r="L22">
        <f>IF(Données!M23&gt;0,1,0)</f>
        <v>1</v>
      </c>
      <c r="M22">
        <f>IF(Données!N23&gt;0,1,0)</f>
        <v>1</v>
      </c>
      <c r="N22">
        <f>IF(Données!O23&gt;0,1,0)</f>
        <v>1</v>
      </c>
      <c r="O22">
        <f>IF(Données!P23&gt;0,1,0)</f>
        <v>1</v>
      </c>
      <c r="P22">
        <f>IF(Données!Q23&gt;0,1,0)</f>
        <v>1</v>
      </c>
      <c r="Q22">
        <f>IF(Données!R23&gt;0,1,0)</f>
        <v>1</v>
      </c>
      <c r="R22">
        <f>IF(Données!S23&gt;0,1,0)</f>
        <v>1</v>
      </c>
      <c r="S22">
        <f>IF(Données!T23&gt;0,1,0)</f>
        <v>1</v>
      </c>
      <c r="T22">
        <f>IF(Données!U23&gt;0,1,0)</f>
        <v>1</v>
      </c>
      <c r="U22">
        <f>IF(Données!V23&gt;0,1,0)</f>
        <v>1</v>
      </c>
      <c r="V22">
        <f>IF(Données!W23&gt;0,1,0)</f>
        <v>1</v>
      </c>
      <c r="W22" s="48">
        <f>IF(Données!X23&gt;0,1,0)</f>
        <v>1</v>
      </c>
      <c r="X22">
        <f t="shared" si="5"/>
        <v>2</v>
      </c>
      <c r="Y22">
        <f t="shared" si="6"/>
        <v>5</v>
      </c>
      <c r="Z22">
        <f t="shared" si="7"/>
        <v>5</v>
      </c>
      <c r="AA22">
        <f t="shared" si="8"/>
        <v>5</v>
      </c>
      <c r="AB22" s="48">
        <f t="shared" si="9"/>
        <v>5</v>
      </c>
      <c r="AC22" s="53">
        <f>IF(X22&gt;0,(Données!C23+Données!D23)/X22,0)</f>
        <v>270</v>
      </c>
      <c r="AD22" s="53">
        <f>IF(Y22&gt;0,SUM(Données!E23:I23)/Y22,0)</f>
        <v>347</v>
      </c>
      <c r="AE22" s="53">
        <f>IF(Z22&gt;0,SUM(Données!J23:N23)/Z22,0)</f>
        <v>329</v>
      </c>
      <c r="AF22" s="53">
        <f>IF(AA22&gt;0,SUM(Données!O23:S23)/AA22,0)</f>
        <v>307.60000000000002</v>
      </c>
      <c r="AG22" s="53">
        <f>IF(AB22&gt;0,SUM(Données!T23:X23)/AB22,0)</f>
        <v>502</v>
      </c>
    </row>
    <row r="23" spans="1:33">
      <c r="A23" t="str">
        <f>Données!A24</f>
        <v>Brésil</v>
      </c>
      <c r="B23">
        <f>IF(Données!C24&gt;0,1,0)</f>
        <v>1</v>
      </c>
      <c r="C23">
        <f>IF(Données!D24&gt;0,1,0)</f>
        <v>1</v>
      </c>
      <c r="D23">
        <f>IF(Données!E24&gt;0,1,0)</f>
        <v>1</v>
      </c>
      <c r="E23">
        <f>IF(Données!F24&gt;0,1,0)</f>
        <v>1</v>
      </c>
      <c r="F23">
        <f>IF(Données!G24&gt;0,1,0)</f>
        <v>1</v>
      </c>
      <c r="G23">
        <f>IF(Données!H24&gt;0,1,0)</f>
        <v>1</v>
      </c>
      <c r="H23">
        <f>IF(Données!I24&gt;0,1,0)</f>
        <v>1</v>
      </c>
      <c r="I23">
        <f>IF(Données!J24&gt;0,1,0)</f>
        <v>1</v>
      </c>
      <c r="J23">
        <f>IF(Données!K24&gt;0,1,0)</f>
        <v>1</v>
      </c>
      <c r="K23">
        <f>IF(Données!L24&gt;0,1,0)</f>
        <v>1</v>
      </c>
      <c r="L23">
        <f>IF(Données!M24&gt;0,1,0)</f>
        <v>1</v>
      </c>
      <c r="M23">
        <f>IF(Données!N24&gt;0,1,0)</f>
        <v>1</v>
      </c>
      <c r="N23">
        <f>IF(Données!O24&gt;0,1,0)</f>
        <v>1</v>
      </c>
      <c r="O23">
        <f>IF(Données!P24&gt;0,1,0)</f>
        <v>1</v>
      </c>
      <c r="P23">
        <f>IF(Données!Q24&gt;0,1,0)</f>
        <v>1</v>
      </c>
      <c r="Q23">
        <f>IF(Données!R24&gt;0,1,0)</f>
        <v>1</v>
      </c>
      <c r="R23">
        <f>IF(Données!S24&gt;0,1,0)</f>
        <v>1</v>
      </c>
      <c r="S23">
        <f>IF(Données!T24&gt;0,1,0)</f>
        <v>1</v>
      </c>
      <c r="T23">
        <f>IF(Données!U24&gt;0,1,0)</f>
        <v>1</v>
      </c>
      <c r="U23">
        <f>IF(Données!V24&gt;0,1,0)</f>
        <v>1</v>
      </c>
      <c r="V23">
        <f>IF(Données!W24&gt;0,1,0)</f>
        <v>1</v>
      </c>
      <c r="W23" s="48">
        <f>IF(Données!X24&gt;0,1,0)</f>
        <v>1</v>
      </c>
      <c r="X23">
        <f t="shared" si="5"/>
        <v>2</v>
      </c>
      <c r="Y23">
        <f t="shared" si="6"/>
        <v>5</v>
      </c>
      <c r="Z23">
        <f t="shared" si="7"/>
        <v>5</v>
      </c>
      <c r="AA23">
        <f t="shared" si="8"/>
        <v>5</v>
      </c>
      <c r="AB23" s="48">
        <f t="shared" si="9"/>
        <v>5</v>
      </c>
      <c r="AC23" s="53">
        <f>IF(X23&gt;0,(Données!C24+Données!D24)/X23,0)</f>
        <v>17640.5</v>
      </c>
      <c r="AD23" s="53">
        <f>IF(Y23&gt;0,SUM(Données!E24:I24)/Y23,0)</f>
        <v>20272.2</v>
      </c>
      <c r="AE23" s="53">
        <f>IF(Z23&gt;0,SUM(Données!J24:N24)/Z23,0)</f>
        <v>22945</v>
      </c>
      <c r="AF23" s="53">
        <f>IF(AA23&gt;0,SUM(Données!O24:S24)/AA23,0)</f>
        <v>29054.400000000001</v>
      </c>
      <c r="AG23" s="53">
        <f>IF(AB23&gt;0,SUM(Données!T24:X24)/AB23,0)</f>
        <v>28854</v>
      </c>
    </row>
    <row r="24" spans="1:33">
      <c r="A24" t="str">
        <f>Données!A25</f>
        <v>Brunéi Darussalam</v>
      </c>
      <c r="B24">
        <f>IF(Données!C25&gt;0,1,0)</f>
        <v>1</v>
      </c>
      <c r="C24">
        <f>IF(Données!D25&gt;0,1,0)</f>
        <v>1</v>
      </c>
      <c r="D24">
        <f>IF(Données!E25&gt;0,1,0)</f>
        <v>1</v>
      </c>
      <c r="E24">
        <f>IF(Données!F25&gt;0,1,0)</f>
        <v>1</v>
      </c>
      <c r="F24">
        <f>IF(Données!G25&gt;0,1,0)</f>
        <v>1</v>
      </c>
      <c r="G24">
        <f>IF(Données!H25&gt;0,1,0)</f>
        <v>1</v>
      </c>
      <c r="H24">
        <f>IF(Données!I25&gt;0,1,0)</f>
        <v>1</v>
      </c>
      <c r="I24">
        <f>IF(Données!J25&gt;0,1,0)</f>
        <v>1</v>
      </c>
      <c r="J24">
        <f>IF(Données!K25&gt;0,1,0)</f>
        <v>1</v>
      </c>
      <c r="K24">
        <f>IF(Données!L25&gt;0,1,0)</f>
        <v>1</v>
      </c>
      <c r="L24">
        <f>IF(Données!M25&gt;0,1,0)</f>
        <v>1</v>
      </c>
      <c r="M24">
        <f>IF(Données!N25&gt;0,1,0)</f>
        <v>1</v>
      </c>
      <c r="N24">
        <f>IF(Données!O25&gt;0,1,0)</f>
        <v>1</v>
      </c>
      <c r="O24">
        <f>IF(Données!P25&gt;0,1,0)</f>
        <v>1</v>
      </c>
      <c r="P24">
        <f>IF(Données!Q25&gt;0,1,0)</f>
        <v>1</v>
      </c>
      <c r="Q24">
        <f>IF(Données!R25&gt;0,1,0)</f>
        <v>1</v>
      </c>
      <c r="R24">
        <f>IF(Données!S25&gt;0,1,0)</f>
        <v>1</v>
      </c>
      <c r="S24">
        <f>IF(Données!T25&gt;0,1,0)</f>
        <v>1</v>
      </c>
      <c r="T24">
        <f>IF(Données!U25&gt;0,1,0)</f>
        <v>1</v>
      </c>
      <c r="U24">
        <f>IF(Données!V25&gt;0,1,0)</f>
        <v>1</v>
      </c>
      <c r="V24">
        <f>IF(Données!W25&gt;0,1,0)</f>
        <v>1</v>
      </c>
      <c r="W24" s="48">
        <f>IF(Données!X25&gt;0,1,0)</f>
        <v>1</v>
      </c>
      <c r="X24">
        <f t="shared" si="5"/>
        <v>2</v>
      </c>
      <c r="Y24">
        <f t="shared" si="6"/>
        <v>5</v>
      </c>
      <c r="Z24">
        <f t="shared" si="7"/>
        <v>5</v>
      </c>
      <c r="AA24">
        <f t="shared" si="8"/>
        <v>5</v>
      </c>
      <c r="AB24" s="48">
        <f t="shared" si="9"/>
        <v>5</v>
      </c>
      <c r="AC24" s="53">
        <f>IF(X24&gt;0,(Données!C25+Données!D25)/X24,0)</f>
        <v>355</v>
      </c>
      <c r="AD24" s="53">
        <f>IF(Y24&gt;0,SUM(Données!E25:I25)/Y24,0)</f>
        <v>300</v>
      </c>
      <c r="AE24" s="53">
        <f>IF(Z24&gt;0,SUM(Données!J25:N25)/Z24,0)</f>
        <v>351.6</v>
      </c>
      <c r="AF24" s="53">
        <f>IF(AA24&gt;0,SUM(Données!O25:S25)/AA24,0)</f>
        <v>393.2</v>
      </c>
      <c r="AG24" s="53">
        <f>IF(AB24&gt;0,SUM(Données!T25:X25)/AB24,0)</f>
        <v>369.8</v>
      </c>
    </row>
    <row r="25" spans="1:33">
      <c r="A25" t="str">
        <f>Données!A26</f>
        <v>Bulgarie</v>
      </c>
      <c r="B25">
        <f>IF(Données!C26&gt;0,1,0)</f>
        <v>1</v>
      </c>
      <c r="C25">
        <f>IF(Données!D26&gt;0,1,0)</f>
        <v>1</v>
      </c>
      <c r="D25">
        <f>IF(Données!E26&gt;0,1,0)</f>
        <v>1</v>
      </c>
      <c r="E25">
        <f>IF(Données!F26&gt;0,1,0)</f>
        <v>1</v>
      </c>
      <c r="F25">
        <f>IF(Données!G26&gt;0,1,0)</f>
        <v>1</v>
      </c>
      <c r="G25">
        <f>IF(Données!H26&gt;0,1,0)</f>
        <v>1</v>
      </c>
      <c r="H25">
        <f>IF(Données!I26&gt;0,1,0)</f>
        <v>1</v>
      </c>
      <c r="I25">
        <f>IF(Données!J26&gt;0,1,0)</f>
        <v>1</v>
      </c>
      <c r="J25">
        <f>IF(Données!K26&gt;0,1,0)</f>
        <v>1</v>
      </c>
      <c r="K25">
        <f>IF(Données!L26&gt;0,1,0)</f>
        <v>1</v>
      </c>
      <c r="L25">
        <f>IF(Données!M26&gt;0,1,0)</f>
        <v>1</v>
      </c>
      <c r="M25">
        <f>IF(Données!N26&gt;0,1,0)</f>
        <v>1</v>
      </c>
      <c r="N25">
        <f>IF(Données!O26&gt;0,1,0)</f>
        <v>1</v>
      </c>
      <c r="O25">
        <f>IF(Données!P26&gt;0,1,0)</f>
        <v>1</v>
      </c>
      <c r="P25">
        <f>IF(Données!Q26&gt;0,1,0)</f>
        <v>1</v>
      </c>
      <c r="Q25">
        <f>IF(Données!R26&gt;0,1,0)</f>
        <v>1</v>
      </c>
      <c r="R25">
        <f>IF(Données!S26&gt;0,1,0)</f>
        <v>1</v>
      </c>
      <c r="S25">
        <f>IF(Données!T26&gt;0,1,0)</f>
        <v>1</v>
      </c>
      <c r="T25">
        <f>IF(Données!U26&gt;0,1,0)</f>
        <v>1</v>
      </c>
      <c r="U25">
        <f>IF(Données!V26&gt;0,1,0)</f>
        <v>1</v>
      </c>
      <c r="V25">
        <f>IF(Données!W26&gt;0,1,0)</f>
        <v>1</v>
      </c>
      <c r="W25" s="48">
        <f>IF(Données!X26&gt;0,1,0)</f>
        <v>1</v>
      </c>
      <c r="X25">
        <f t="shared" si="5"/>
        <v>2</v>
      </c>
      <c r="Y25">
        <f t="shared" si="6"/>
        <v>5</v>
      </c>
      <c r="Z25">
        <f t="shared" si="7"/>
        <v>5</v>
      </c>
      <c r="AA25">
        <f t="shared" si="8"/>
        <v>5</v>
      </c>
      <c r="AB25" s="48">
        <f t="shared" si="9"/>
        <v>5</v>
      </c>
      <c r="AC25" s="53">
        <f>IF(X25&gt;0,(Données!C26+Données!D26)/X25,0)</f>
        <v>751.5</v>
      </c>
      <c r="AD25" s="53">
        <f>IF(Y25&gt;0,SUM(Données!E26:I26)/Y25,0)</f>
        <v>901.6</v>
      </c>
      <c r="AE25" s="53">
        <f>IF(Z25&gt;0,SUM(Données!J26:N26)/Z25,0)</f>
        <v>942.6</v>
      </c>
      <c r="AF25" s="53">
        <f>IF(AA25&gt;0,SUM(Données!O26:S26)/AA25,0)</f>
        <v>738.4</v>
      </c>
      <c r="AG25" s="53">
        <f>IF(AB25&gt;0,SUM(Données!T26:X26)/AB25,0)</f>
        <v>878.8</v>
      </c>
    </row>
    <row r="26" spans="1:33">
      <c r="A26" t="str">
        <f>Données!A27</f>
        <v>Burkina Faso</v>
      </c>
      <c r="B26">
        <f>IF(Données!C27&gt;0,1,0)</f>
        <v>1</v>
      </c>
      <c r="C26">
        <f>IF(Données!D27&gt;0,1,0)</f>
        <v>1</v>
      </c>
      <c r="D26">
        <f>IF(Données!E27&gt;0,1,0)</f>
        <v>1</v>
      </c>
      <c r="E26">
        <f>IF(Données!F27&gt;0,1,0)</f>
        <v>1</v>
      </c>
      <c r="F26">
        <f>IF(Données!G27&gt;0,1,0)</f>
        <v>1</v>
      </c>
      <c r="G26">
        <f>IF(Données!H27&gt;0,1,0)</f>
        <v>1</v>
      </c>
      <c r="H26">
        <f>IF(Données!I27&gt;0,1,0)</f>
        <v>1</v>
      </c>
      <c r="I26">
        <f>IF(Données!J27&gt;0,1,0)</f>
        <v>1</v>
      </c>
      <c r="J26">
        <f>IF(Données!K27&gt;0,1,0)</f>
        <v>1</v>
      </c>
      <c r="K26">
        <f>IF(Données!L27&gt;0,1,0)</f>
        <v>1</v>
      </c>
      <c r="L26">
        <f>IF(Données!M27&gt;0,1,0)</f>
        <v>1</v>
      </c>
      <c r="M26">
        <f>IF(Données!N27&gt;0,1,0)</f>
        <v>1</v>
      </c>
      <c r="N26">
        <f>IF(Données!O27&gt;0,1,0)</f>
        <v>1</v>
      </c>
      <c r="O26">
        <f>IF(Données!P27&gt;0,1,0)</f>
        <v>1</v>
      </c>
      <c r="P26">
        <f>IF(Données!Q27&gt;0,1,0)</f>
        <v>1</v>
      </c>
      <c r="Q26">
        <f>IF(Données!R27&gt;0,1,0)</f>
        <v>1</v>
      </c>
      <c r="R26">
        <f>IF(Données!S27&gt;0,1,0)</f>
        <v>1</v>
      </c>
      <c r="S26">
        <f>IF(Données!T27&gt;0,1,0)</f>
        <v>1</v>
      </c>
      <c r="T26">
        <f>IF(Données!U27&gt;0,1,0)</f>
        <v>1</v>
      </c>
      <c r="U26">
        <f>IF(Données!V27&gt;0,1,0)</f>
        <v>1</v>
      </c>
      <c r="V26">
        <f>IF(Données!W27&gt;0,1,0)</f>
        <v>1</v>
      </c>
      <c r="W26" s="48">
        <f>IF(Données!X27&gt;0,1,0)</f>
        <v>1</v>
      </c>
      <c r="X26">
        <f t="shared" si="5"/>
        <v>2</v>
      </c>
      <c r="Y26">
        <f t="shared" si="6"/>
        <v>5</v>
      </c>
      <c r="Z26">
        <f t="shared" si="7"/>
        <v>5</v>
      </c>
      <c r="AA26">
        <f t="shared" si="8"/>
        <v>5</v>
      </c>
      <c r="AB26" s="48">
        <f t="shared" si="9"/>
        <v>5</v>
      </c>
      <c r="AC26" s="53">
        <f>IF(X26&gt;0,(Données!C27+Données!D27)/X26,0)</f>
        <v>60</v>
      </c>
      <c r="AD26" s="53">
        <f>IF(Y26&gt;0,SUM(Données!E27:I27)/Y26,0)</f>
        <v>68.22</v>
      </c>
      <c r="AE26" s="53">
        <f>IF(Z26&gt;0,SUM(Données!J27:N27)/Z26,0)</f>
        <v>95.78</v>
      </c>
      <c r="AF26" s="53">
        <f>IF(AA26&gt;0,SUM(Données!O27:S27)/AA26,0)</f>
        <v>131</v>
      </c>
      <c r="AG26" s="53">
        <f>IF(AB26&gt;0,SUM(Données!T27:X27)/AB26,0)</f>
        <v>219.16</v>
      </c>
    </row>
    <row r="27" spans="1:33">
      <c r="A27" t="str">
        <f>Données!A28</f>
        <v>Burundi</v>
      </c>
      <c r="B27">
        <f>IF(Données!C28&gt;0,1,0)</f>
        <v>1</v>
      </c>
      <c r="C27">
        <f>IF(Données!D28&gt;0,1,0)</f>
        <v>1</v>
      </c>
      <c r="D27">
        <f>IF(Données!E28&gt;0,1,0)</f>
        <v>1</v>
      </c>
      <c r="E27">
        <f>IF(Données!F28&gt;0,1,0)</f>
        <v>1</v>
      </c>
      <c r="F27">
        <f>IF(Données!G28&gt;0,1,0)</f>
        <v>1</v>
      </c>
      <c r="G27">
        <f>IF(Données!H28&gt;0,1,0)</f>
        <v>1</v>
      </c>
      <c r="H27">
        <f>IF(Données!I28&gt;0,1,0)</f>
        <v>1</v>
      </c>
      <c r="I27">
        <f>IF(Données!J28&gt;0,1,0)</f>
        <v>1</v>
      </c>
      <c r="J27">
        <f>IF(Données!K28&gt;0,1,0)</f>
        <v>1</v>
      </c>
      <c r="K27">
        <f>IF(Données!L28&gt;0,1,0)</f>
        <v>1</v>
      </c>
      <c r="L27">
        <f>IF(Données!M28&gt;0,1,0)</f>
        <v>1</v>
      </c>
      <c r="M27">
        <f>IF(Données!N28&gt;0,1,0)</f>
        <v>0</v>
      </c>
      <c r="N27">
        <f>IF(Données!O28&gt;0,1,0)</f>
        <v>0</v>
      </c>
      <c r="O27">
        <f>IF(Données!P28&gt;0,1,0)</f>
        <v>0</v>
      </c>
      <c r="P27">
        <f>IF(Données!Q28&gt;0,1,0)</f>
        <v>1</v>
      </c>
      <c r="Q27">
        <f>IF(Données!R28&gt;0,1,0)</f>
        <v>1</v>
      </c>
      <c r="R27">
        <f>IF(Données!S28&gt;0,1,0)</f>
        <v>1</v>
      </c>
      <c r="S27">
        <f>IF(Données!T28&gt;0,1,0)</f>
        <v>1</v>
      </c>
      <c r="T27">
        <f>IF(Données!U28&gt;0,1,0)</f>
        <v>1</v>
      </c>
      <c r="U27">
        <f>IF(Données!V28&gt;0,1,0)</f>
        <v>1</v>
      </c>
      <c r="V27">
        <f>IF(Données!W28&gt;0,1,0)</f>
        <v>1</v>
      </c>
      <c r="W27" s="48">
        <f>IF(Données!X28&gt;0,1,0)</f>
        <v>1</v>
      </c>
      <c r="X27">
        <f t="shared" si="5"/>
        <v>2</v>
      </c>
      <c r="Y27">
        <f t="shared" si="6"/>
        <v>5</v>
      </c>
      <c r="Z27">
        <f t="shared" si="7"/>
        <v>4</v>
      </c>
      <c r="AA27">
        <f t="shared" si="8"/>
        <v>3</v>
      </c>
      <c r="AB27" s="48">
        <f t="shared" si="9"/>
        <v>5</v>
      </c>
      <c r="AC27" s="53">
        <f>IF(X27&gt;0,(Données!C28+Données!D28)/X27,0)</f>
        <v>90.65</v>
      </c>
      <c r="AD27" s="53">
        <f>IF(Y27&gt;0,SUM(Données!E28:I28)/Y27,0)</f>
        <v>98.080000000000013</v>
      </c>
      <c r="AE27" s="53">
        <f>IF(Z27&gt;0,SUM(Données!J28:N28)/Z27,0)</f>
        <v>80.999999999999986</v>
      </c>
      <c r="AF27" s="53">
        <f>IF(AA27&gt;0,SUM(Données!O28:S28)/AA27,0)</f>
        <v>72.899999999999991</v>
      </c>
      <c r="AG27" s="53">
        <f>IF(AB27&gt;0,SUM(Données!T28:X28)/AB27,0)</f>
        <v>68.900000000000006</v>
      </c>
    </row>
    <row r="28" spans="1:33">
      <c r="A28" t="str">
        <f>Données!A29</f>
        <v>Cambodge</v>
      </c>
      <c r="B28">
        <f>IF(Données!C29&gt;0,1,0)</f>
        <v>1</v>
      </c>
      <c r="C28">
        <f>IF(Données!D29&gt;0,1,0)</f>
        <v>1</v>
      </c>
      <c r="D28">
        <f>IF(Données!E29&gt;0,1,0)</f>
        <v>1</v>
      </c>
      <c r="E28">
        <f>IF(Données!F29&gt;0,1,0)</f>
        <v>1</v>
      </c>
      <c r="F28">
        <f>IF(Données!G29&gt;0,1,0)</f>
        <v>1</v>
      </c>
      <c r="G28">
        <f>IF(Données!H29&gt;0,1,0)</f>
        <v>1</v>
      </c>
      <c r="H28">
        <f>IF(Données!I29&gt;0,1,0)</f>
        <v>1</v>
      </c>
      <c r="I28">
        <f>IF(Données!J29&gt;0,1,0)</f>
        <v>1</v>
      </c>
      <c r="J28">
        <f>IF(Données!K29&gt;0,1,0)</f>
        <v>1</v>
      </c>
      <c r="K28">
        <f>IF(Données!L29&gt;0,1,0)</f>
        <v>1</v>
      </c>
      <c r="L28">
        <f>IF(Données!M29&gt;0,1,0)</f>
        <v>1</v>
      </c>
      <c r="M28">
        <f>IF(Données!N29&gt;0,1,0)</f>
        <v>1</v>
      </c>
      <c r="N28">
        <f>IF(Données!O29&gt;0,1,0)</f>
        <v>1</v>
      </c>
      <c r="O28">
        <f>IF(Données!P29&gt;0,1,0)</f>
        <v>1</v>
      </c>
      <c r="P28">
        <f>IF(Données!Q29&gt;0,1,0)</f>
        <v>1</v>
      </c>
      <c r="Q28">
        <f>IF(Données!R29&gt;0,1,0)</f>
        <v>1</v>
      </c>
      <c r="R28">
        <f>IF(Données!S29&gt;0,1,0)</f>
        <v>1</v>
      </c>
      <c r="S28">
        <f>IF(Données!T29&gt;0,1,0)</f>
        <v>1</v>
      </c>
      <c r="T28">
        <f>IF(Données!U29&gt;0,1,0)</f>
        <v>1</v>
      </c>
      <c r="U28">
        <f>IF(Données!V29&gt;0,1,0)</f>
        <v>1</v>
      </c>
      <c r="V28">
        <f>IF(Données!W29&gt;0,1,0)</f>
        <v>1</v>
      </c>
      <c r="W28" s="48">
        <f>IF(Données!X29&gt;0,1,0)</f>
        <v>1</v>
      </c>
      <c r="X28">
        <f t="shared" si="5"/>
        <v>2</v>
      </c>
      <c r="Y28">
        <f t="shared" si="6"/>
        <v>5</v>
      </c>
      <c r="Z28">
        <f t="shared" si="7"/>
        <v>5</v>
      </c>
      <c r="AA28">
        <f t="shared" si="8"/>
        <v>5</v>
      </c>
      <c r="AB28" s="48">
        <f t="shared" si="9"/>
        <v>5</v>
      </c>
      <c r="AC28" s="53">
        <f>IF(X28&gt;0,(Données!C29+Données!D29)/X28,0)</f>
        <v>170.5</v>
      </c>
      <c r="AD28" s="53">
        <f>IF(Y28&gt;0,SUM(Données!E29:I29)/Y28,0)</f>
        <v>141</v>
      </c>
      <c r="AE28" s="53">
        <f>IF(Z28&gt;0,SUM(Données!J29:N29)/Z28,0)</f>
        <v>135.88</v>
      </c>
      <c r="AF28" s="53">
        <f>IF(AA28&gt;0,SUM(Données!O29:S29)/AA28,0)</f>
        <v>251.6</v>
      </c>
      <c r="AG28" s="53">
        <f>IF(AB28&gt;0,SUM(Données!T29:X29)/AB28,0)</f>
        <v>454.4</v>
      </c>
    </row>
    <row r="29" spans="1:33">
      <c r="A29" t="str">
        <f>Données!A30</f>
        <v>Cameroun</v>
      </c>
      <c r="B29">
        <f>IF(Données!C30&gt;0,1,0)</f>
        <v>1</v>
      </c>
      <c r="C29">
        <f>IF(Données!D30&gt;0,1,0)</f>
        <v>1</v>
      </c>
      <c r="D29">
        <f>IF(Données!E30&gt;0,1,0)</f>
        <v>1</v>
      </c>
      <c r="E29">
        <f>IF(Données!F30&gt;0,1,0)</f>
        <v>1</v>
      </c>
      <c r="F29">
        <f>IF(Données!G30&gt;0,1,0)</f>
        <v>1</v>
      </c>
      <c r="G29">
        <f>IF(Données!H30&gt;0,1,0)</f>
        <v>1</v>
      </c>
      <c r="H29">
        <f>IF(Données!I30&gt;0,1,0)</f>
        <v>1</v>
      </c>
      <c r="I29">
        <f>IF(Données!J30&gt;0,1,0)</f>
        <v>1</v>
      </c>
      <c r="J29">
        <f>IF(Données!K30&gt;0,1,0)</f>
        <v>1</v>
      </c>
      <c r="K29">
        <f>IF(Données!L30&gt;0,1,0)</f>
        <v>1</v>
      </c>
      <c r="L29">
        <f>IF(Données!M30&gt;0,1,0)</f>
        <v>1</v>
      </c>
      <c r="M29">
        <f>IF(Données!N30&gt;0,1,0)</f>
        <v>1</v>
      </c>
      <c r="N29">
        <f>IF(Données!O30&gt;0,1,0)</f>
        <v>1</v>
      </c>
      <c r="O29">
        <f>IF(Données!P30&gt;0,1,0)</f>
        <v>1</v>
      </c>
      <c r="P29">
        <f>IF(Données!Q30&gt;0,1,0)</f>
        <v>1</v>
      </c>
      <c r="Q29">
        <f>IF(Données!R30&gt;0,1,0)</f>
        <v>1</v>
      </c>
      <c r="R29">
        <f>IF(Données!S30&gt;0,1,0)</f>
        <v>1</v>
      </c>
      <c r="S29">
        <f>IF(Données!T30&gt;0,1,0)</f>
        <v>1</v>
      </c>
      <c r="T29">
        <f>IF(Données!U30&gt;0,1,0)</f>
        <v>1</v>
      </c>
      <c r="U29">
        <f>IF(Données!V30&gt;0,1,0)</f>
        <v>1</v>
      </c>
      <c r="V29">
        <f>IF(Données!W30&gt;0,1,0)</f>
        <v>1</v>
      </c>
      <c r="W29" s="48">
        <f>IF(Données!X30&gt;0,1,0)</f>
        <v>1</v>
      </c>
      <c r="X29">
        <f t="shared" si="5"/>
        <v>2</v>
      </c>
      <c r="Y29">
        <f t="shared" si="6"/>
        <v>5</v>
      </c>
      <c r="Z29">
        <f t="shared" si="7"/>
        <v>5</v>
      </c>
      <c r="AA29">
        <f t="shared" si="8"/>
        <v>5</v>
      </c>
      <c r="AB29" s="48">
        <f t="shared" si="9"/>
        <v>5</v>
      </c>
      <c r="AC29" s="53">
        <f>IF(X29&gt;0,(Données!C30+Données!D30)/X29,0)</f>
        <v>219.5</v>
      </c>
      <c r="AD29" s="53">
        <f>IF(Y29&gt;0,SUM(Données!E30:I30)/Y29,0)</f>
        <v>241.6</v>
      </c>
      <c r="AE29" s="53">
        <f>IF(Z29&gt;0,SUM(Données!J30:N30)/Z29,0)</f>
        <v>240.6</v>
      </c>
      <c r="AF29" s="53">
        <f>IF(AA29&gt;0,SUM(Données!O30:S30)/AA29,0)</f>
        <v>339.4</v>
      </c>
      <c r="AG29" s="53">
        <f>IF(AB29&gt;0,SUM(Données!T30:X30)/AB29,0)</f>
        <v>400.2</v>
      </c>
    </row>
    <row r="30" spans="1:33">
      <c r="A30" t="str">
        <f>Données!A31</f>
        <v>Canada</v>
      </c>
      <c r="B30">
        <f>IF(Données!C31&gt;0,1,0)</f>
        <v>1</v>
      </c>
      <c r="C30">
        <f>IF(Données!D31&gt;0,1,0)</f>
        <v>1</v>
      </c>
      <c r="D30">
        <f>IF(Données!E31&gt;0,1,0)</f>
        <v>1</v>
      </c>
      <c r="E30">
        <f>IF(Données!F31&gt;0,1,0)</f>
        <v>1</v>
      </c>
      <c r="F30">
        <f>IF(Données!G31&gt;0,1,0)</f>
        <v>1</v>
      </c>
      <c r="G30">
        <f>IF(Données!H31&gt;0,1,0)</f>
        <v>1</v>
      </c>
      <c r="H30">
        <f>IF(Données!I31&gt;0,1,0)</f>
        <v>1</v>
      </c>
      <c r="I30">
        <f>IF(Données!J31&gt;0,1,0)</f>
        <v>1</v>
      </c>
      <c r="J30">
        <f>IF(Données!K31&gt;0,1,0)</f>
        <v>1</v>
      </c>
      <c r="K30">
        <f>IF(Données!L31&gt;0,1,0)</f>
        <v>1</v>
      </c>
      <c r="L30">
        <f>IF(Données!M31&gt;0,1,0)</f>
        <v>1</v>
      </c>
      <c r="M30">
        <f>IF(Données!N31&gt;0,1,0)</f>
        <v>1</v>
      </c>
      <c r="N30">
        <f>IF(Données!O31&gt;0,1,0)</f>
        <v>1</v>
      </c>
      <c r="O30">
        <f>IF(Données!P31&gt;0,1,0)</f>
        <v>1</v>
      </c>
      <c r="P30">
        <f>IF(Données!Q31&gt;0,1,0)</f>
        <v>1</v>
      </c>
      <c r="Q30">
        <f>IF(Données!R31&gt;0,1,0)</f>
        <v>1</v>
      </c>
      <c r="R30">
        <f>IF(Données!S31&gt;0,1,0)</f>
        <v>1</v>
      </c>
      <c r="S30">
        <f>IF(Données!T31&gt;0,1,0)</f>
        <v>1</v>
      </c>
      <c r="T30">
        <f>IF(Données!U31&gt;0,1,0)</f>
        <v>1</v>
      </c>
      <c r="U30">
        <f>IF(Données!V31&gt;0,1,0)</f>
        <v>1</v>
      </c>
      <c r="V30">
        <f>IF(Données!W31&gt;0,1,0)</f>
        <v>1</v>
      </c>
      <c r="W30" s="48">
        <f>IF(Données!X31&gt;0,1,0)</f>
        <v>1</v>
      </c>
      <c r="X30">
        <f t="shared" si="5"/>
        <v>2</v>
      </c>
      <c r="Y30">
        <f t="shared" si="6"/>
        <v>5</v>
      </c>
      <c r="Z30">
        <f t="shared" si="7"/>
        <v>5</v>
      </c>
      <c r="AA30">
        <f t="shared" si="8"/>
        <v>5</v>
      </c>
      <c r="AB30" s="48">
        <f t="shared" si="9"/>
        <v>5</v>
      </c>
      <c r="AC30" s="53">
        <f>IF(X30&gt;0,(Données!C31+Données!D31)/X30,0)</f>
        <v>12914</v>
      </c>
      <c r="AD30" s="53">
        <f>IF(Y30&gt;0,SUM(Données!E31:I31)/Y30,0)</f>
        <v>13487.8</v>
      </c>
      <c r="AE30" s="53">
        <f>IF(Z30&gt;0,SUM(Données!J31:N31)/Z30,0)</f>
        <v>16841.400000000001</v>
      </c>
      <c r="AF30" s="53">
        <f>IF(AA30&gt;0,SUM(Données!O31:S31)/AA30,0)</f>
        <v>16630</v>
      </c>
      <c r="AG30" s="53">
        <f>IF(AB30&gt;0,SUM(Données!T31:X31)/AB30,0)</f>
        <v>20189.2</v>
      </c>
    </row>
    <row r="31" spans="1:33">
      <c r="A31" t="str">
        <f>Données!A32</f>
        <v>Cap Vert</v>
      </c>
      <c r="B31">
        <f>IF(Données!C32&gt;0,1,0)</f>
        <v>1</v>
      </c>
      <c r="C31">
        <f>IF(Données!D32&gt;0,1,0)</f>
        <v>1</v>
      </c>
      <c r="D31">
        <f>IF(Données!E32&gt;0,1,0)</f>
        <v>1</v>
      </c>
      <c r="E31">
        <f>IF(Données!F32&gt;0,1,0)</f>
        <v>1</v>
      </c>
      <c r="F31">
        <f>IF(Données!G32&gt;0,1,0)</f>
        <v>1</v>
      </c>
      <c r="G31">
        <f>IF(Données!H32&gt;0,1,0)</f>
        <v>1</v>
      </c>
      <c r="H31">
        <f>IF(Données!I32&gt;0,1,0)</f>
        <v>1</v>
      </c>
      <c r="I31">
        <f>IF(Données!J32&gt;0,1,0)</f>
        <v>1</v>
      </c>
      <c r="J31">
        <f>IF(Données!K32&gt;0,1,0)</f>
        <v>1</v>
      </c>
      <c r="K31">
        <f>IF(Données!L32&gt;0,1,0)</f>
        <v>1</v>
      </c>
      <c r="L31">
        <f>IF(Données!M32&gt;0,1,0)</f>
        <v>1</v>
      </c>
      <c r="M31">
        <f>IF(Données!N32&gt;0,1,0)</f>
        <v>1</v>
      </c>
      <c r="N31">
        <f>IF(Données!O32&gt;0,1,0)</f>
        <v>1</v>
      </c>
      <c r="O31">
        <f>IF(Données!P32&gt;0,1,0)</f>
        <v>1</v>
      </c>
      <c r="P31">
        <f>IF(Données!Q32&gt;0,1,0)</f>
        <v>1</v>
      </c>
      <c r="Q31">
        <f>IF(Données!R32&gt;0,1,0)</f>
        <v>1</v>
      </c>
      <c r="R31">
        <f>IF(Données!S32&gt;0,1,0)</f>
        <v>1</v>
      </c>
      <c r="S31">
        <f>IF(Données!T32&gt;0,1,0)</f>
        <v>1</v>
      </c>
      <c r="T31">
        <f>IF(Données!U32&gt;0,1,0)</f>
        <v>1</v>
      </c>
      <c r="U31">
        <f>IF(Données!V32&gt;0,1,0)</f>
        <v>1</v>
      </c>
      <c r="V31">
        <f>IF(Données!W32&gt;0,1,0)</f>
        <v>1</v>
      </c>
      <c r="W31" s="48">
        <f>IF(Données!X32&gt;0,1,0)</f>
        <v>1</v>
      </c>
      <c r="X31">
        <f t="shared" si="5"/>
        <v>2</v>
      </c>
      <c r="Y31">
        <f t="shared" si="6"/>
        <v>5</v>
      </c>
      <c r="Z31">
        <f t="shared" si="7"/>
        <v>5</v>
      </c>
      <c r="AA31">
        <f t="shared" si="8"/>
        <v>5</v>
      </c>
      <c r="AB31" s="48">
        <f t="shared" si="9"/>
        <v>5</v>
      </c>
      <c r="AC31" s="53">
        <f>IF(X31&gt;0,(Données!C32+Données!D32)/X31,0)</f>
        <v>6.6999999999999993</v>
      </c>
      <c r="AD31" s="53">
        <f>IF(Y31&gt;0,SUM(Données!E32:I32)/Y31,0)</f>
        <v>8.24</v>
      </c>
      <c r="AE31" s="53">
        <f>IF(Z31&gt;0,SUM(Données!J32:N32)/Z31,0)</f>
        <v>8.1199999999999992</v>
      </c>
      <c r="AF31" s="53">
        <f>IF(AA31&gt;0,SUM(Données!O32:S32)/AA31,0)</f>
        <v>8.18</v>
      </c>
      <c r="AG31" s="53">
        <f>IF(AB31&gt;0,SUM(Données!T32:X32)/AB31,0)</f>
        <v>9.9199999999999982</v>
      </c>
    </row>
    <row r="32" spans="1:33">
      <c r="A32" t="str">
        <f>Données!A33</f>
        <v>Centre Africaine Rép,</v>
      </c>
      <c r="B32">
        <f>IF(Données!C33&gt;0,1,0)</f>
        <v>0</v>
      </c>
      <c r="C32">
        <f>IF(Données!D33&gt;0,1,0)</f>
        <v>0</v>
      </c>
      <c r="D32">
        <f>IF(Données!E33&gt;0,1,0)</f>
        <v>0</v>
      </c>
      <c r="E32">
        <f>IF(Données!F33&gt;0,1,0)</f>
        <v>0</v>
      </c>
      <c r="F32">
        <f>IF(Données!G33&gt;0,1,0)</f>
        <v>1</v>
      </c>
      <c r="G32">
        <f>IF(Données!H33&gt;0,1,0)</f>
        <v>1</v>
      </c>
      <c r="H32">
        <f>IF(Données!I33&gt;0,1,0)</f>
        <v>1</v>
      </c>
      <c r="I32">
        <f>IF(Données!J33&gt;0,1,0)</f>
        <v>1</v>
      </c>
      <c r="J32">
        <f>IF(Données!K33&gt;0,1,0)</f>
        <v>0</v>
      </c>
      <c r="K32">
        <f>IF(Données!L33&gt;0,1,0)</f>
        <v>1</v>
      </c>
      <c r="L32">
        <f>IF(Données!M33&gt;0,1,0)</f>
        <v>1</v>
      </c>
      <c r="M32">
        <f>IF(Données!N33&gt;0,1,0)</f>
        <v>1</v>
      </c>
      <c r="N32">
        <f>IF(Données!O33&gt;0,1,0)</f>
        <v>1</v>
      </c>
      <c r="O32">
        <f>IF(Données!P33&gt;0,1,0)</f>
        <v>1</v>
      </c>
      <c r="P32">
        <f>IF(Données!Q33&gt;0,1,0)</f>
        <v>1</v>
      </c>
      <c r="Q32">
        <f>IF(Données!R33&gt;0,1,0)</f>
        <v>1</v>
      </c>
      <c r="R32">
        <f>IF(Données!S33&gt;0,1,0)</f>
        <v>1</v>
      </c>
      <c r="S32">
        <f>IF(Données!T33&gt;0,1,0)</f>
        <v>1</v>
      </c>
      <c r="T32">
        <f>IF(Données!U33&gt;0,1,0)</f>
        <v>1</v>
      </c>
      <c r="U32">
        <f>IF(Données!V33&gt;0,1,0)</f>
        <v>1</v>
      </c>
      <c r="V32">
        <f>IF(Données!W33&gt;0,1,0)</f>
        <v>1</v>
      </c>
      <c r="W32" s="48">
        <f>IF(Données!X33&gt;0,1,0)</f>
        <v>1</v>
      </c>
      <c r="X32">
        <f t="shared" si="5"/>
        <v>0</v>
      </c>
      <c r="Y32">
        <f t="shared" si="6"/>
        <v>3</v>
      </c>
      <c r="Z32">
        <f t="shared" si="7"/>
        <v>4</v>
      </c>
      <c r="AA32">
        <f t="shared" si="8"/>
        <v>5</v>
      </c>
      <c r="AB32" s="48">
        <f t="shared" si="9"/>
        <v>5</v>
      </c>
      <c r="AC32" s="53">
        <f>IF(X32&gt;0,(Données!C33+Données!D33)/X32,0)</f>
        <v>0</v>
      </c>
      <c r="AD32" s="53">
        <f>IF(Y32&gt;0,SUM(Données!E33:I33)/Y32,0)</f>
        <v>35.466666666666669</v>
      </c>
      <c r="AE32" s="53">
        <f>IF(Z32&gt;0,SUM(Données!J33:N33)/Z32,0)</f>
        <v>45.599999999999994</v>
      </c>
      <c r="AF32" s="53">
        <f>IF(AA32&gt;0,SUM(Données!O33:S33)/AA32,0)</f>
        <v>72.66</v>
      </c>
      <c r="AG32" s="53">
        <f>IF(AB32&gt;0,SUM(Données!T33:X33)/AB32,0)</f>
        <v>28.839999999999996</v>
      </c>
    </row>
    <row r="33" spans="1:33">
      <c r="A33" t="str">
        <f>Données!A34</f>
        <v>Chili</v>
      </c>
      <c r="B33">
        <f>IF(Données!C34&gt;0,1,0)</f>
        <v>1</v>
      </c>
      <c r="C33">
        <f>IF(Données!D34&gt;0,1,0)</f>
        <v>1</v>
      </c>
      <c r="D33">
        <f>IF(Données!E34&gt;0,1,0)</f>
        <v>1</v>
      </c>
      <c r="E33">
        <f>IF(Données!F34&gt;0,1,0)</f>
        <v>1</v>
      </c>
      <c r="F33">
        <f>IF(Données!G34&gt;0,1,0)</f>
        <v>1</v>
      </c>
      <c r="G33">
        <f>IF(Données!H34&gt;0,1,0)</f>
        <v>1</v>
      </c>
      <c r="H33">
        <f>IF(Données!I34&gt;0,1,0)</f>
        <v>1</v>
      </c>
      <c r="I33">
        <f>IF(Données!J34&gt;0,1,0)</f>
        <v>1</v>
      </c>
      <c r="J33">
        <f>IF(Données!K34&gt;0,1,0)</f>
        <v>1</v>
      </c>
      <c r="K33">
        <f>IF(Données!L34&gt;0,1,0)</f>
        <v>1</v>
      </c>
      <c r="L33">
        <f>IF(Données!M34&gt;0,1,0)</f>
        <v>1</v>
      </c>
      <c r="M33">
        <f>IF(Données!N34&gt;0,1,0)</f>
        <v>1</v>
      </c>
      <c r="N33">
        <f>IF(Données!O34&gt;0,1,0)</f>
        <v>1</v>
      </c>
      <c r="O33">
        <f>IF(Données!P34&gt;0,1,0)</f>
        <v>1</v>
      </c>
      <c r="P33">
        <f>IF(Données!Q34&gt;0,1,0)</f>
        <v>1</v>
      </c>
      <c r="Q33">
        <f>IF(Données!R34&gt;0,1,0)</f>
        <v>1</v>
      </c>
      <c r="R33">
        <f>IF(Données!S34&gt;0,1,0)</f>
        <v>1</v>
      </c>
      <c r="S33">
        <f>IF(Données!T34&gt;0,1,0)</f>
        <v>1</v>
      </c>
      <c r="T33">
        <f>IF(Données!U34&gt;0,1,0)</f>
        <v>1</v>
      </c>
      <c r="U33">
        <f>IF(Données!V34&gt;0,1,0)</f>
        <v>1</v>
      </c>
      <c r="V33">
        <f>IF(Données!W34&gt;0,1,0)</f>
        <v>1</v>
      </c>
      <c r="W33" s="48">
        <f>IF(Données!X34&gt;0,1,0)</f>
        <v>1</v>
      </c>
      <c r="X33">
        <f t="shared" si="5"/>
        <v>2</v>
      </c>
      <c r="Y33">
        <f t="shared" si="6"/>
        <v>5</v>
      </c>
      <c r="Z33">
        <f t="shared" si="7"/>
        <v>5</v>
      </c>
      <c r="AA33">
        <f t="shared" si="8"/>
        <v>5</v>
      </c>
      <c r="AB33" s="48">
        <f t="shared" si="9"/>
        <v>5</v>
      </c>
      <c r="AC33" s="53">
        <f>IF(X33&gt;0,(Données!C34+Données!D34)/X33,0)</f>
        <v>2786.5</v>
      </c>
      <c r="AD33" s="53">
        <f>IF(Y33&gt;0,SUM(Données!E34:I34)/Y33,0)</f>
        <v>3280</v>
      </c>
      <c r="AE33" s="53">
        <f>IF(Z33&gt;0,SUM(Données!J34:N34)/Z33,0)</f>
        <v>4428.6000000000004</v>
      </c>
      <c r="AF33" s="53">
        <f>IF(AA33&gt;0,SUM(Données!O34:S34)/AA33,0)</f>
        <v>4933</v>
      </c>
      <c r="AG33" s="53">
        <f>IF(AB33&gt;0,SUM(Données!T34:X34)/AB33,0)</f>
        <v>5280.2</v>
      </c>
    </row>
    <row r="34" spans="1:33">
      <c r="A34" t="str">
        <f>Données!A35</f>
        <v>Chine</v>
      </c>
      <c r="B34">
        <f>IF(Données!C35&gt;0,1,0)</f>
        <v>1</v>
      </c>
      <c r="C34">
        <f>IF(Données!D35&gt;0,1,0)</f>
        <v>1</v>
      </c>
      <c r="D34">
        <f>IF(Données!E35&gt;0,1,0)</f>
        <v>1</v>
      </c>
      <c r="E34">
        <f>IF(Données!F35&gt;0,1,0)</f>
        <v>1</v>
      </c>
      <c r="F34">
        <f>IF(Données!G35&gt;0,1,0)</f>
        <v>1</v>
      </c>
      <c r="G34">
        <f>IF(Données!H35&gt;0,1,0)</f>
        <v>1</v>
      </c>
      <c r="H34">
        <f>IF(Données!I35&gt;0,1,0)</f>
        <v>1</v>
      </c>
      <c r="I34">
        <f>IF(Données!J35&gt;0,1,0)</f>
        <v>1</v>
      </c>
      <c r="J34">
        <f>IF(Données!K35&gt;0,1,0)</f>
        <v>1</v>
      </c>
      <c r="K34">
        <f>IF(Données!L35&gt;0,1,0)</f>
        <v>1</v>
      </c>
      <c r="L34">
        <f>IF(Données!M35&gt;0,1,0)</f>
        <v>1</v>
      </c>
      <c r="M34">
        <f>IF(Données!N35&gt;0,1,0)</f>
        <v>1</v>
      </c>
      <c r="N34">
        <f>IF(Données!O35&gt;0,1,0)</f>
        <v>1</v>
      </c>
      <c r="O34">
        <f>IF(Données!P35&gt;0,1,0)</f>
        <v>1</v>
      </c>
      <c r="P34">
        <f>IF(Données!Q35&gt;0,1,0)</f>
        <v>1</v>
      </c>
      <c r="Q34">
        <f>IF(Données!R35&gt;0,1,0)</f>
        <v>1</v>
      </c>
      <c r="R34">
        <f>IF(Données!S35&gt;0,1,0)</f>
        <v>1</v>
      </c>
      <c r="S34">
        <f>IF(Données!T35&gt;0,1,0)</f>
        <v>1</v>
      </c>
      <c r="T34">
        <f>IF(Données!U35&gt;0,1,0)</f>
        <v>1</v>
      </c>
      <c r="U34">
        <f>IF(Données!V35&gt;0,1,0)</f>
        <v>1</v>
      </c>
      <c r="V34">
        <f>IF(Données!W35&gt;0,1,0)</f>
        <v>1</v>
      </c>
      <c r="W34" s="48">
        <f>IF(Données!X35&gt;0,1,0)</f>
        <v>1</v>
      </c>
      <c r="X34">
        <f t="shared" si="5"/>
        <v>2</v>
      </c>
      <c r="Y34">
        <f t="shared" si="6"/>
        <v>5</v>
      </c>
      <c r="Z34">
        <f t="shared" si="7"/>
        <v>5</v>
      </c>
      <c r="AA34">
        <f t="shared" si="8"/>
        <v>5</v>
      </c>
      <c r="AB34" s="48">
        <f t="shared" si="9"/>
        <v>5</v>
      </c>
      <c r="AC34" s="53">
        <f>IF(X34&gt;0,(Données!C35+Données!D35)/X34,0)</f>
        <v>34591</v>
      </c>
      <c r="AD34" s="53">
        <f>IF(Y34&gt;0,SUM(Données!E35:I35)/Y34,0)</f>
        <v>56113.599999999999</v>
      </c>
      <c r="AE34" s="53">
        <f>IF(Z34&gt;0,SUM(Données!J35:N35)/Z34,0)</f>
        <v>100586</v>
      </c>
      <c r="AF34" s="53">
        <f>IF(AA34&gt;0,SUM(Données!O35:S35)/AA34,0)</f>
        <v>163218</v>
      </c>
      <c r="AG34" s="53">
        <f>IF(AB34&gt;0,SUM(Données!T35:X35)/AB34,0)</f>
        <v>227393.8</v>
      </c>
    </row>
    <row r="35" spans="1:33">
      <c r="A35" t="str">
        <f>Données!A36</f>
        <v>Chypre</v>
      </c>
      <c r="B35">
        <f>IF(Données!C36&gt;0,1,0)</f>
        <v>1</v>
      </c>
      <c r="C35">
        <f>IF(Données!D36&gt;0,1,0)</f>
        <v>1</v>
      </c>
      <c r="D35">
        <f>IF(Données!E36&gt;0,1,0)</f>
        <v>1</v>
      </c>
      <c r="E35">
        <f>IF(Données!F36&gt;0,1,0)</f>
        <v>1</v>
      </c>
      <c r="F35">
        <f>IF(Données!G36&gt;0,1,0)</f>
        <v>1</v>
      </c>
      <c r="G35">
        <f>IF(Données!H36&gt;0,1,0)</f>
        <v>1</v>
      </c>
      <c r="H35">
        <f>IF(Données!I36&gt;0,1,0)</f>
        <v>1</v>
      </c>
      <c r="I35">
        <f>IF(Données!J36&gt;0,1,0)</f>
        <v>1</v>
      </c>
      <c r="J35">
        <f>IF(Données!K36&gt;0,1,0)</f>
        <v>1</v>
      </c>
      <c r="K35">
        <f>IF(Données!L36&gt;0,1,0)</f>
        <v>1</v>
      </c>
      <c r="L35">
        <f>IF(Données!M36&gt;0,1,0)</f>
        <v>1</v>
      </c>
      <c r="M35">
        <f>IF(Données!N36&gt;0,1,0)</f>
        <v>1</v>
      </c>
      <c r="N35">
        <f>IF(Données!O36&gt;0,1,0)</f>
        <v>1</v>
      </c>
      <c r="O35">
        <f>IF(Données!P36&gt;0,1,0)</f>
        <v>1</v>
      </c>
      <c r="P35">
        <f>IF(Données!Q36&gt;0,1,0)</f>
        <v>1</v>
      </c>
      <c r="Q35">
        <f>IF(Données!R36&gt;0,1,0)</f>
        <v>1</v>
      </c>
      <c r="R35">
        <f>IF(Données!S36&gt;0,1,0)</f>
        <v>1</v>
      </c>
      <c r="S35">
        <f>IF(Données!T36&gt;0,1,0)</f>
        <v>1</v>
      </c>
      <c r="T35">
        <f>IF(Données!U36&gt;0,1,0)</f>
        <v>1</v>
      </c>
      <c r="U35">
        <f>IF(Données!V36&gt;0,1,0)</f>
        <v>1</v>
      </c>
      <c r="V35">
        <f>IF(Données!W36&gt;0,1,0)</f>
        <v>1</v>
      </c>
      <c r="W35" s="48">
        <f>IF(Données!X36&gt;0,1,0)</f>
        <v>1</v>
      </c>
      <c r="X35">
        <f t="shared" si="5"/>
        <v>2</v>
      </c>
      <c r="Y35">
        <f t="shared" si="6"/>
        <v>5</v>
      </c>
      <c r="Z35">
        <f t="shared" si="7"/>
        <v>5</v>
      </c>
      <c r="AA35">
        <f t="shared" si="8"/>
        <v>5</v>
      </c>
      <c r="AB35" s="48">
        <f t="shared" si="9"/>
        <v>5</v>
      </c>
      <c r="AC35" s="53">
        <f>IF(X35&gt;0,(Données!C36+Données!D36)/X35,0)</f>
        <v>534.5</v>
      </c>
      <c r="AD35" s="53">
        <f>IF(Y35&gt;0,SUM(Données!E36:I36)/Y35,0)</f>
        <v>399.6</v>
      </c>
      <c r="AE35" s="53">
        <f>IF(Z35&gt;0,SUM(Données!J36:N36)/Z35,0)</f>
        <v>374.4</v>
      </c>
      <c r="AF35" s="53">
        <f>IF(AA35&gt;0,SUM(Données!O36:S36)/AA35,0)</f>
        <v>346.2</v>
      </c>
      <c r="AG35" s="53">
        <f>IF(AB35&gt;0,SUM(Données!T36:X36)/AB35,0)</f>
        <v>345.6</v>
      </c>
    </row>
    <row r="36" spans="1:33">
      <c r="A36" t="str">
        <f>Données!A37</f>
        <v>Colombie</v>
      </c>
      <c r="B36">
        <f>IF(Données!C37&gt;0,1,0)</f>
        <v>1</v>
      </c>
      <c r="C36">
        <f>IF(Données!D37&gt;0,1,0)</f>
        <v>1</v>
      </c>
      <c r="D36">
        <f>IF(Données!E37&gt;0,1,0)</f>
        <v>1</v>
      </c>
      <c r="E36">
        <f>IF(Données!F37&gt;0,1,0)</f>
        <v>1</v>
      </c>
      <c r="F36">
        <f>IF(Données!G37&gt;0,1,0)</f>
        <v>1</v>
      </c>
      <c r="G36">
        <f>IF(Données!H37&gt;0,1,0)</f>
        <v>1</v>
      </c>
      <c r="H36">
        <f>IF(Données!I37&gt;0,1,0)</f>
        <v>1</v>
      </c>
      <c r="I36">
        <f>IF(Données!J37&gt;0,1,0)</f>
        <v>1</v>
      </c>
      <c r="J36">
        <f>IF(Données!K37&gt;0,1,0)</f>
        <v>1</v>
      </c>
      <c r="K36">
        <f>IF(Données!L37&gt;0,1,0)</f>
        <v>1</v>
      </c>
      <c r="L36">
        <f>IF(Données!M37&gt;0,1,0)</f>
        <v>1</v>
      </c>
      <c r="M36">
        <f>IF(Données!N37&gt;0,1,0)</f>
        <v>1</v>
      </c>
      <c r="N36">
        <f>IF(Données!O37&gt;0,1,0)</f>
        <v>1</v>
      </c>
      <c r="O36">
        <f>IF(Données!P37&gt;0,1,0)</f>
        <v>1</v>
      </c>
      <c r="P36">
        <f>IF(Données!Q37&gt;0,1,0)</f>
        <v>1</v>
      </c>
      <c r="Q36">
        <f>IF(Données!R37&gt;0,1,0)</f>
        <v>1</v>
      </c>
      <c r="R36">
        <f>IF(Données!S37&gt;0,1,0)</f>
        <v>1</v>
      </c>
      <c r="S36">
        <f>IF(Données!T37&gt;0,1,0)</f>
        <v>1</v>
      </c>
      <c r="T36">
        <f>IF(Données!U37&gt;0,1,0)</f>
        <v>1</v>
      </c>
      <c r="U36">
        <f>IF(Données!V37&gt;0,1,0)</f>
        <v>1</v>
      </c>
      <c r="V36">
        <f>IF(Données!W37&gt;0,1,0)</f>
        <v>1</v>
      </c>
      <c r="W36" s="48">
        <f>IF(Données!X37&gt;0,1,0)</f>
        <v>1</v>
      </c>
      <c r="X36">
        <f t="shared" si="5"/>
        <v>2</v>
      </c>
      <c r="Y36">
        <f t="shared" si="6"/>
        <v>5</v>
      </c>
      <c r="Z36">
        <f t="shared" si="7"/>
        <v>5</v>
      </c>
      <c r="AA36">
        <f t="shared" si="8"/>
        <v>5</v>
      </c>
      <c r="AB36" s="48">
        <f t="shared" si="9"/>
        <v>5</v>
      </c>
      <c r="AC36" s="53">
        <f>IF(X36&gt;0,(Données!C37+Données!D37)/X36,0)</f>
        <v>4643</v>
      </c>
      <c r="AD36" s="53">
        <f>IF(Y36&gt;0,SUM(Données!E37:I37)/Y36,0)</f>
        <v>5599.8</v>
      </c>
      <c r="AE36" s="53">
        <f>IF(Z36&gt;0,SUM(Données!J37:N37)/Z36,0)</f>
        <v>7554.8</v>
      </c>
      <c r="AF36" s="53">
        <f>IF(AA36&gt;0,SUM(Données!O37:S37)/AA36,0)</f>
        <v>8998.6</v>
      </c>
      <c r="AG36" s="53">
        <f>IF(AB36&gt;0,SUM(Données!T37:X37)/AB36,0)</f>
        <v>9966.7999999999993</v>
      </c>
    </row>
    <row r="37" spans="1:33">
      <c r="A37" t="str">
        <f>Données!A38</f>
        <v>Corée du Nord</v>
      </c>
      <c r="B37">
        <f>IF(Données!C38&gt;0,1,0)</f>
        <v>0</v>
      </c>
      <c r="C37">
        <f>IF(Données!D38&gt;0,1,0)</f>
        <v>0</v>
      </c>
      <c r="D37">
        <f>IF(Données!E38&gt;0,1,0)</f>
        <v>0</v>
      </c>
      <c r="E37">
        <f>IF(Données!F38&gt;0,1,0)</f>
        <v>0</v>
      </c>
      <c r="F37">
        <f>IF(Données!G38&gt;0,1,0)</f>
        <v>0</v>
      </c>
      <c r="G37">
        <f>IF(Données!H38&gt;0,1,0)</f>
        <v>0</v>
      </c>
      <c r="H37">
        <f>IF(Données!I38&gt;0,1,0)</f>
        <v>0</v>
      </c>
      <c r="I37">
        <f>IF(Données!J38&gt;0,1,0)</f>
        <v>0</v>
      </c>
      <c r="J37">
        <f>IF(Données!K38&gt;0,1,0)</f>
        <v>0</v>
      </c>
      <c r="K37">
        <f>IF(Données!L38&gt;0,1,0)</f>
        <v>0</v>
      </c>
      <c r="L37">
        <f>IF(Données!M38&gt;0,1,0)</f>
        <v>0</v>
      </c>
      <c r="M37">
        <f>IF(Données!N38&gt;0,1,0)</f>
        <v>0</v>
      </c>
      <c r="N37">
        <f>IF(Données!O38&gt;0,1,0)</f>
        <v>0</v>
      </c>
      <c r="O37">
        <f>IF(Données!P38&gt;0,1,0)</f>
        <v>0</v>
      </c>
      <c r="P37">
        <f>IF(Données!Q38&gt;0,1,0)</f>
        <v>0</v>
      </c>
      <c r="Q37">
        <f>IF(Données!R38&gt;0,1,0)</f>
        <v>0</v>
      </c>
      <c r="R37">
        <f>IF(Données!S38&gt;0,1,0)</f>
        <v>0</v>
      </c>
      <c r="S37">
        <f>IF(Données!T38&gt;0,1,0)</f>
        <v>0</v>
      </c>
      <c r="T37">
        <f>IF(Données!U38&gt;0,1,0)</f>
        <v>0</v>
      </c>
      <c r="U37">
        <f>IF(Données!V38&gt;0,1,0)</f>
        <v>0</v>
      </c>
      <c r="V37">
        <f>IF(Données!W38&gt;0,1,0)</f>
        <v>0</v>
      </c>
      <c r="W37" s="48">
        <f>IF(Données!X38&gt;0,1,0)</f>
        <v>1</v>
      </c>
      <c r="X37">
        <f t="shared" si="5"/>
        <v>0</v>
      </c>
      <c r="Y37">
        <f t="shared" si="6"/>
        <v>0</v>
      </c>
      <c r="Z37">
        <f t="shared" si="7"/>
        <v>0</v>
      </c>
      <c r="AA37">
        <f t="shared" si="8"/>
        <v>0</v>
      </c>
      <c r="AB37" s="48">
        <f t="shared" si="9"/>
        <v>1</v>
      </c>
      <c r="AC37" s="53">
        <f>IF(X37&gt;0,(Données!C38+Données!D38)/X37,0)</f>
        <v>0</v>
      </c>
      <c r="AD37" s="53">
        <f>IF(Y37&gt;0,SUM(Données!E38:I38)/Y37,0)</f>
        <v>0</v>
      </c>
      <c r="AE37" s="53">
        <f>IF(Z37&gt;0,SUM(Données!J38:N38)/Z37,0)</f>
        <v>0</v>
      </c>
      <c r="AF37" s="53">
        <f>IF(AA37&gt;0,SUM(Données!O38:S38)/AA37,0)</f>
        <v>0</v>
      </c>
      <c r="AG37" s="53">
        <f>IF(AB37&gt;0,SUM(Données!T38:X38)/AB37,0)</f>
        <v>1604</v>
      </c>
    </row>
    <row r="38" spans="1:33">
      <c r="A38" t="str">
        <f>Données!A39</f>
        <v>Corée du Sud</v>
      </c>
      <c r="B38">
        <f>IF(Données!C39&gt;0,1,0)</f>
        <v>1</v>
      </c>
      <c r="C38">
        <f>IF(Données!D39&gt;0,1,0)</f>
        <v>1</v>
      </c>
      <c r="D38">
        <f>IF(Données!E39&gt;0,1,0)</f>
        <v>1</v>
      </c>
      <c r="E38">
        <f>IF(Données!F39&gt;0,1,0)</f>
        <v>1</v>
      </c>
      <c r="F38">
        <f>IF(Données!G39&gt;0,1,0)</f>
        <v>1</v>
      </c>
      <c r="G38">
        <f>IF(Données!H39&gt;0,1,0)</f>
        <v>1</v>
      </c>
      <c r="H38">
        <f>IF(Données!I39&gt;0,1,0)</f>
        <v>1</v>
      </c>
      <c r="I38">
        <f>IF(Données!J39&gt;0,1,0)</f>
        <v>1</v>
      </c>
      <c r="J38">
        <f>IF(Données!K39&gt;0,1,0)</f>
        <v>1</v>
      </c>
      <c r="K38">
        <f>IF(Données!L39&gt;0,1,0)</f>
        <v>1</v>
      </c>
      <c r="L38">
        <f>IF(Données!M39&gt;0,1,0)</f>
        <v>1</v>
      </c>
      <c r="M38">
        <f>IF(Données!N39&gt;0,1,0)</f>
        <v>1</v>
      </c>
      <c r="N38">
        <f>IF(Données!O39&gt;0,1,0)</f>
        <v>1</v>
      </c>
      <c r="O38">
        <f>IF(Données!P39&gt;0,1,0)</f>
        <v>1</v>
      </c>
      <c r="P38">
        <f>IF(Données!Q39&gt;0,1,0)</f>
        <v>1</v>
      </c>
      <c r="Q38">
        <f>IF(Données!R39&gt;0,1,0)</f>
        <v>1</v>
      </c>
      <c r="R38">
        <f>IF(Données!S39&gt;0,1,0)</f>
        <v>1</v>
      </c>
      <c r="S38">
        <f>IF(Données!T39&gt;0,1,0)</f>
        <v>1</v>
      </c>
      <c r="T38">
        <f>IF(Données!U39&gt;0,1,0)</f>
        <v>1</v>
      </c>
      <c r="U38">
        <f>IF(Données!V39&gt;0,1,0)</f>
        <v>1</v>
      </c>
      <c r="V38">
        <f>IF(Données!W39&gt;0,1,0)</f>
        <v>1</v>
      </c>
      <c r="W38" s="48">
        <f>IF(Données!X39&gt;0,1,0)</f>
        <v>1</v>
      </c>
      <c r="X38">
        <f t="shared" si="5"/>
        <v>2</v>
      </c>
      <c r="Y38">
        <f t="shared" si="6"/>
        <v>5</v>
      </c>
      <c r="Z38">
        <f t="shared" si="7"/>
        <v>5</v>
      </c>
      <c r="AA38">
        <f t="shared" si="8"/>
        <v>5</v>
      </c>
      <c r="AB38" s="48">
        <f t="shared" si="9"/>
        <v>5</v>
      </c>
      <c r="AC38" s="53">
        <f>IF(X38&gt;0,(Données!C39+Données!D39)/X38,0)</f>
        <v>20310.5</v>
      </c>
      <c r="AD38" s="53">
        <f>IF(Y38&gt;0,SUM(Données!E39:I39)/Y38,0)</f>
        <v>22625.200000000001</v>
      </c>
      <c r="AE38" s="53">
        <f>IF(Z38&gt;0,SUM(Données!J39:N39)/Z38,0)</f>
        <v>28861.4</v>
      </c>
      <c r="AF38" s="53">
        <f>IF(AA38&gt;0,SUM(Données!O39:S39)/AA38,0)</f>
        <v>33989.199999999997</v>
      </c>
      <c r="AG38" s="53">
        <f>IF(AB38&gt;0,SUM(Données!T39:X39)/AB38,0)</f>
        <v>39876.800000000003</v>
      </c>
    </row>
    <row r="39" spans="1:33">
      <c r="A39" t="str">
        <f>Données!A40</f>
        <v>Costa Rica</v>
      </c>
      <c r="B39">
        <f>IF(Données!C40&gt;0,1,0)</f>
        <v>0</v>
      </c>
      <c r="C39">
        <f>IF(Données!D40&gt;0,1,0)</f>
        <v>0</v>
      </c>
      <c r="D39">
        <f>IF(Données!E40&gt;0,1,0)</f>
        <v>0</v>
      </c>
      <c r="E39">
        <f>IF(Données!F40&gt;0,1,0)</f>
        <v>0</v>
      </c>
      <c r="F39">
        <f>IF(Données!G40&gt;0,1,0)</f>
        <v>0</v>
      </c>
      <c r="G39">
        <f>IF(Données!H40&gt;0,1,0)</f>
        <v>0</v>
      </c>
      <c r="H39">
        <f>IF(Données!I40&gt;0,1,0)</f>
        <v>0</v>
      </c>
      <c r="I39">
        <f>IF(Données!J40&gt;0,1,0)</f>
        <v>0</v>
      </c>
      <c r="J39">
        <f>IF(Données!K40&gt;0,1,0)</f>
        <v>0</v>
      </c>
      <c r="K39">
        <f>IF(Données!L40&gt;0,1,0)</f>
        <v>0</v>
      </c>
      <c r="L39">
        <f>IF(Données!M40&gt;0,1,0)</f>
        <v>0</v>
      </c>
      <c r="M39">
        <f>IF(Données!N40&gt;0,1,0)</f>
        <v>0</v>
      </c>
      <c r="N39">
        <f>IF(Données!O40&gt;0,1,0)</f>
        <v>0</v>
      </c>
      <c r="O39">
        <f>IF(Données!P40&gt;0,1,0)</f>
        <v>0</v>
      </c>
      <c r="P39">
        <f>IF(Données!Q40&gt;0,1,0)</f>
        <v>0</v>
      </c>
      <c r="Q39">
        <f>IF(Données!R40&gt;0,1,0)</f>
        <v>0</v>
      </c>
      <c r="R39">
        <f>IF(Données!S40&gt;0,1,0)</f>
        <v>0</v>
      </c>
      <c r="S39">
        <f>IF(Données!T40&gt;0,1,0)</f>
        <v>0</v>
      </c>
      <c r="T39">
        <f>IF(Données!U40&gt;0,1,0)</f>
        <v>0</v>
      </c>
      <c r="U39">
        <f>IF(Données!V40&gt;0,1,0)</f>
        <v>0</v>
      </c>
      <c r="V39">
        <f>IF(Données!W40&gt;0,1,0)</f>
        <v>0</v>
      </c>
      <c r="W39" s="48">
        <f>IF(Données!X40&gt;0,1,0)</f>
        <v>0</v>
      </c>
      <c r="X39">
        <f t="shared" si="5"/>
        <v>0</v>
      </c>
      <c r="Y39">
        <f t="shared" si="6"/>
        <v>0</v>
      </c>
      <c r="Z39">
        <f t="shared" si="7"/>
        <v>0</v>
      </c>
      <c r="AA39">
        <f t="shared" si="8"/>
        <v>0</v>
      </c>
      <c r="AB39" s="48">
        <f t="shared" si="9"/>
        <v>0</v>
      </c>
      <c r="AC39" s="53">
        <f>IF(X39&gt;0,(Données!C40+Données!D40)/X39,0)</f>
        <v>0</v>
      </c>
      <c r="AD39" s="53">
        <f>IF(Y39&gt;0,SUM(Données!E40:I40)/Y39,0)</f>
        <v>0</v>
      </c>
      <c r="AE39" s="53">
        <f>IF(Z39&gt;0,SUM(Données!J40:N40)/Z39,0)</f>
        <v>0</v>
      </c>
      <c r="AF39" s="53">
        <f>IF(AA39&gt;0,SUM(Données!O40:S40)/AA39,0)</f>
        <v>0</v>
      </c>
      <c r="AG39" s="53">
        <f>IF(AB39&gt;0,SUM(Données!T40:X40)/AB39,0)</f>
        <v>0</v>
      </c>
    </row>
    <row r="40" spans="1:33">
      <c r="A40" t="str">
        <f>Données!A41</f>
        <v>Côte d'Ivoire</v>
      </c>
      <c r="B40">
        <f>IF(Données!C41&gt;0,1,0)</f>
        <v>0</v>
      </c>
      <c r="C40">
        <f>IF(Données!D41&gt;0,1,0)</f>
        <v>0</v>
      </c>
      <c r="D40">
        <f>IF(Données!E41&gt;0,1,0)</f>
        <v>0</v>
      </c>
      <c r="E40">
        <f>IF(Données!F41&gt;0,1,0)</f>
        <v>0</v>
      </c>
      <c r="F40">
        <f>IF(Données!G41&gt;0,1,0)</f>
        <v>0</v>
      </c>
      <c r="G40">
        <f>IF(Données!H41&gt;0,1,0)</f>
        <v>1</v>
      </c>
      <c r="H40">
        <f>IF(Données!I41&gt;0,1,0)</f>
        <v>1</v>
      </c>
      <c r="I40">
        <f>IF(Données!J41&gt;0,1,0)</f>
        <v>1</v>
      </c>
      <c r="J40">
        <f>IF(Données!K41&gt;0,1,0)</f>
        <v>1</v>
      </c>
      <c r="K40">
        <f>IF(Données!L41&gt;0,1,0)</f>
        <v>1</v>
      </c>
      <c r="L40">
        <f>IF(Données!M41&gt;0,1,0)</f>
        <v>1</v>
      </c>
      <c r="M40">
        <f>IF(Données!N41&gt;0,1,0)</f>
        <v>1</v>
      </c>
      <c r="N40">
        <f>IF(Données!O41&gt;0,1,0)</f>
        <v>1</v>
      </c>
      <c r="O40">
        <f>IF(Données!P41&gt;0,1,0)</f>
        <v>1</v>
      </c>
      <c r="P40">
        <f>IF(Données!Q41&gt;0,1,0)</f>
        <v>1</v>
      </c>
      <c r="Q40">
        <f>IF(Données!R41&gt;0,1,0)</f>
        <v>1</v>
      </c>
      <c r="R40">
        <f>IF(Données!S41&gt;0,1,0)</f>
        <v>1</v>
      </c>
      <c r="S40">
        <f>IF(Données!T41&gt;0,1,0)</f>
        <v>1</v>
      </c>
      <c r="T40">
        <f>IF(Données!U41&gt;0,1,0)</f>
        <v>1</v>
      </c>
      <c r="U40">
        <f>IF(Données!V41&gt;0,1,0)</f>
        <v>1</v>
      </c>
      <c r="V40">
        <f>IF(Données!W41&gt;0,1,0)</f>
        <v>1</v>
      </c>
      <c r="W40" s="48">
        <f>IF(Données!X41&gt;0,1,0)</f>
        <v>1</v>
      </c>
      <c r="X40">
        <f t="shared" si="5"/>
        <v>0</v>
      </c>
      <c r="Y40">
        <f t="shared" si="6"/>
        <v>2</v>
      </c>
      <c r="Z40">
        <f t="shared" si="7"/>
        <v>5</v>
      </c>
      <c r="AA40">
        <f t="shared" si="8"/>
        <v>5</v>
      </c>
      <c r="AB40" s="48">
        <f t="shared" si="9"/>
        <v>5</v>
      </c>
      <c r="AC40" s="53">
        <f>IF(X40&gt;0,(Données!C41+Données!D41)/X40,0)</f>
        <v>0</v>
      </c>
      <c r="AD40" s="53">
        <f>IF(Y40&gt;0,SUM(Données!E41:I41)/Y40,0)</f>
        <v>291.5</v>
      </c>
      <c r="AE40" s="53">
        <f>IF(Z40&gt;0,SUM(Données!J41:N41)/Z40,0)</f>
        <v>323</v>
      </c>
      <c r="AF40" s="53">
        <f>IF(AA40&gt;0,SUM(Données!O41:S41)/AA40,0)</f>
        <v>375</v>
      </c>
      <c r="AG40" s="53">
        <f>IF(AB40&gt;0,SUM(Données!T41:X41)/AB40,0)</f>
        <v>574.20000000000005</v>
      </c>
    </row>
    <row r="41" spans="1:33">
      <c r="A41" t="str">
        <f>Données!A42</f>
        <v>Croatie</v>
      </c>
      <c r="B41">
        <f>IF(Données!C42&gt;0,1,0)</f>
        <v>1</v>
      </c>
      <c r="C41">
        <f>IF(Données!D42&gt;0,1,0)</f>
        <v>1</v>
      </c>
      <c r="D41">
        <f>IF(Données!E42&gt;0,1,0)</f>
        <v>1</v>
      </c>
      <c r="E41">
        <f>IF(Données!F42&gt;0,1,0)</f>
        <v>1</v>
      </c>
      <c r="F41">
        <f>IF(Données!G42&gt;0,1,0)</f>
        <v>1</v>
      </c>
      <c r="G41">
        <f>IF(Données!H42&gt;0,1,0)</f>
        <v>1</v>
      </c>
      <c r="H41">
        <f>IF(Données!I42&gt;0,1,0)</f>
        <v>1</v>
      </c>
      <c r="I41">
        <f>IF(Données!J42&gt;0,1,0)</f>
        <v>1</v>
      </c>
      <c r="J41">
        <f>IF(Données!K42&gt;0,1,0)</f>
        <v>1</v>
      </c>
      <c r="K41">
        <f>IF(Données!L42&gt;0,1,0)</f>
        <v>1</v>
      </c>
      <c r="L41">
        <f>IF(Données!M42&gt;0,1,0)</f>
        <v>1</v>
      </c>
      <c r="M41">
        <f>IF(Données!N42&gt;0,1,0)</f>
        <v>1</v>
      </c>
      <c r="N41">
        <f>IF(Données!O42&gt;0,1,0)</f>
        <v>1</v>
      </c>
      <c r="O41">
        <f>IF(Données!P42&gt;0,1,0)</f>
        <v>1</v>
      </c>
      <c r="P41">
        <f>IF(Données!Q42&gt;0,1,0)</f>
        <v>1</v>
      </c>
      <c r="Q41">
        <f>IF(Données!R42&gt;0,1,0)</f>
        <v>1</v>
      </c>
      <c r="R41">
        <f>IF(Données!S42&gt;0,1,0)</f>
        <v>1</v>
      </c>
      <c r="S41">
        <f>IF(Données!T42&gt;0,1,0)</f>
        <v>1</v>
      </c>
      <c r="T41">
        <f>IF(Données!U42&gt;0,1,0)</f>
        <v>1</v>
      </c>
      <c r="U41">
        <f>IF(Données!V42&gt;0,1,0)</f>
        <v>1</v>
      </c>
      <c r="V41">
        <f>IF(Données!W42&gt;0,1,0)</f>
        <v>1</v>
      </c>
      <c r="W41" s="48">
        <f>IF(Données!X42&gt;0,1,0)</f>
        <v>1</v>
      </c>
      <c r="X41">
        <f t="shared" si="5"/>
        <v>2</v>
      </c>
      <c r="Y41">
        <f t="shared" si="6"/>
        <v>5</v>
      </c>
      <c r="Z41">
        <f t="shared" si="7"/>
        <v>5</v>
      </c>
      <c r="AA41">
        <f t="shared" si="8"/>
        <v>5</v>
      </c>
      <c r="AB41" s="48">
        <f t="shared" si="9"/>
        <v>5</v>
      </c>
      <c r="AC41" s="53">
        <f>IF(X41&gt;0,(Données!C42+Données!D42)/X41,0)</f>
        <v>1873</v>
      </c>
      <c r="AD41" s="53">
        <f>IF(Y41&gt;0,SUM(Données!E42:I42)/Y41,0)</f>
        <v>1041.4000000000001</v>
      </c>
      <c r="AE41" s="53">
        <f>IF(Z41&gt;0,SUM(Données!J42:N42)/Z41,0)</f>
        <v>953.8</v>
      </c>
      <c r="AF41" s="53">
        <f>IF(AA41&gt;0,SUM(Données!O42:S42)/AA41,0)</f>
        <v>857</v>
      </c>
      <c r="AG41" s="53">
        <f>IF(AB41&gt;0,SUM(Données!T42:X42)/AB41,0)</f>
        <v>801.2</v>
      </c>
    </row>
    <row r="42" spans="1:33">
      <c r="A42" t="str">
        <f>Données!A43</f>
        <v>Cuba</v>
      </c>
      <c r="B42">
        <f>IF(Données!C43&gt;0,1,0)</f>
        <v>1</v>
      </c>
      <c r="C42">
        <f>IF(Données!D43&gt;0,1,0)</f>
        <v>0</v>
      </c>
      <c r="D42">
        <f>IF(Données!E43&gt;0,1,0)</f>
        <v>0</v>
      </c>
      <c r="E42">
        <f>IF(Données!F43&gt;0,1,0)</f>
        <v>0</v>
      </c>
      <c r="F42">
        <f>IF(Données!G43&gt;0,1,0)</f>
        <v>0</v>
      </c>
      <c r="G42">
        <f>IF(Données!H43&gt;0,1,0)</f>
        <v>0</v>
      </c>
      <c r="H42">
        <f>IF(Données!I43&gt;0,1,0)</f>
        <v>0</v>
      </c>
      <c r="I42">
        <f>IF(Données!J43&gt;0,1,0)</f>
        <v>1</v>
      </c>
      <c r="J42">
        <f>IF(Données!K43&gt;0,1,0)</f>
        <v>1</v>
      </c>
      <c r="K42">
        <f>IF(Données!L43&gt;0,1,0)</f>
        <v>1</v>
      </c>
      <c r="L42">
        <f>IF(Données!M43&gt;0,1,0)</f>
        <v>1</v>
      </c>
      <c r="M42">
        <f>IF(Données!N43&gt;0,1,0)</f>
        <v>1</v>
      </c>
      <c r="N42">
        <f>IF(Données!O43&gt;0,1,0)</f>
        <v>1</v>
      </c>
      <c r="O42">
        <f>IF(Données!P43&gt;0,1,0)</f>
        <v>1</v>
      </c>
      <c r="P42">
        <f>IF(Données!Q43&gt;0,1,0)</f>
        <v>1</v>
      </c>
      <c r="Q42">
        <f>IF(Données!R43&gt;0,1,0)</f>
        <v>1</v>
      </c>
      <c r="R42">
        <f>IF(Données!S43&gt;0,1,0)</f>
        <v>1</v>
      </c>
      <c r="S42">
        <f>IF(Données!T43&gt;0,1,0)</f>
        <v>1</v>
      </c>
      <c r="T42">
        <f>IF(Données!U43&gt;0,1,0)</f>
        <v>1</v>
      </c>
      <c r="U42">
        <f>IF(Données!V43&gt;0,1,0)</f>
        <v>1</v>
      </c>
      <c r="V42">
        <f>IF(Données!W43&gt;0,1,0)</f>
        <v>0</v>
      </c>
      <c r="W42" s="48">
        <f>IF(Données!X43&gt;0,1,0)</f>
        <v>0</v>
      </c>
      <c r="X42">
        <f t="shared" si="5"/>
        <v>1</v>
      </c>
      <c r="Y42">
        <f t="shared" si="6"/>
        <v>0</v>
      </c>
      <c r="Z42">
        <f t="shared" si="7"/>
        <v>5</v>
      </c>
      <c r="AA42">
        <f t="shared" si="8"/>
        <v>5</v>
      </c>
      <c r="AB42" s="48">
        <f t="shared" si="9"/>
        <v>3</v>
      </c>
      <c r="AC42" s="53">
        <f>IF(X42&gt;0,(Données!C43+Données!D43)/X42,0)</f>
        <v>28</v>
      </c>
      <c r="AD42" s="53">
        <f>IF(Y42&gt;0,SUM(Données!E43:I43)/Y42,0)</f>
        <v>0</v>
      </c>
      <c r="AE42" s="53">
        <f>IF(Z42&gt;0,SUM(Données!J43:N43)/Z42,0)</f>
        <v>91.66</v>
      </c>
      <c r="AF42" s="53">
        <f>IF(AA42&gt;0,SUM(Données!O43:S43)/AA42,0)</f>
        <v>116.12</v>
      </c>
      <c r="AG42" s="53">
        <f>IF(AB42&gt;0,SUM(Données!T43:X43)/AB42,0)</f>
        <v>120.86666666666667</v>
      </c>
    </row>
    <row r="43" spans="1:33">
      <c r="A43" t="str">
        <f>Données!A44</f>
        <v>Danemark</v>
      </c>
      <c r="B43">
        <f>IF(Données!C44&gt;0,1,0)</f>
        <v>1</v>
      </c>
      <c r="C43">
        <f>IF(Données!D44&gt;0,1,0)</f>
        <v>1</v>
      </c>
      <c r="D43">
        <f>IF(Données!E44&gt;0,1,0)</f>
        <v>1</v>
      </c>
      <c r="E43">
        <f>IF(Données!F44&gt;0,1,0)</f>
        <v>1</v>
      </c>
      <c r="F43">
        <f>IF(Données!G44&gt;0,1,0)</f>
        <v>1</v>
      </c>
      <c r="G43">
        <f>IF(Données!H44&gt;0,1,0)</f>
        <v>1</v>
      </c>
      <c r="H43">
        <f>IF(Données!I44&gt;0,1,0)</f>
        <v>1</v>
      </c>
      <c r="I43">
        <f>IF(Données!J44&gt;0,1,0)</f>
        <v>1</v>
      </c>
      <c r="J43">
        <f>IF(Données!K44&gt;0,1,0)</f>
        <v>1</v>
      </c>
      <c r="K43">
        <f>IF(Données!L44&gt;0,1,0)</f>
        <v>1</v>
      </c>
      <c r="L43">
        <f>IF(Données!M44&gt;0,1,0)</f>
        <v>1</v>
      </c>
      <c r="M43">
        <f>IF(Données!N44&gt;0,1,0)</f>
        <v>1</v>
      </c>
      <c r="N43">
        <f>IF(Données!O44&gt;0,1,0)</f>
        <v>1</v>
      </c>
      <c r="O43">
        <f>IF(Données!P44&gt;0,1,0)</f>
        <v>1</v>
      </c>
      <c r="P43">
        <f>IF(Données!Q44&gt;0,1,0)</f>
        <v>1</v>
      </c>
      <c r="Q43">
        <f>IF(Données!R44&gt;0,1,0)</f>
        <v>1</v>
      </c>
      <c r="R43">
        <f>IF(Données!S44&gt;0,1,0)</f>
        <v>1</v>
      </c>
      <c r="S43">
        <f>IF(Données!T44&gt;0,1,0)</f>
        <v>1</v>
      </c>
      <c r="T43">
        <f>IF(Données!U44&gt;0,1,0)</f>
        <v>1</v>
      </c>
      <c r="U43">
        <f>IF(Données!V44&gt;0,1,0)</f>
        <v>1</v>
      </c>
      <c r="V43">
        <f>IF(Données!W44&gt;0,1,0)</f>
        <v>1</v>
      </c>
      <c r="W43" s="48">
        <f>IF(Données!X44&gt;0,1,0)</f>
        <v>1</v>
      </c>
      <c r="X43">
        <f t="shared" si="5"/>
        <v>2</v>
      </c>
      <c r="Y43">
        <f t="shared" si="6"/>
        <v>5</v>
      </c>
      <c r="Z43">
        <f t="shared" si="7"/>
        <v>5</v>
      </c>
      <c r="AA43">
        <f t="shared" si="8"/>
        <v>5</v>
      </c>
      <c r="AB43" s="48">
        <f t="shared" si="9"/>
        <v>5</v>
      </c>
      <c r="AC43" s="53">
        <f>IF(X43&gt;0,(Données!C44+Données!D44)/X43,0)</f>
        <v>4021.5</v>
      </c>
      <c r="AD43" s="53">
        <f>IF(Y43&gt;0,SUM(Données!E44:I44)/Y43,0)</f>
        <v>3998</v>
      </c>
      <c r="AE43" s="53">
        <f>IF(Z43&gt;0,SUM(Données!J44:N44)/Z43,0)</f>
        <v>3991.4</v>
      </c>
      <c r="AF43" s="53">
        <f>IF(AA43&gt;0,SUM(Données!O44:S44)/AA43,0)</f>
        <v>3831.8</v>
      </c>
      <c r="AG43" s="53">
        <f>IF(AB43&gt;0,SUM(Données!T44:X44)/AB43,0)</f>
        <v>3822.8</v>
      </c>
    </row>
    <row r="44" spans="1:33">
      <c r="A44" t="str">
        <f>Données!A45</f>
        <v>Djibouti</v>
      </c>
      <c r="B44">
        <f>IF(Données!C45&gt;0,1,0)</f>
        <v>1</v>
      </c>
      <c r="C44">
        <f>IF(Données!D45&gt;0,1,0)</f>
        <v>1</v>
      </c>
      <c r="D44">
        <f>IF(Données!E45&gt;0,1,0)</f>
        <v>1</v>
      </c>
      <c r="E44">
        <f>IF(Données!F45&gt;0,1,0)</f>
        <v>1</v>
      </c>
      <c r="F44">
        <f>IF(Données!G45&gt;0,1,0)</f>
        <v>1</v>
      </c>
      <c r="G44">
        <f>IF(Données!H45&gt;0,1,0)</f>
        <v>1</v>
      </c>
      <c r="H44">
        <f>IF(Données!I45&gt;0,1,0)</f>
        <v>1</v>
      </c>
      <c r="I44">
        <f>IF(Données!J45&gt;0,1,0)</f>
        <v>1</v>
      </c>
      <c r="J44">
        <f>IF(Données!K45&gt;0,1,0)</f>
        <v>1</v>
      </c>
      <c r="K44">
        <f>IF(Données!L45&gt;0,1,0)</f>
        <v>1</v>
      </c>
      <c r="L44">
        <f>IF(Données!M45&gt;0,1,0)</f>
        <v>1</v>
      </c>
      <c r="M44">
        <f>IF(Données!N45&gt;0,1,0)</f>
        <v>0</v>
      </c>
      <c r="N44">
        <f>IF(Données!O45&gt;0,1,0)</f>
        <v>0</v>
      </c>
      <c r="O44">
        <f>IF(Données!P45&gt;0,1,0)</f>
        <v>0</v>
      </c>
      <c r="P44">
        <f>IF(Données!Q45&gt;0,1,0)</f>
        <v>0</v>
      </c>
      <c r="Q44">
        <f>IF(Données!R45&gt;0,1,0)</f>
        <v>0</v>
      </c>
      <c r="R44">
        <f>IF(Données!S45&gt;0,1,0)</f>
        <v>0</v>
      </c>
      <c r="S44">
        <f>IF(Données!T45&gt;0,1,0)</f>
        <v>0</v>
      </c>
      <c r="T44">
        <f>IF(Données!U45&gt;0,1,0)</f>
        <v>0</v>
      </c>
      <c r="U44">
        <f>IF(Données!V45&gt;0,1,0)</f>
        <v>0</v>
      </c>
      <c r="V44">
        <f>IF(Données!W45&gt;0,1,0)</f>
        <v>0</v>
      </c>
      <c r="W44" s="48">
        <f>IF(Données!X45&gt;0,1,0)</f>
        <v>0</v>
      </c>
      <c r="X44">
        <f t="shared" si="5"/>
        <v>2</v>
      </c>
      <c r="Y44">
        <f t="shared" si="6"/>
        <v>5</v>
      </c>
      <c r="Z44">
        <f t="shared" si="7"/>
        <v>4</v>
      </c>
      <c r="AA44">
        <f t="shared" si="8"/>
        <v>0</v>
      </c>
      <c r="AB44" s="48">
        <f t="shared" si="9"/>
        <v>0</v>
      </c>
      <c r="AC44" s="53">
        <f>IF(X44&gt;0,(Données!C45+Données!D45)/X44,0)</f>
        <v>45.15</v>
      </c>
      <c r="AD44" s="53">
        <f>IF(Y44&gt;0,SUM(Données!E45:I45)/Y44,0)</f>
        <v>52.620000000000005</v>
      </c>
      <c r="AE44" s="53">
        <f>IF(Z44&gt;0,SUM(Données!J45:N45)/Z44,0)</f>
        <v>57.625</v>
      </c>
      <c r="AF44" s="53">
        <f>IF(AA44&gt;0,SUM(Données!O45:S45)/AA44,0)</f>
        <v>0</v>
      </c>
      <c r="AG44" s="53">
        <f>IF(AB44&gt;0,SUM(Données!T45:X45)/AB44,0)</f>
        <v>0</v>
      </c>
    </row>
    <row r="45" spans="1:33">
      <c r="A45" t="str">
        <f>Données!A46</f>
        <v>Égypte</v>
      </c>
      <c r="B45">
        <f>IF(Données!C46&gt;0,1,0)</f>
        <v>1</v>
      </c>
      <c r="C45">
        <f>IF(Données!D46&gt;0,1,0)</f>
        <v>1</v>
      </c>
      <c r="D45">
        <f>IF(Données!E46&gt;0,1,0)</f>
        <v>1</v>
      </c>
      <c r="E45">
        <f>IF(Données!F46&gt;0,1,0)</f>
        <v>1</v>
      </c>
      <c r="F45">
        <f>IF(Données!G46&gt;0,1,0)</f>
        <v>1</v>
      </c>
      <c r="G45">
        <f>IF(Données!H46&gt;0,1,0)</f>
        <v>1</v>
      </c>
      <c r="H45">
        <f>IF(Données!I46&gt;0,1,0)</f>
        <v>1</v>
      </c>
      <c r="I45">
        <f>IF(Données!J46&gt;0,1,0)</f>
        <v>1</v>
      </c>
      <c r="J45">
        <f>IF(Données!K46&gt;0,1,0)</f>
        <v>1</v>
      </c>
      <c r="K45">
        <f>IF(Données!L46&gt;0,1,0)</f>
        <v>1</v>
      </c>
      <c r="L45">
        <f>IF(Données!M46&gt;0,1,0)</f>
        <v>1</v>
      </c>
      <c r="M45">
        <f>IF(Données!N46&gt;0,1,0)</f>
        <v>1</v>
      </c>
      <c r="N45">
        <f>IF(Données!O46&gt;0,1,0)</f>
        <v>1</v>
      </c>
      <c r="O45">
        <f>IF(Données!P46&gt;0,1,0)</f>
        <v>1</v>
      </c>
      <c r="P45">
        <f>IF(Données!Q46&gt;0,1,0)</f>
        <v>1</v>
      </c>
      <c r="Q45">
        <f>IF(Données!R46&gt;0,1,0)</f>
        <v>1</v>
      </c>
      <c r="R45">
        <f>IF(Données!S46&gt;0,1,0)</f>
        <v>1</v>
      </c>
      <c r="S45">
        <f>IF(Données!T46&gt;0,1,0)</f>
        <v>1</v>
      </c>
      <c r="T45">
        <f>IF(Données!U46&gt;0,1,0)</f>
        <v>1</v>
      </c>
      <c r="U45">
        <f>IF(Données!V46&gt;0,1,0)</f>
        <v>1</v>
      </c>
      <c r="V45">
        <f>IF(Données!W46&gt;0,1,0)</f>
        <v>1</v>
      </c>
      <c r="W45" s="48">
        <f>IF(Données!X46&gt;0,1,0)</f>
        <v>1</v>
      </c>
      <c r="X45">
        <f t="shared" si="5"/>
        <v>2</v>
      </c>
      <c r="Y45">
        <f t="shared" si="6"/>
        <v>5</v>
      </c>
      <c r="Z45">
        <f t="shared" si="7"/>
        <v>5</v>
      </c>
      <c r="AA45">
        <f t="shared" si="8"/>
        <v>5</v>
      </c>
      <c r="AB45" s="48">
        <f t="shared" si="9"/>
        <v>5</v>
      </c>
      <c r="AC45" s="53">
        <f>IF(X45&gt;0,(Données!C46+Données!D46)/X45,0)</f>
        <v>2448</v>
      </c>
      <c r="AD45" s="53">
        <f>IF(Y45&gt;0,SUM(Données!E46:I46)/Y45,0)</f>
        <v>3292.2</v>
      </c>
      <c r="AE45" s="53">
        <f>IF(Z45&gt;0,SUM(Données!J46:N46)/Z45,0)</f>
        <v>3408.6</v>
      </c>
      <c r="AF45" s="53">
        <f>IF(AA45&gt;0,SUM(Données!O46:S46)/AA45,0)</f>
        <v>3129.6</v>
      </c>
      <c r="AG45" s="53">
        <f>IF(AB45&gt;0,SUM(Données!T46:X46)/AB45,0)</f>
        <v>3039.2</v>
      </c>
    </row>
    <row r="46" spans="1:33">
      <c r="A46" t="str">
        <f>Données!A47</f>
        <v>Émirats arabes unis</v>
      </c>
      <c r="B46">
        <f>IF(Données!C47&gt;0,1,0)</f>
        <v>1</v>
      </c>
      <c r="C46">
        <f>IF(Données!D47&gt;0,1,0)</f>
        <v>1</v>
      </c>
      <c r="D46">
        <f>IF(Données!E47&gt;0,1,0)</f>
        <v>1</v>
      </c>
      <c r="E46">
        <f>IF(Données!F47&gt;0,1,0)</f>
        <v>1</v>
      </c>
      <c r="F46">
        <f>IF(Données!G47&gt;0,1,0)</f>
        <v>1</v>
      </c>
      <c r="G46">
        <f>IF(Données!H47&gt;0,1,0)</f>
        <v>1</v>
      </c>
      <c r="H46">
        <f>IF(Données!I47&gt;0,1,0)</f>
        <v>1</v>
      </c>
      <c r="I46">
        <f>IF(Données!J47&gt;0,1,0)</f>
        <v>1</v>
      </c>
      <c r="J46">
        <f>IF(Données!K47&gt;0,1,0)</f>
        <v>1</v>
      </c>
      <c r="K46">
        <f>IF(Données!L47&gt;0,1,0)</f>
        <v>1</v>
      </c>
      <c r="L46">
        <f>IF(Données!M47&gt;0,1,0)</f>
        <v>1</v>
      </c>
      <c r="M46">
        <f>IF(Données!N47&gt;0,1,0)</f>
        <v>1</v>
      </c>
      <c r="N46">
        <f>IF(Données!O47&gt;0,1,0)</f>
        <v>1</v>
      </c>
      <c r="O46">
        <f>IF(Données!P47&gt;0,1,0)</f>
        <v>1</v>
      </c>
      <c r="P46">
        <f>IF(Données!Q47&gt;0,1,0)</f>
        <v>1</v>
      </c>
      <c r="Q46">
        <f>IF(Données!R47&gt;0,1,0)</f>
        <v>1</v>
      </c>
      <c r="R46">
        <f>IF(Données!S47&gt;0,1,0)</f>
        <v>1</v>
      </c>
      <c r="S46">
        <f>IF(Données!T47&gt;0,1,0)</f>
        <v>0</v>
      </c>
      <c r="T46">
        <f>IF(Données!U47&gt;0,1,0)</f>
        <v>0</v>
      </c>
      <c r="U46">
        <f>IF(Données!V47&gt;0,1,0)</f>
        <v>0</v>
      </c>
      <c r="V46">
        <f>IF(Données!W47&gt;0,1,0)</f>
        <v>0</v>
      </c>
      <c r="W46" s="48">
        <f>IF(Données!X47&gt;0,1,0)</f>
        <v>0</v>
      </c>
      <c r="X46">
        <f t="shared" si="5"/>
        <v>2</v>
      </c>
      <c r="Y46">
        <f t="shared" si="6"/>
        <v>5</v>
      </c>
      <c r="Z46">
        <f t="shared" si="7"/>
        <v>5</v>
      </c>
      <c r="AA46">
        <f t="shared" si="8"/>
        <v>5</v>
      </c>
      <c r="AB46" s="48">
        <f t="shared" si="9"/>
        <v>0</v>
      </c>
      <c r="AC46" s="53">
        <f>IF(X46&gt;0,(Données!C47+Données!D47)/X46,0)</f>
        <v>8149.5</v>
      </c>
      <c r="AD46" s="53">
        <f>IF(Y46&gt;0,SUM(Données!E47:I47)/Y46,0)</f>
        <v>10765.8</v>
      </c>
      <c r="AE46" s="53">
        <f>IF(Z46&gt;0,SUM(Données!J47:N47)/Z46,0)</f>
        <v>12252.6</v>
      </c>
      <c r="AF46" s="53">
        <f>IF(AA46&gt;0,SUM(Données!O47:S47)/AA46,0)</f>
        <v>22687.599999999999</v>
      </c>
      <c r="AG46" s="53">
        <f>IF(AB46&gt;0,SUM(Données!T47:X47)/AB46,0)</f>
        <v>0</v>
      </c>
    </row>
    <row r="47" spans="1:33">
      <c r="A47" t="str">
        <f>Données!A48</f>
        <v>Équateur</v>
      </c>
      <c r="B47">
        <f>IF(Données!C48&gt;0,1,0)</f>
        <v>1</v>
      </c>
      <c r="C47">
        <f>IF(Données!D48&gt;0,1,0)</f>
        <v>1</v>
      </c>
      <c r="D47">
        <f>IF(Données!E48&gt;0,1,0)</f>
        <v>1</v>
      </c>
      <c r="E47">
        <f>IF(Données!F48&gt;0,1,0)</f>
        <v>1</v>
      </c>
      <c r="F47">
        <f>IF(Données!G48&gt;0,1,0)</f>
        <v>1</v>
      </c>
      <c r="G47">
        <f>IF(Données!H48&gt;0,1,0)</f>
        <v>1</v>
      </c>
      <c r="H47">
        <f>IF(Données!I48&gt;0,1,0)</f>
        <v>1</v>
      </c>
      <c r="I47">
        <f>IF(Données!J48&gt;0,1,0)</f>
        <v>1</v>
      </c>
      <c r="J47">
        <f>IF(Données!K48&gt;0,1,0)</f>
        <v>1</v>
      </c>
      <c r="K47">
        <f>IF(Données!L48&gt;0,1,0)</f>
        <v>1</v>
      </c>
      <c r="L47">
        <f>IF(Données!M48&gt;0,1,0)</f>
        <v>1</v>
      </c>
      <c r="M47">
        <f>IF(Données!N48&gt;0,1,0)</f>
        <v>1</v>
      </c>
      <c r="N47">
        <f>IF(Données!O48&gt;0,1,0)</f>
        <v>1</v>
      </c>
      <c r="O47">
        <f>IF(Données!P48&gt;0,1,0)</f>
        <v>1</v>
      </c>
      <c r="P47">
        <f>IF(Données!Q48&gt;0,1,0)</f>
        <v>1</v>
      </c>
      <c r="Q47">
        <f>IF(Données!R48&gt;0,1,0)</f>
        <v>1</v>
      </c>
      <c r="R47">
        <f>IF(Données!S48&gt;0,1,0)</f>
        <v>1</v>
      </c>
      <c r="S47">
        <f>IF(Données!T48&gt;0,1,0)</f>
        <v>1</v>
      </c>
      <c r="T47">
        <f>IF(Données!U48&gt;0,1,0)</f>
        <v>1</v>
      </c>
      <c r="U47">
        <f>IF(Données!V48&gt;0,1,0)</f>
        <v>1</v>
      </c>
      <c r="V47">
        <f>IF(Données!W48&gt;0,1,0)</f>
        <v>1</v>
      </c>
      <c r="W47" s="48">
        <f>IF(Données!X48&gt;0,1,0)</f>
        <v>1</v>
      </c>
      <c r="X47">
        <f t="shared" si="5"/>
        <v>2</v>
      </c>
      <c r="Y47">
        <f t="shared" si="6"/>
        <v>5</v>
      </c>
      <c r="Z47">
        <f t="shared" si="7"/>
        <v>5</v>
      </c>
      <c r="AA47">
        <f t="shared" si="8"/>
        <v>5</v>
      </c>
      <c r="AB47" s="48">
        <f t="shared" si="9"/>
        <v>5</v>
      </c>
      <c r="AC47" s="53">
        <f>IF(X47&gt;0,(Données!C48+Données!D48)/X47,0)</f>
        <v>1822</v>
      </c>
      <c r="AD47" s="53">
        <f>IF(Y47&gt;0,SUM(Données!E48:I48)/Y47,0)</f>
        <v>939.8</v>
      </c>
      <c r="AE47" s="53">
        <f>IF(Z47&gt;0,SUM(Données!J48:N48)/Z47,0)</f>
        <v>1909.4</v>
      </c>
      <c r="AF47" s="53">
        <f>IF(AA47&gt;0,SUM(Données!O48:S48)/AA47,0)</f>
        <v>2881.6</v>
      </c>
      <c r="AG47" s="53">
        <f>IF(AB47&gt;0,SUM(Données!T48:X48)/AB47,0)</f>
        <v>2548.6</v>
      </c>
    </row>
    <row r="48" spans="1:33">
      <c r="A48" t="str">
        <f>Données!A49</f>
        <v>Érythrée</v>
      </c>
      <c r="B48">
        <f>IF(Données!C49&gt;0,1,0)</f>
        <v>1</v>
      </c>
      <c r="C48">
        <f>IF(Données!D49&gt;0,1,0)</f>
        <v>1</v>
      </c>
      <c r="D48">
        <f>IF(Données!E49&gt;0,1,0)</f>
        <v>1</v>
      </c>
      <c r="E48">
        <f>IF(Données!F49&gt;0,1,0)</f>
        <v>1</v>
      </c>
      <c r="F48">
        <f>IF(Données!G49&gt;0,1,0)</f>
        <v>1</v>
      </c>
      <c r="G48">
        <f>IF(Données!H49&gt;0,1,0)</f>
        <v>1</v>
      </c>
      <c r="H48">
        <f>IF(Données!I49&gt;0,1,0)</f>
        <v>0</v>
      </c>
      <c r="I48">
        <f>IF(Données!J49&gt;0,1,0)</f>
        <v>0</v>
      </c>
      <c r="J48">
        <f>IF(Données!K49&gt;0,1,0)</f>
        <v>0</v>
      </c>
      <c r="K48">
        <f>IF(Données!L49&gt;0,1,0)</f>
        <v>0</v>
      </c>
      <c r="L48">
        <f>IF(Données!M49&gt;0,1,0)</f>
        <v>0</v>
      </c>
      <c r="M48">
        <f>IF(Données!N49&gt;0,1,0)</f>
        <v>0</v>
      </c>
      <c r="N48">
        <f>IF(Données!O49&gt;0,1,0)</f>
        <v>0</v>
      </c>
      <c r="O48">
        <f>IF(Données!P49&gt;0,1,0)</f>
        <v>0</v>
      </c>
      <c r="P48">
        <f>IF(Données!Q49&gt;0,1,0)</f>
        <v>0</v>
      </c>
      <c r="Q48">
        <f>IF(Données!R49&gt;0,1,0)</f>
        <v>0</v>
      </c>
      <c r="R48">
        <f>IF(Données!S49&gt;0,1,0)</f>
        <v>0</v>
      </c>
      <c r="S48">
        <f>IF(Données!T49&gt;0,1,0)</f>
        <v>0</v>
      </c>
      <c r="T48">
        <f>IF(Données!U49&gt;0,1,0)</f>
        <v>0</v>
      </c>
      <c r="U48">
        <f>IF(Données!V49&gt;0,1,0)</f>
        <v>0</v>
      </c>
      <c r="V48">
        <f>IF(Données!W49&gt;0,1,0)</f>
        <v>0</v>
      </c>
      <c r="W48" s="48">
        <f>IF(Données!X49&gt;0,1,0)</f>
        <v>0</v>
      </c>
      <c r="X48">
        <f t="shared" si="5"/>
        <v>2</v>
      </c>
      <c r="Y48">
        <f t="shared" si="6"/>
        <v>4</v>
      </c>
      <c r="Z48">
        <f t="shared" si="7"/>
        <v>0</v>
      </c>
      <c r="AA48">
        <f t="shared" si="8"/>
        <v>0</v>
      </c>
      <c r="AB48" s="48">
        <f t="shared" si="9"/>
        <v>0</v>
      </c>
      <c r="AC48" s="53">
        <f>IF(X48&gt;0,(Données!C49+Données!D49)/X48,0)</f>
        <v>1455</v>
      </c>
      <c r="AD48" s="53">
        <f>IF(Y48&gt;0,SUM(Données!E49:I49)/Y48,0)</f>
        <v>977.25</v>
      </c>
      <c r="AE48" s="53">
        <f>IF(Z48&gt;0,SUM(Données!J49:N49)/Z48,0)</f>
        <v>0</v>
      </c>
      <c r="AF48" s="53">
        <f>IF(AA48&gt;0,SUM(Données!O49:S49)/AA48,0)</f>
        <v>0</v>
      </c>
      <c r="AG48" s="53">
        <f>IF(AB48&gt;0,SUM(Données!T49:X49)/AB48,0)</f>
        <v>0</v>
      </c>
    </row>
    <row r="49" spans="1:33">
      <c r="A49" t="str">
        <f>Données!A50</f>
        <v>Espagne</v>
      </c>
      <c r="B49">
        <f>IF(Données!C50&gt;0,1,0)</f>
        <v>1</v>
      </c>
      <c r="C49">
        <f>IF(Données!D50&gt;0,1,0)</f>
        <v>1</v>
      </c>
      <c r="D49">
        <f>IF(Données!E50&gt;0,1,0)</f>
        <v>1</v>
      </c>
      <c r="E49">
        <f>IF(Données!F50&gt;0,1,0)</f>
        <v>1</v>
      </c>
      <c r="F49">
        <f>IF(Données!G50&gt;0,1,0)</f>
        <v>1</v>
      </c>
      <c r="G49">
        <f>IF(Données!H50&gt;0,1,0)</f>
        <v>1</v>
      </c>
      <c r="H49">
        <f>IF(Données!I50&gt;0,1,0)</f>
        <v>1</v>
      </c>
      <c r="I49">
        <f>IF(Données!J50&gt;0,1,0)</f>
        <v>1</v>
      </c>
      <c r="J49">
        <f>IF(Données!K50&gt;0,1,0)</f>
        <v>1</v>
      </c>
      <c r="K49">
        <f>IF(Données!L50&gt;0,1,0)</f>
        <v>1</v>
      </c>
      <c r="L49">
        <f>IF(Données!M50&gt;0,1,0)</f>
        <v>1</v>
      </c>
      <c r="M49">
        <f>IF(Données!N50&gt;0,1,0)</f>
        <v>1</v>
      </c>
      <c r="N49">
        <f>IF(Données!O50&gt;0,1,0)</f>
        <v>1</v>
      </c>
      <c r="O49">
        <f>IF(Données!P50&gt;0,1,0)</f>
        <v>1</v>
      </c>
      <c r="P49">
        <f>IF(Données!Q50&gt;0,1,0)</f>
        <v>1</v>
      </c>
      <c r="Q49">
        <f>IF(Données!R50&gt;0,1,0)</f>
        <v>1</v>
      </c>
      <c r="R49">
        <f>IF(Données!S50&gt;0,1,0)</f>
        <v>1</v>
      </c>
      <c r="S49">
        <f>IF(Données!T50&gt;0,1,0)</f>
        <v>1</v>
      </c>
      <c r="T49">
        <f>IF(Données!U50&gt;0,1,0)</f>
        <v>1</v>
      </c>
      <c r="U49">
        <f>IF(Données!V50&gt;0,1,0)</f>
        <v>1</v>
      </c>
      <c r="V49">
        <f>IF(Données!W50&gt;0,1,0)</f>
        <v>1</v>
      </c>
      <c r="W49" s="48">
        <f>IF(Données!X50&gt;0,1,0)</f>
        <v>1</v>
      </c>
      <c r="X49">
        <f t="shared" si="5"/>
        <v>2</v>
      </c>
      <c r="Y49">
        <f t="shared" si="6"/>
        <v>5</v>
      </c>
      <c r="Z49">
        <f t="shared" si="7"/>
        <v>5</v>
      </c>
      <c r="AA49">
        <f t="shared" si="8"/>
        <v>5</v>
      </c>
      <c r="AB49" s="48">
        <f t="shared" si="9"/>
        <v>5</v>
      </c>
      <c r="AC49" s="53">
        <f>IF(X49&gt;0,(Données!C50+Données!D50)/X49,0)</f>
        <v>16502.5</v>
      </c>
      <c r="AD49" s="53">
        <f>IF(Y49&gt;0,SUM(Données!E50:I50)/Y49,0)</f>
        <v>17174.2</v>
      </c>
      <c r="AE49" s="53">
        <f>IF(Z49&gt;0,SUM(Données!J50:N50)/Z49,0)</f>
        <v>18257</v>
      </c>
      <c r="AF49" s="53">
        <f>IF(AA49&gt;0,SUM(Données!O50:S50)/AA49,0)</f>
        <v>16222.6</v>
      </c>
      <c r="AG49" s="53">
        <f>IF(AB49&gt;0,SUM(Données!T50:X50)/AB49,0)</f>
        <v>16292.4</v>
      </c>
    </row>
    <row r="50" spans="1:33">
      <c r="A50" t="str">
        <f>Données!A51</f>
        <v>Estonie</v>
      </c>
      <c r="B50">
        <f>IF(Données!C51&gt;0,1,0)</f>
        <v>1</v>
      </c>
      <c r="C50">
        <f>IF(Données!D51&gt;0,1,0)</f>
        <v>1</v>
      </c>
      <c r="D50">
        <f>IF(Données!E51&gt;0,1,0)</f>
        <v>1</v>
      </c>
      <c r="E50">
        <f>IF(Données!F51&gt;0,1,0)</f>
        <v>1</v>
      </c>
      <c r="F50">
        <f>IF(Données!G51&gt;0,1,0)</f>
        <v>1</v>
      </c>
      <c r="G50">
        <f>IF(Données!H51&gt;0,1,0)</f>
        <v>1</v>
      </c>
      <c r="H50">
        <f>IF(Données!I51&gt;0,1,0)</f>
        <v>1</v>
      </c>
      <c r="I50">
        <f>IF(Données!J51&gt;0,1,0)</f>
        <v>1</v>
      </c>
      <c r="J50">
        <f>IF(Données!K51&gt;0,1,0)</f>
        <v>1</v>
      </c>
      <c r="K50">
        <f>IF(Données!L51&gt;0,1,0)</f>
        <v>1</v>
      </c>
      <c r="L50">
        <f>IF(Données!M51&gt;0,1,0)</f>
        <v>1</v>
      </c>
      <c r="M50">
        <f>IF(Données!N51&gt;0,1,0)</f>
        <v>1</v>
      </c>
      <c r="N50">
        <f>IF(Données!O51&gt;0,1,0)</f>
        <v>1</v>
      </c>
      <c r="O50">
        <f>IF(Données!P51&gt;0,1,0)</f>
        <v>1</v>
      </c>
      <c r="P50">
        <f>IF(Données!Q51&gt;0,1,0)</f>
        <v>1</v>
      </c>
      <c r="Q50">
        <f>IF(Données!R51&gt;0,1,0)</f>
        <v>1</v>
      </c>
      <c r="R50">
        <f>IF(Données!S51&gt;0,1,0)</f>
        <v>1</v>
      </c>
      <c r="S50">
        <f>IF(Données!T51&gt;0,1,0)</f>
        <v>1</v>
      </c>
      <c r="T50">
        <f>IF(Données!U51&gt;0,1,0)</f>
        <v>1</v>
      </c>
      <c r="U50">
        <f>IF(Données!V51&gt;0,1,0)</f>
        <v>1</v>
      </c>
      <c r="V50">
        <f>IF(Données!W51&gt;0,1,0)</f>
        <v>1</v>
      </c>
      <c r="W50" s="48">
        <f>IF(Données!X51&gt;0,1,0)</f>
        <v>1</v>
      </c>
      <c r="X50">
        <f t="shared" si="5"/>
        <v>2</v>
      </c>
      <c r="Y50">
        <f t="shared" si="6"/>
        <v>5</v>
      </c>
      <c r="Z50">
        <f t="shared" si="7"/>
        <v>5</v>
      </c>
      <c r="AA50">
        <f t="shared" si="8"/>
        <v>5</v>
      </c>
      <c r="AB50" s="48">
        <f t="shared" si="9"/>
        <v>5</v>
      </c>
      <c r="AC50" s="53">
        <f>IF(X50&gt;0,(Données!C51+Données!D51)/X50,0)</f>
        <v>126.5</v>
      </c>
      <c r="AD50" s="53">
        <f>IF(Y50&gt;0,SUM(Données!E51:I51)/Y50,0)</f>
        <v>227.6</v>
      </c>
      <c r="AE50" s="53">
        <f>IF(Z50&gt;0,SUM(Données!J51:N51)/Z50,0)</f>
        <v>419.8</v>
      </c>
      <c r="AF50" s="53">
        <f>IF(AA50&gt;0,SUM(Données!O51:S51)/AA50,0)</f>
        <v>387.6</v>
      </c>
      <c r="AG50" s="53">
        <f>IF(AB50&gt;0,SUM(Données!T51:X51)/AB50,0)</f>
        <v>546.79999999999995</v>
      </c>
    </row>
    <row r="51" spans="1:33">
      <c r="A51" t="str">
        <f>Données!A52</f>
        <v>Eswatini</v>
      </c>
      <c r="B51">
        <f>IF(Données!C52&gt;0,1,0)</f>
        <v>1</v>
      </c>
      <c r="C51">
        <f>IF(Données!D52&gt;0,1,0)</f>
        <v>1</v>
      </c>
      <c r="D51">
        <f>IF(Données!E52&gt;0,1,0)</f>
        <v>1</v>
      </c>
      <c r="E51">
        <f>IF(Données!F52&gt;0,1,0)</f>
        <v>1</v>
      </c>
      <c r="F51">
        <f>IF(Données!G52&gt;0,1,0)</f>
        <v>1</v>
      </c>
      <c r="G51">
        <f>IF(Données!H52&gt;0,1,0)</f>
        <v>1</v>
      </c>
      <c r="H51">
        <f>IF(Données!I52&gt;0,1,0)</f>
        <v>1</v>
      </c>
      <c r="I51">
        <f>IF(Données!J52&gt;0,1,0)</f>
        <v>1</v>
      </c>
      <c r="J51">
        <f>IF(Données!K52&gt;0,1,0)</f>
        <v>1</v>
      </c>
      <c r="K51">
        <f>IF(Données!L52&gt;0,1,0)</f>
        <v>1</v>
      </c>
      <c r="L51">
        <f>IF(Données!M52&gt;0,1,0)</f>
        <v>1</v>
      </c>
      <c r="M51">
        <f>IF(Données!N52&gt;0,1,0)</f>
        <v>1</v>
      </c>
      <c r="N51">
        <f>IF(Données!O52&gt;0,1,0)</f>
        <v>1</v>
      </c>
      <c r="O51">
        <f>IF(Données!P52&gt;0,1,0)</f>
        <v>1</v>
      </c>
      <c r="P51">
        <f>IF(Données!Q52&gt;0,1,0)</f>
        <v>1</v>
      </c>
      <c r="Q51">
        <f>IF(Données!R52&gt;0,1,0)</f>
        <v>1</v>
      </c>
      <c r="R51">
        <f>IF(Données!S52&gt;0,1,0)</f>
        <v>1</v>
      </c>
      <c r="S51">
        <f>IF(Données!T52&gt;0,1,0)</f>
        <v>1</v>
      </c>
      <c r="T51">
        <f>IF(Données!U52&gt;0,1,0)</f>
        <v>1</v>
      </c>
      <c r="U51">
        <f>IF(Données!V52&gt;0,1,0)</f>
        <v>1</v>
      </c>
      <c r="V51">
        <f>IF(Données!W52&gt;0,1,0)</f>
        <v>1</v>
      </c>
      <c r="W51" s="48">
        <f>IF(Données!X52&gt;0,1,0)</f>
        <v>1</v>
      </c>
      <c r="X51">
        <f t="shared" si="5"/>
        <v>2</v>
      </c>
      <c r="Y51">
        <f t="shared" si="6"/>
        <v>5</v>
      </c>
      <c r="Z51">
        <f t="shared" si="7"/>
        <v>5</v>
      </c>
      <c r="AA51">
        <f t="shared" si="8"/>
        <v>5</v>
      </c>
      <c r="AB51" s="48">
        <f t="shared" si="9"/>
        <v>5</v>
      </c>
      <c r="AC51" s="53">
        <f>IF(X51&gt;0,(Données!C52+Données!D52)/X51,0)</f>
        <v>40.650000000000006</v>
      </c>
      <c r="AD51" s="53">
        <f>IF(Y51&gt;0,SUM(Données!E52:I52)/Y51,0)</f>
        <v>41.84</v>
      </c>
      <c r="AE51" s="53">
        <f>IF(Z51&gt;0,SUM(Données!J52:N52)/Z51,0)</f>
        <v>69.16</v>
      </c>
      <c r="AF51" s="53">
        <f>IF(AA51&gt;0,SUM(Données!O52:S52)/AA51,0)</f>
        <v>82.320000000000007</v>
      </c>
      <c r="AG51" s="53">
        <f>IF(AB51&gt;0,SUM(Données!T52:X52)/AB51,0)</f>
        <v>85.66</v>
      </c>
    </row>
    <row r="52" spans="1:33">
      <c r="A52" t="str">
        <f>Données!A53</f>
        <v>États-Unis</v>
      </c>
      <c r="B52">
        <f>IF(Données!C53&gt;0,1,0)</f>
        <v>1</v>
      </c>
      <c r="C52">
        <f>IF(Données!D53&gt;0,1,0)</f>
        <v>1</v>
      </c>
      <c r="D52">
        <f>IF(Données!E53&gt;0,1,0)</f>
        <v>1</v>
      </c>
      <c r="E52">
        <f>IF(Données!F53&gt;0,1,0)</f>
        <v>1</v>
      </c>
      <c r="F52">
        <f>IF(Données!G53&gt;0,1,0)</f>
        <v>1</v>
      </c>
      <c r="G52">
        <f>IF(Données!H53&gt;0,1,0)</f>
        <v>1</v>
      </c>
      <c r="H52">
        <f>IF(Données!I53&gt;0,1,0)</f>
        <v>1</v>
      </c>
      <c r="I52">
        <f>IF(Données!J53&gt;0,1,0)</f>
        <v>1</v>
      </c>
      <c r="J52">
        <f>IF(Données!K53&gt;0,1,0)</f>
        <v>1</v>
      </c>
      <c r="K52">
        <f>IF(Données!L53&gt;0,1,0)</f>
        <v>1</v>
      </c>
      <c r="L52">
        <f>IF(Données!M53&gt;0,1,0)</f>
        <v>1</v>
      </c>
      <c r="M52">
        <f>IF(Données!N53&gt;0,1,0)</f>
        <v>1</v>
      </c>
      <c r="N52">
        <f>IF(Données!O53&gt;0,1,0)</f>
        <v>1</v>
      </c>
      <c r="O52">
        <f>IF(Données!P53&gt;0,1,0)</f>
        <v>1</v>
      </c>
      <c r="P52">
        <f>IF(Données!Q53&gt;0,1,0)</f>
        <v>1</v>
      </c>
      <c r="Q52">
        <f>IF(Données!R53&gt;0,1,0)</f>
        <v>1</v>
      </c>
      <c r="R52">
        <f>IF(Données!S53&gt;0,1,0)</f>
        <v>1</v>
      </c>
      <c r="S52">
        <f>IF(Données!T53&gt;0,1,0)</f>
        <v>1</v>
      </c>
      <c r="T52">
        <f>IF(Données!U53&gt;0,1,0)</f>
        <v>1</v>
      </c>
      <c r="U52">
        <f>IF(Données!V53&gt;0,1,0)</f>
        <v>1</v>
      </c>
      <c r="V52">
        <f>IF(Données!W53&gt;0,1,0)</f>
        <v>1</v>
      </c>
      <c r="W52" s="48">
        <f>IF(Données!X53&gt;0,1,0)</f>
        <v>1</v>
      </c>
      <c r="X52">
        <f t="shared" si="5"/>
        <v>2</v>
      </c>
      <c r="Y52">
        <f t="shared" si="6"/>
        <v>5</v>
      </c>
      <c r="Z52">
        <f t="shared" si="7"/>
        <v>5</v>
      </c>
      <c r="AA52">
        <f t="shared" si="8"/>
        <v>5</v>
      </c>
      <c r="AB52" s="48">
        <f t="shared" si="9"/>
        <v>5</v>
      </c>
      <c r="AC52" s="53">
        <f>IF(X52&gt;0,(Données!C53+Données!D53)/X52,0)</f>
        <v>412945.5</v>
      </c>
      <c r="AD52" s="53">
        <f>IF(Y52&gt;0,SUM(Données!E53:I53)/Y52,0)</f>
        <v>500960.4</v>
      </c>
      <c r="AE52" s="53">
        <f>IF(Z52&gt;0,SUM(Données!J53:N53)/Z52,0)</f>
        <v>680567.2</v>
      </c>
      <c r="AF52" s="53">
        <f>IF(AA52&gt;0,SUM(Données!O53:S53)/AA52,0)</f>
        <v>719138.4</v>
      </c>
      <c r="AG52" s="53">
        <f>IF(AB52&gt;0,SUM(Données!T53:X53)/AB52,0)</f>
        <v>623507.6</v>
      </c>
    </row>
    <row r="53" spans="1:33">
      <c r="A53" t="str">
        <f>Données!A54</f>
        <v>Éthiopie</v>
      </c>
      <c r="B53">
        <f>IF(Données!C54&gt;0,1,0)</f>
        <v>1</v>
      </c>
      <c r="C53">
        <f>IF(Données!D54&gt;0,1,0)</f>
        <v>1</v>
      </c>
      <c r="D53">
        <f>IF(Données!E54&gt;0,1,0)</f>
        <v>1</v>
      </c>
      <c r="E53">
        <f>IF(Données!F54&gt;0,1,0)</f>
        <v>1</v>
      </c>
      <c r="F53">
        <f>IF(Données!G54&gt;0,1,0)</f>
        <v>1</v>
      </c>
      <c r="G53">
        <f>IF(Données!H54&gt;0,1,0)</f>
        <v>1</v>
      </c>
      <c r="H53">
        <f>IF(Données!I54&gt;0,1,0)</f>
        <v>1</v>
      </c>
      <c r="I53">
        <f>IF(Données!J54&gt;0,1,0)</f>
        <v>1</v>
      </c>
      <c r="J53">
        <f>IF(Données!K54&gt;0,1,0)</f>
        <v>1</v>
      </c>
      <c r="K53">
        <f>IF(Données!L54&gt;0,1,0)</f>
        <v>1</v>
      </c>
      <c r="L53">
        <f>IF(Données!M54&gt;0,1,0)</f>
        <v>1</v>
      </c>
      <c r="M53">
        <f>IF(Données!N54&gt;0,1,0)</f>
        <v>1</v>
      </c>
      <c r="N53">
        <f>IF(Données!O54&gt;0,1,0)</f>
        <v>1</v>
      </c>
      <c r="O53">
        <f>IF(Données!P54&gt;0,1,0)</f>
        <v>1</v>
      </c>
      <c r="P53">
        <f>IF(Données!Q54&gt;0,1,0)</f>
        <v>1</v>
      </c>
      <c r="Q53">
        <f>IF(Données!R54&gt;0,1,0)</f>
        <v>1</v>
      </c>
      <c r="R53">
        <f>IF(Données!S54&gt;0,1,0)</f>
        <v>1</v>
      </c>
      <c r="S53">
        <f>IF(Données!T54&gt;0,1,0)</f>
        <v>1</v>
      </c>
      <c r="T53">
        <f>IF(Données!U54&gt;0,1,0)</f>
        <v>1</v>
      </c>
      <c r="U53">
        <f>IF(Données!V54&gt;0,1,0)</f>
        <v>1</v>
      </c>
      <c r="V53">
        <f>IF(Données!W54&gt;0,1,0)</f>
        <v>1</v>
      </c>
      <c r="W53" s="48">
        <f>IF(Données!X54&gt;0,1,0)</f>
        <v>1</v>
      </c>
      <c r="X53">
        <f t="shared" si="5"/>
        <v>2</v>
      </c>
      <c r="Y53">
        <f t="shared" si="6"/>
        <v>5</v>
      </c>
      <c r="Z53">
        <f t="shared" si="7"/>
        <v>5</v>
      </c>
      <c r="AA53">
        <f t="shared" si="8"/>
        <v>5</v>
      </c>
      <c r="AB53" s="48">
        <f t="shared" si="9"/>
        <v>5</v>
      </c>
      <c r="AC53" s="53">
        <f>IF(X53&gt;0,(Données!C54+Données!D54)/X53,0)</f>
        <v>1262</v>
      </c>
      <c r="AD53" s="53">
        <f>IF(Y53&gt;0,SUM(Données!E54:I54)/Y53,0)</f>
        <v>865.8</v>
      </c>
      <c r="AE53" s="53">
        <f>IF(Z53&gt;0,SUM(Données!J54:N54)/Z53,0)</f>
        <v>553.20000000000005</v>
      </c>
      <c r="AF53" s="53">
        <f>IF(AA53&gt;0,SUM(Données!O54:S54)/AA53,0)</f>
        <v>427.4</v>
      </c>
      <c r="AG53" s="53">
        <f>IF(AB53&gt;0,SUM(Données!T54:X54)/AB53,0)</f>
        <v>488</v>
      </c>
    </row>
    <row r="54" spans="1:33">
      <c r="A54" t="str">
        <f>Données!A55</f>
        <v>Fidji</v>
      </c>
      <c r="B54">
        <f>IF(Données!C55&gt;0,1,0)</f>
        <v>1</v>
      </c>
      <c r="C54">
        <f>IF(Données!D55&gt;0,1,0)</f>
        <v>1</v>
      </c>
      <c r="D54">
        <f>IF(Données!E55&gt;0,1,0)</f>
        <v>1</v>
      </c>
      <c r="E54">
        <f>IF(Données!F55&gt;0,1,0)</f>
        <v>1</v>
      </c>
      <c r="F54">
        <f>IF(Données!G55&gt;0,1,0)</f>
        <v>1</v>
      </c>
      <c r="G54">
        <f>IF(Données!H55&gt;0,1,0)</f>
        <v>1</v>
      </c>
      <c r="H54">
        <f>IF(Données!I55&gt;0,1,0)</f>
        <v>1</v>
      </c>
      <c r="I54">
        <f>IF(Données!J55&gt;0,1,0)</f>
        <v>1</v>
      </c>
      <c r="J54">
        <f>IF(Données!K55&gt;0,1,0)</f>
        <v>1</v>
      </c>
      <c r="K54">
        <f>IF(Données!L55&gt;0,1,0)</f>
        <v>1</v>
      </c>
      <c r="L54">
        <f>IF(Données!M55&gt;0,1,0)</f>
        <v>1</v>
      </c>
      <c r="M54">
        <f>IF(Données!N55&gt;0,1,0)</f>
        <v>1</v>
      </c>
      <c r="N54">
        <f>IF(Données!O55&gt;0,1,0)</f>
        <v>1</v>
      </c>
      <c r="O54">
        <f>IF(Données!P55&gt;0,1,0)</f>
        <v>1</v>
      </c>
      <c r="P54">
        <f>IF(Données!Q55&gt;0,1,0)</f>
        <v>1</v>
      </c>
      <c r="Q54">
        <f>IF(Données!R55&gt;0,1,0)</f>
        <v>1</v>
      </c>
      <c r="R54">
        <f>IF(Données!S55&gt;0,1,0)</f>
        <v>1</v>
      </c>
      <c r="S54">
        <f>IF(Données!T55&gt;0,1,0)</f>
        <v>1</v>
      </c>
      <c r="T54">
        <f>IF(Données!U55&gt;0,1,0)</f>
        <v>1</v>
      </c>
      <c r="U54">
        <f>IF(Données!V55&gt;0,1,0)</f>
        <v>1</v>
      </c>
      <c r="V54">
        <f>IF(Données!W55&gt;0,1,0)</f>
        <v>1</v>
      </c>
      <c r="W54" s="48">
        <f>IF(Données!X55&gt;0,1,0)</f>
        <v>1</v>
      </c>
      <c r="X54">
        <f t="shared" si="5"/>
        <v>2</v>
      </c>
      <c r="Y54">
        <f t="shared" si="6"/>
        <v>5</v>
      </c>
      <c r="Z54">
        <f t="shared" si="7"/>
        <v>5</v>
      </c>
      <c r="AA54">
        <f t="shared" si="8"/>
        <v>5</v>
      </c>
      <c r="AB54" s="48">
        <f t="shared" si="9"/>
        <v>5</v>
      </c>
      <c r="AC54" s="53">
        <f>IF(X54&gt;0,(Données!C55+Données!D55)/X54,0)</f>
        <v>40.4</v>
      </c>
      <c r="AD54" s="53">
        <f>IF(Y54&gt;0,SUM(Données!E55:I55)/Y54,0)</f>
        <v>58.8</v>
      </c>
      <c r="AE54" s="53">
        <f>IF(Z54&gt;0,SUM(Données!J55:N55)/Z54,0)</f>
        <v>65.2</v>
      </c>
      <c r="AF54" s="53">
        <f>IF(AA54&gt;0,SUM(Données!O55:S55)/AA54,0)</f>
        <v>56.06</v>
      </c>
      <c r="AG54" s="53">
        <f>IF(AB54&gt;0,SUM(Données!T55:X55)/AB54,0)</f>
        <v>46.42</v>
      </c>
    </row>
    <row r="55" spans="1:33">
      <c r="A55" t="str">
        <f>Données!A56</f>
        <v>Finlande</v>
      </c>
      <c r="B55">
        <f>IF(Données!C56&gt;0,1,0)</f>
        <v>1</v>
      </c>
      <c r="C55">
        <f>IF(Données!D56&gt;0,1,0)</f>
        <v>1</v>
      </c>
      <c r="D55">
        <f>IF(Données!E56&gt;0,1,0)</f>
        <v>1</v>
      </c>
      <c r="E55">
        <f>IF(Données!F56&gt;0,1,0)</f>
        <v>1</v>
      </c>
      <c r="F55">
        <f>IF(Données!G56&gt;0,1,0)</f>
        <v>1</v>
      </c>
      <c r="G55">
        <f>IF(Données!H56&gt;0,1,0)</f>
        <v>1</v>
      </c>
      <c r="H55">
        <f>IF(Données!I56&gt;0,1,0)</f>
        <v>1</v>
      </c>
      <c r="I55">
        <f>IF(Données!J56&gt;0,1,0)</f>
        <v>1</v>
      </c>
      <c r="J55">
        <f>IF(Données!K56&gt;0,1,0)</f>
        <v>1</v>
      </c>
      <c r="K55">
        <f>IF(Données!L56&gt;0,1,0)</f>
        <v>1</v>
      </c>
      <c r="L55">
        <f>IF(Données!M56&gt;0,1,0)</f>
        <v>1</v>
      </c>
      <c r="M55">
        <f>IF(Données!N56&gt;0,1,0)</f>
        <v>1</v>
      </c>
      <c r="N55">
        <f>IF(Données!O56&gt;0,1,0)</f>
        <v>1</v>
      </c>
      <c r="O55">
        <f>IF(Données!P56&gt;0,1,0)</f>
        <v>1</v>
      </c>
      <c r="P55">
        <f>IF(Données!Q56&gt;0,1,0)</f>
        <v>1</v>
      </c>
      <c r="Q55">
        <f>IF(Données!R56&gt;0,1,0)</f>
        <v>1</v>
      </c>
      <c r="R55">
        <f>IF(Données!S56&gt;0,1,0)</f>
        <v>1</v>
      </c>
      <c r="S55">
        <f>IF(Données!T56&gt;0,1,0)</f>
        <v>1</v>
      </c>
      <c r="T55">
        <f>IF(Données!U56&gt;0,1,0)</f>
        <v>1</v>
      </c>
      <c r="U55">
        <f>IF(Données!V56&gt;0,1,0)</f>
        <v>1</v>
      </c>
      <c r="V55">
        <f>IF(Données!W56&gt;0,1,0)</f>
        <v>1</v>
      </c>
      <c r="W55" s="48">
        <f>IF(Données!X56&gt;0,1,0)</f>
        <v>1</v>
      </c>
      <c r="X55">
        <f t="shared" si="5"/>
        <v>2</v>
      </c>
      <c r="Y55">
        <f t="shared" si="6"/>
        <v>5</v>
      </c>
      <c r="Z55">
        <f t="shared" si="7"/>
        <v>5</v>
      </c>
      <c r="AA55">
        <f t="shared" si="8"/>
        <v>5</v>
      </c>
      <c r="AB55" s="48">
        <f t="shared" si="9"/>
        <v>5</v>
      </c>
      <c r="AC55" s="53">
        <f>IF(X55&gt;0,(Données!C56+Données!D56)/X55,0)</f>
        <v>2462.5</v>
      </c>
      <c r="AD55" s="53">
        <f>IF(Y55&gt;0,SUM(Données!E56:I56)/Y55,0)</f>
        <v>2651</v>
      </c>
      <c r="AE55" s="53">
        <f>IF(Z55&gt;0,SUM(Données!J56:N56)/Z55,0)</f>
        <v>3326.4</v>
      </c>
      <c r="AF55" s="53">
        <f>IF(AA55&gt;0,SUM(Données!O56:S56)/AA55,0)</f>
        <v>3506.4</v>
      </c>
      <c r="AG55" s="53">
        <f>IF(AB55&gt;0,SUM(Données!T56:X56)/AB55,0)</f>
        <v>3572.4</v>
      </c>
    </row>
    <row r="56" spans="1:33">
      <c r="A56" t="str">
        <f>Données!A57</f>
        <v>France</v>
      </c>
      <c r="B56">
        <f>IF(Données!C57&gt;0,1,0)</f>
        <v>1</v>
      </c>
      <c r="C56">
        <f>IF(Données!D57&gt;0,1,0)</f>
        <v>1</v>
      </c>
      <c r="D56">
        <f>IF(Données!E57&gt;0,1,0)</f>
        <v>1</v>
      </c>
      <c r="E56">
        <f>IF(Données!F57&gt;0,1,0)</f>
        <v>1</v>
      </c>
      <c r="F56">
        <f>IF(Données!G57&gt;0,1,0)</f>
        <v>1</v>
      </c>
      <c r="G56">
        <f>IF(Données!H57&gt;0,1,0)</f>
        <v>1</v>
      </c>
      <c r="H56">
        <f>IF(Données!I57&gt;0,1,0)</f>
        <v>1</v>
      </c>
      <c r="I56">
        <f>IF(Données!J57&gt;0,1,0)</f>
        <v>1</v>
      </c>
      <c r="J56">
        <f>IF(Données!K57&gt;0,1,0)</f>
        <v>1</v>
      </c>
      <c r="K56">
        <f>IF(Données!L57&gt;0,1,0)</f>
        <v>1</v>
      </c>
      <c r="L56">
        <f>IF(Données!M57&gt;0,1,0)</f>
        <v>1</v>
      </c>
      <c r="M56">
        <f>IF(Données!N57&gt;0,1,0)</f>
        <v>1</v>
      </c>
      <c r="N56">
        <f>IF(Données!O57&gt;0,1,0)</f>
        <v>1</v>
      </c>
      <c r="O56">
        <f>IF(Données!P57&gt;0,1,0)</f>
        <v>1</v>
      </c>
      <c r="P56">
        <f>IF(Données!Q57&gt;0,1,0)</f>
        <v>1</v>
      </c>
      <c r="Q56">
        <f>IF(Données!R57&gt;0,1,0)</f>
        <v>1</v>
      </c>
      <c r="R56">
        <f>IF(Données!S57&gt;0,1,0)</f>
        <v>1</v>
      </c>
      <c r="S56">
        <f>IF(Données!T57&gt;0,1,0)</f>
        <v>1</v>
      </c>
      <c r="T56">
        <f>IF(Données!U57&gt;0,1,0)</f>
        <v>1</v>
      </c>
      <c r="U56">
        <f>IF(Données!V57&gt;0,1,0)</f>
        <v>1</v>
      </c>
      <c r="V56">
        <f>IF(Données!W57&gt;0,1,0)</f>
        <v>1</v>
      </c>
      <c r="W56" s="48">
        <f>IF(Données!X57&gt;0,1,0)</f>
        <v>1</v>
      </c>
      <c r="X56">
        <f t="shared" si="5"/>
        <v>2</v>
      </c>
      <c r="Y56">
        <f t="shared" si="6"/>
        <v>5</v>
      </c>
      <c r="Z56">
        <f t="shared" si="7"/>
        <v>5</v>
      </c>
      <c r="AA56">
        <f t="shared" si="8"/>
        <v>5</v>
      </c>
      <c r="AB56" s="48">
        <f t="shared" si="9"/>
        <v>5</v>
      </c>
      <c r="AC56" s="53">
        <f>IF(X56&gt;0,(Données!C57+Données!D57)/X56,0)</f>
        <v>52524</v>
      </c>
      <c r="AD56" s="53">
        <f>IF(Y56&gt;0,SUM(Données!E57:I57)/Y56,0)</f>
        <v>53598.2</v>
      </c>
      <c r="AE56" s="53">
        <f>IF(Z56&gt;0,SUM(Données!J57:N57)/Z56,0)</f>
        <v>55845.4</v>
      </c>
      <c r="AF56" s="53">
        <f>IF(AA56&gt;0,SUM(Données!O57:S57)/AA56,0)</f>
        <v>54493.2</v>
      </c>
      <c r="AG56" s="53">
        <f>IF(AB56&gt;0,SUM(Données!T57:X57)/AB56,0)</f>
        <v>59845.2</v>
      </c>
    </row>
    <row r="57" spans="1:33">
      <c r="A57" t="str">
        <f>Données!A58</f>
        <v>Gabon</v>
      </c>
      <c r="B57">
        <f>IF(Données!C58&gt;0,1,0)</f>
        <v>0</v>
      </c>
      <c r="C57">
        <f>IF(Données!D58&gt;0,1,0)</f>
        <v>0</v>
      </c>
      <c r="D57">
        <f>IF(Données!E58&gt;0,1,0)</f>
        <v>1</v>
      </c>
      <c r="E57">
        <f>IF(Données!F58&gt;0,1,0)</f>
        <v>1</v>
      </c>
      <c r="F57">
        <f>IF(Données!G58&gt;0,1,0)</f>
        <v>1</v>
      </c>
      <c r="G57">
        <f>IF(Données!H58&gt;0,1,0)</f>
        <v>1</v>
      </c>
      <c r="H57">
        <f>IF(Données!I58&gt;0,1,0)</f>
        <v>1</v>
      </c>
      <c r="I57">
        <f>IF(Données!J58&gt;0,1,0)</f>
        <v>1</v>
      </c>
      <c r="J57">
        <f>IF(Données!K58&gt;0,1,0)</f>
        <v>1</v>
      </c>
      <c r="K57">
        <f>IF(Données!L58&gt;0,1,0)</f>
        <v>0</v>
      </c>
      <c r="L57">
        <f>IF(Données!M58&gt;0,1,0)</f>
        <v>0</v>
      </c>
      <c r="M57">
        <f>IF(Données!N58&gt;0,1,0)</f>
        <v>0</v>
      </c>
      <c r="N57">
        <f>IF(Données!O58&gt;0,1,0)</f>
        <v>1</v>
      </c>
      <c r="O57">
        <f>IF(Données!P58&gt;0,1,0)</f>
        <v>1</v>
      </c>
      <c r="P57">
        <f>IF(Données!Q58&gt;0,1,0)</f>
        <v>1</v>
      </c>
      <c r="Q57">
        <f>IF(Données!R58&gt;0,1,0)</f>
        <v>1</v>
      </c>
      <c r="R57">
        <f>IF(Données!S58&gt;0,1,0)</f>
        <v>1</v>
      </c>
      <c r="S57">
        <f>IF(Données!T58&gt;0,1,0)</f>
        <v>1</v>
      </c>
      <c r="T57">
        <f>IF(Données!U58&gt;0,1,0)</f>
        <v>1</v>
      </c>
      <c r="U57">
        <f>IF(Données!V58&gt;0,1,0)</f>
        <v>1</v>
      </c>
      <c r="V57">
        <f>IF(Données!W58&gt;0,1,0)</f>
        <v>1</v>
      </c>
      <c r="W57" s="48">
        <f>IF(Données!X58&gt;0,1,0)</f>
        <v>1</v>
      </c>
      <c r="X57">
        <f t="shared" si="5"/>
        <v>0</v>
      </c>
      <c r="Y57">
        <f t="shared" si="6"/>
        <v>5</v>
      </c>
      <c r="Z57">
        <f t="shared" si="7"/>
        <v>2</v>
      </c>
      <c r="AA57">
        <f t="shared" si="8"/>
        <v>5</v>
      </c>
      <c r="AB57" s="48">
        <f t="shared" si="9"/>
        <v>5</v>
      </c>
      <c r="AC57" s="53">
        <f>IF(X57&gt;0,(Données!C58+Données!D58)/X57,0)</f>
        <v>0</v>
      </c>
      <c r="AD57" s="53">
        <f>IF(Y57&gt;0,SUM(Données!E58:I58)/Y57,0)</f>
        <v>151.4</v>
      </c>
      <c r="AE57" s="53">
        <f>IF(Z57&gt;0,SUM(Données!J58:N58)/Z57,0)</f>
        <v>144</v>
      </c>
      <c r="AF57" s="53">
        <f>IF(AA57&gt;0,SUM(Données!O58:S58)/AA57,0)</f>
        <v>241.8</v>
      </c>
      <c r="AG57" s="53">
        <f>IF(AB57&gt;0,SUM(Données!T58:X58)/AB57,0)</f>
        <v>231.6</v>
      </c>
    </row>
    <row r="58" spans="1:33">
      <c r="A58" t="str">
        <f>Données!A59</f>
        <v>Gambie</v>
      </c>
      <c r="B58">
        <f>IF(Données!C59&gt;0,1,0)</f>
        <v>1</v>
      </c>
      <c r="C58">
        <f>IF(Données!D59&gt;0,1,0)</f>
        <v>1</v>
      </c>
      <c r="D58">
        <f>IF(Données!E59&gt;0,1,0)</f>
        <v>1</v>
      </c>
      <c r="E58">
        <f>IF(Données!F59&gt;0,1,0)</f>
        <v>1</v>
      </c>
      <c r="F58">
        <f>IF(Données!G59&gt;0,1,0)</f>
        <v>1</v>
      </c>
      <c r="G58">
        <f>IF(Données!H59&gt;0,1,0)</f>
        <v>1</v>
      </c>
      <c r="H58">
        <f>IF(Données!I59&gt;0,1,0)</f>
        <v>1</v>
      </c>
      <c r="I58">
        <f>IF(Données!J59&gt;0,1,0)</f>
        <v>1</v>
      </c>
      <c r="J58">
        <f>IF(Données!K59&gt;0,1,0)</f>
        <v>1</v>
      </c>
      <c r="K58">
        <f>IF(Données!L59&gt;0,1,0)</f>
        <v>1</v>
      </c>
      <c r="L58">
        <f>IF(Données!M59&gt;0,1,0)</f>
        <v>1</v>
      </c>
      <c r="M58">
        <f>IF(Données!N59&gt;0,1,0)</f>
        <v>1</v>
      </c>
      <c r="N58">
        <f>IF(Données!O59&gt;0,1,0)</f>
        <v>0</v>
      </c>
      <c r="O58">
        <f>IF(Données!P59&gt;0,1,0)</f>
        <v>0</v>
      </c>
      <c r="P58">
        <f>IF(Données!Q59&gt;0,1,0)</f>
        <v>1</v>
      </c>
      <c r="Q58">
        <f>IF(Données!R59&gt;0,1,0)</f>
        <v>1</v>
      </c>
      <c r="R58">
        <f>IF(Données!S59&gt;0,1,0)</f>
        <v>1</v>
      </c>
      <c r="S58">
        <f>IF(Données!T59&gt;0,1,0)</f>
        <v>1</v>
      </c>
      <c r="T58">
        <f>IF(Données!U59&gt;0,1,0)</f>
        <v>0</v>
      </c>
      <c r="U58">
        <f>IF(Données!V59&gt;0,1,0)</f>
        <v>0</v>
      </c>
      <c r="V58">
        <f>IF(Données!W59&gt;0,1,0)</f>
        <v>1</v>
      </c>
      <c r="W58" s="48">
        <f>IF(Données!X59&gt;0,1,0)</f>
        <v>1</v>
      </c>
      <c r="X58">
        <f t="shared" si="5"/>
        <v>2</v>
      </c>
      <c r="Y58">
        <f t="shared" si="6"/>
        <v>5</v>
      </c>
      <c r="Z58">
        <f t="shared" si="7"/>
        <v>5</v>
      </c>
      <c r="AA58">
        <f t="shared" si="8"/>
        <v>3</v>
      </c>
      <c r="AB58" s="48">
        <f t="shared" si="9"/>
        <v>3</v>
      </c>
      <c r="AC58" s="53">
        <f>IF(X58&gt;0,(Données!C59+Données!D59)/X58,0)</f>
        <v>2.75</v>
      </c>
      <c r="AD58" s="53">
        <f>IF(Y58&gt;0,SUM(Données!E59:I59)/Y58,0)</f>
        <v>2.6</v>
      </c>
      <c r="AE58" s="53">
        <f>IF(Z58&gt;0,SUM(Données!J59:N59)/Z58,0)</f>
        <v>6.24</v>
      </c>
      <c r="AF58" s="53">
        <f>IF(AA58&gt;0,SUM(Données!O59:S59)/AA58,0)</f>
        <v>12.6</v>
      </c>
      <c r="AG58" s="53">
        <f>IF(AB58&gt;0,SUM(Données!T59:X59)/AB58,0)</f>
        <v>12.566666666666668</v>
      </c>
    </row>
    <row r="59" spans="1:33">
      <c r="A59" t="str">
        <f>Données!A60</f>
        <v>Géorgie</v>
      </c>
      <c r="B59">
        <f>IF(Données!C60&gt;0,1,0)</f>
        <v>1</v>
      </c>
      <c r="C59">
        <f>IF(Données!D60&gt;0,1,0)</f>
        <v>1</v>
      </c>
      <c r="D59">
        <f>IF(Données!E60&gt;0,1,0)</f>
        <v>1</v>
      </c>
      <c r="E59">
        <f>IF(Données!F60&gt;0,1,0)</f>
        <v>1</v>
      </c>
      <c r="F59">
        <f>IF(Données!G60&gt;0,1,0)</f>
        <v>1</v>
      </c>
      <c r="G59">
        <f>IF(Données!H60&gt;0,1,0)</f>
        <v>1</v>
      </c>
      <c r="H59">
        <f>IF(Données!I60&gt;0,1,0)</f>
        <v>1</v>
      </c>
      <c r="I59">
        <f>IF(Données!J60&gt;0,1,0)</f>
        <v>1</v>
      </c>
      <c r="J59">
        <f>IF(Données!K60&gt;0,1,0)</f>
        <v>1</v>
      </c>
      <c r="K59">
        <f>IF(Données!L60&gt;0,1,0)</f>
        <v>1</v>
      </c>
      <c r="L59">
        <f>IF(Données!M60&gt;0,1,0)</f>
        <v>1</v>
      </c>
      <c r="M59">
        <f>IF(Données!N60&gt;0,1,0)</f>
        <v>1</v>
      </c>
      <c r="N59">
        <f>IF(Données!O60&gt;0,1,0)</f>
        <v>1</v>
      </c>
      <c r="O59">
        <f>IF(Données!P60&gt;0,1,0)</f>
        <v>1</v>
      </c>
      <c r="P59">
        <f>IF(Données!Q60&gt;0,1,0)</f>
        <v>1</v>
      </c>
      <c r="Q59">
        <f>IF(Données!R60&gt;0,1,0)</f>
        <v>1</v>
      </c>
      <c r="R59">
        <f>IF(Données!S60&gt;0,1,0)</f>
        <v>1</v>
      </c>
      <c r="S59">
        <f>IF(Données!T60&gt;0,1,0)</f>
        <v>1</v>
      </c>
      <c r="T59">
        <f>IF(Données!U60&gt;0,1,0)</f>
        <v>1</v>
      </c>
      <c r="U59">
        <f>IF(Données!V60&gt;0,1,0)</f>
        <v>1</v>
      </c>
      <c r="V59">
        <f>IF(Données!W60&gt;0,1,0)</f>
        <v>1</v>
      </c>
      <c r="W59" s="48">
        <f>IF(Données!X60&gt;0,1,0)</f>
        <v>1</v>
      </c>
      <c r="X59">
        <f t="shared" si="5"/>
        <v>2</v>
      </c>
      <c r="Y59">
        <f t="shared" si="6"/>
        <v>5</v>
      </c>
      <c r="Z59">
        <f t="shared" si="7"/>
        <v>5</v>
      </c>
      <c r="AA59">
        <f t="shared" si="8"/>
        <v>5</v>
      </c>
      <c r="AB59" s="48">
        <f t="shared" si="9"/>
        <v>5</v>
      </c>
      <c r="AC59" s="53">
        <f>IF(X59&gt;0,(Données!C60+Données!D60)/X59,0)</f>
        <v>56.699999999999996</v>
      </c>
      <c r="AD59" s="53">
        <f>IF(Y59&gt;0,SUM(Données!E60:I60)/Y59,0)</f>
        <v>63.160000000000004</v>
      </c>
      <c r="AE59" s="53">
        <f>IF(Z59&gt;0,SUM(Données!J60:N60)/Z59,0)</f>
        <v>617.20000000000005</v>
      </c>
      <c r="AF59" s="53">
        <f>IF(AA59&gt;0,SUM(Données!O60:S60)/AA59,0)</f>
        <v>362.2</v>
      </c>
      <c r="AG59" s="53">
        <f>IF(AB59&gt;0,SUM(Données!T60:X60)/AB59,0)</f>
        <v>309.39999999999998</v>
      </c>
    </row>
    <row r="60" spans="1:33">
      <c r="A60" t="str">
        <f>Données!A61</f>
        <v>Ghana</v>
      </c>
      <c r="B60">
        <f>IF(Données!C61&gt;0,1,0)</f>
        <v>1</v>
      </c>
      <c r="C60">
        <f>IF(Données!D61&gt;0,1,0)</f>
        <v>1</v>
      </c>
      <c r="D60">
        <f>IF(Données!E61&gt;0,1,0)</f>
        <v>1</v>
      </c>
      <c r="E60">
        <f>IF(Données!F61&gt;0,1,0)</f>
        <v>1</v>
      </c>
      <c r="F60">
        <f>IF(Données!G61&gt;0,1,0)</f>
        <v>1</v>
      </c>
      <c r="G60">
        <f>IF(Données!H61&gt;0,1,0)</f>
        <v>1</v>
      </c>
      <c r="H60">
        <f>IF(Données!I61&gt;0,1,0)</f>
        <v>1</v>
      </c>
      <c r="I60">
        <f>IF(Données!J61&gt;0,1,0)</f>
        <v>1</v>
      </c>
      <c r="J60">
        <f>IF(Données!K61&gt;0,1,0)</f>
        <v>1</v>
      </c>
      <c r="K60">
        <f>IF(Données!L61&gt;0,1,0)</f>
        <v>1</v>
      </c>
      <c r="L60">
        <f>IF(Données!M61&gt;0,1,0)</f>
        <v>1</v>
      </c>
      <c r="M60">
        <f>IF(Données!N61&gt;0,1,0)</f>
        <v>1</v>
      </c>
      <c r="N60">
        <f>IF(Données!O61&gt;0,1,0)</f>
        <v>1</v>
      </c>
      <c r="O60">
        <f>IF(Données!P61&gt;0,1,0)</f>
        <v>1</v>
      </c>
      <c r="P60">
        <f>IF(Données!Q61&gt;0,1,0)</f>
        <v>1</v>
      </c>
      <c r="Q60">
        <f>IF(Données!R61&gt;0,1,0)</f>
        <v>1</v>
      </c>
      <c r="R60">
        <f>IF(Données!S61&gt;0,1,0)</f>
        <v>1</v>
      </c>
      <c r="S60">
        <f>IF(Données!T61&gt;0,1,0)</f>
        <v>1</v>
      </c>
      <c r="T60">
        <f>IF(Données!U61&gt;0,1,0)</f>
        <v>1</v>
      </c>
      <c r="U60">
        <f>IF(Données!V61&gt;0,1,0)</f>
        <v>1</v>
      </c>
      <c r="V60">
        <f>IF(Données!W61&gt;0,1,0)</f>
        <v>1</v>
      </c>
      <c r="W60" s="48">
        <f>IF(Données!X61&gt;0,1,0)</f>
        <v>1</v>
      </c>
      <c r="X60">
        <f t="shared" si="5"/>
        <v>2</v>
      </c>
      <c r="Y60">
        <f t="shared" si="6"/>
        <v>5</v>
      </c>
      <c r="Z60">
        <f t="shared" si="7"/>
        <v>5</v>
      </c>
      <c r="AA60">
        <f t="shared" si="8"/>
        <v>5</v>
      </c>
      <c r="AB60" s="48">
        <f t="shared" si="9"/>
        <v>5</v>
      </c>
      <c r="AC60" s="53">
        <f>IF(X60&gt;0,(Données!C61+Données!D61)/X60,0)</f>
        <v>48.7</v>
      </c>
      <c r="AD60" s="53">
        <f>IF(Y60&gt;0,SUM(Données!E61:I61)/Y60,0)</f>
        <v>56.44</v>
      </c>
      <c r="AE60" s="53">
        <f>IF(Z60&gt;0,SUM(Données!J61:N61)/Z60,0)</f>
        <v>80.5</v>
      </c>
      <c r="AF60" s="53">
        <f>IF(AA60&gt;0,SUM(Données!O61:S61)/AA60,0)</f>
        <v>204.94</v>
      </c>
      <c r="AG60" s="53">
        <f>IF(AB60&gt;0,SUM(Données!T61:X61)/AB60,0)</f>
        <v>200.4</v>
      </c>
    </row>
    <row r="61" spans="1:33">
      <c r="A61" t="str">
        <f>Données!A62</f>
        <v>Grèce</v>
      </c>
      <c r="B61">
        <f>IF(Données!C62&gt;0,1,0)</f>
        <v>1</v>
      </c>
      <c r="C61">
        <f>IF(Données!D62&gt;0,1,0)</f>
        <v>1</v>
      </c>
      <c r="D61">
        <f>IF(Données!E62&gt;0,1,0)</f>
        <v>1</v>
      </c>
      <c r="E61">
        <f>IF(Données!F62&gt;0,1,0)</f>
        <v>1</v>
      </c>
      <c r="F61">
        <f>IF(Données!G62&gt;0,1,0)</f>
        <v>1</v>
      </c>
      <c r="G61">
        <f>IF(Données!H62&gt;0,1,0)</f>
        <v>1</v>
      </c>
      <c r="H61">
        <f>IF(Données!I62&gt;0,1,0)</f>
        <v>1</v>
      </c>
      <c r="I61">
        <f>IF(Données!J62&gt;0,1,0)</f>
        <v>1</v>
      </c>
      <c r="J61">
        <f>IF(Données!K62&gt;0,1,0)</f>
        <v>1</v>
      </c>
      <c r="K61">
        <f>IF(Données!L62&gt;0,1,0)</f>
        <v>1</v>
      </c>
      <c r="L61">
        <f>IF(Données!M62&gt;0,1,0)</f>
        <v>1</v>
      </c>
      <c r="M61">
        <f>IF(Données!N62&gt;0,1,0)</f>
        <v>1</v>
      </c>
      <c r="N61">
        <f>IF(Données!O62&gt;0,1,0)</f>
        <v>1</v>
      </c>
      <c r="O61">
        <f>IF(Données!P62&gt;0,1,0)</f>
        <v>1</v>
      </c>
      <c r="P61">
        <f>IF(Données!Q62&gt;0,1,0)</f>
        <v>1</v>
      </c>
      <c r="Q61">
        <f>IF(Données!R62&gt;0,1,0)</f>
        <v>1</v>
      </c>
      <c r="R61">
        <f>IF(Données!S62&gt;0,1,0)</f>
        <v>1</v>
      </c>
      <c r="S61">
        <f>IF(Données!T62&gt;0,1,0)</f>
        <v>1</v>
      </c>
      <c r="T61">
        <f>IF(Données!U62&gt;0,1,0)</f>
        <v>1</v>
      </c>
      <c r="U61">
        <f>IF(Données!V62&gt;0,1,0)</f>
        <v>1</v>
      </c>
      <c r="V61">
        <f>IF(Données!W62&gt;0,1,0)</f>
        <v>1</v>
      </c>
      <c r="W61" s="48">
        <f>IF(Données!X62&gt;0,1,0)</f>
        <v>1</v>
      </c>
      <c r="X61">
        <f t="shared" si="5"/>
        <v>2</v>
      </c>
      <c r="Y61">
        <f t="shared" si="6"/>
        <v>5</v>
      </c>
      <c r="Z61">
        <f t="shared" si="7"/>
        <v>5</v>
      </c>
      <c r="AA61">
        <f t="shared" si="8"/>
        <v>5</v>
      </c>
      <c r="AB61" s="48">
        <f t="shared" si="9"/>
        <v>5</v>
      </c>
      <c r="AC61" s="53">
        <f>IF(X61&gt;0,(Données!C62+Données!D62)/X61,0)</f>
        <v>7120</v>
      </c>
      <c r="AD61" s="53">
        <f>IF(Y61&gt;0,SUM(Données!E62:I62)/Y61,0)</f>
        <v>7168.6</v>
      </c>
      <c r="AE61" s="53">
        <f>IF(Z61&gt;0,SUM(Données!J62:N62)/Z61,0)</f>
        <v>8178.6</v>
      </c>
      <c r="AF61" s="53">
        <f>IF(AA61&gt;0,SUM(Données!O62:S62)/AA61,0)</f>
        <v>5370.2</v>
      </c>
      <c r="AG61" s="53">
        <f>IF(AB61&gt;0,SUM(Données!T62:X62)/AB61,0)</f>
        <v>5047.2</v>
      </c>
    </row>
    <row r="62" spans="1:33">
      <c r="A62" t="str">
        <f>Données!A63</f>
        <v>Guatemala</v>
      </c>
      <c r="B62">
        <f>IF(Données!C63&gt;0,1,0)</f>
        <v>1</v>
      </c>
      <c r="C62">
        <f>IF(Données!D63&gt;0,1,0)</f>
        <v>1</v>
      </c>
      <c r="D62">
        <f>IF(Données!E63&gt;0,1,0)</f>
        <v>1</v>
      </c>
      <c r="E62">
        <f>IF(Données!F63&gt;0,1,0)</f>
        <v>1</v>
      </c>
      <c r="F62">
        <f>IF(Données!G63&gt;0,1,0)</f>
        <v>1</v>
      </c>
      <c r="G62">
        <f>IF(Données!H63&gt;0,1,0)</f>
        <v>1</v>
      </c>
      <c r="H62">
        <f>IF(Données!I63&gt;0,1,0)</f>
        <v>1</v>
      </c>
      <c r="I62">
        <f>IF(Données!J63&gt;0,1,0)</f>
        <v>1</v>
      </c>
      <c r="J62">
        <f>IF(Données!K63&gt;0,1,0)</f>
        <v>1</v>
      </c>
      <c r="K62">
        <f>IF(Données!L63&gt;0,1,0)</f>
        <v>1</v>
      </c>
      <c r="L62">
        <f>IF(Données!M63&gt;0,1,0)</f>
        <v>1</v>
      </c>
      <c r="M62">
        <f>IF(Données!N63&gt;0,1,0)</f>
        <v>1</v>
      </c>
      <c r="N62">
        <f>IF(Données!O63&gt;0,1,0)</f>
        <v>1</v>
      </c>
      <c r="O62">
        <f>IF(Données!P63&gt;0,1,0)</f>
        <v>1</v>
      </c>
      <c r="P62">
        <f>IF(Données!Q63&gt;0,1,0)</f>
        <v>1</v>
      </c>
      <c r="Q62">
        <f>IF(Données!R63&gt;0,1,0)</f>
        <v>1</v>
      </c>
      <c r="R62">
        <f>IF(Données!S63&gt;0,1,0)</f>
        <v>1</v>
      </c>
      <c r="S62">
        <f>IF(Données!T63&gt;0,1,0)</f>
        <v>1</v>
      </c>
      <c r="T62">
        <f>IF(Données!U63&gt;0,1,0)</f>
        <v>1</v>
      </c>
      <c r="U62">
        <f>IF(Données!V63&gt;0,1,0)</f>
        <v>1</v>
      </c>
      <c r="V62">
        <f>IF(Données!W63&gt;0,1,0)</f>
        <v>1</v>
      </c>
      <c r="W62" s="48">
        <f>IF(Données!X63&gt;0,1,0)</f>
        <v>1</v>
      </c>
      <c r="X62">
        <f t="shared" si="5"/>
        <v>2</v>
      </c>
      <c r="Y62">
        <f t="shared" si="6"/>
        <v>5</v>
      </c>
      <c r="Z62">
        <f t="shared" si="7"/>
        <v>5</v>
      </c>
      <c r="AA62">
        <f t="shared" si="8"/>
        <v>5</v>
      </c>
      <c r="AB62" s="48">
        <f t="shared" si="9"/>
        <v>5</v>
      </c>
      <c r="AC62" s="53">
        <f>IF(X62&gt;0,(Données!C63+Données!D63)/X62,0)</f>
        <v>342.5</v>
      </c>
      <c r="AD62" s="53">
        <f>IF(Y62&gt;0,SUM(Données!E63:I63)/Y62,0)</f>
        <v>389.2</v>
      </c>
      <c r="AE62" s="53">
        <f>IF(Z62&gt;0,SUM(Données!J63:N63)/Z62,0)</f>
        <v>221.6</v>
      </c>
      <c r="AF62" s="53">
        <f>IF(AA62&gt;0,SUM(Données!O63:S63)/AA62,0)</f>
        <v>278.8</v>
      </c>
      <c r="AG62" s="53">
        <f>IF(AB62&gt;0,SUM(Données!T63:X63)/AB62,0)</f>
        <v>285.8</v>
      </c>
    </row>
    <row r="63" spans="1:33">
      <c r="A63" t="str">
        <f>Données!A64</f>
        <v>Guinée</v>
      </c>
      <c r="B63">
        <f>IF(Données!C64&gt;0,1,0)</f>
        <v>1</v>
      </c>
      <c r="C63">
        <f>IF(Données!D64&gt;0,1,0)</f>
        <v>1</v>
      </c>
      <c r="D63">
        <f>IF(Données!E64&gt;0,1,0)</f>
        <v>1</v>
      </c>
      <c r="E63">
        <f>IF(Données!F64&gt;0,1,0)</f>
        <v>1</v>
      </c>
      <c r="F63">
        <f>IF(Données!G64&gt;0,1,0)</f>
        <v>1</v>
      </c>
      <c r="G63">
        <f>IF(Données!H64&gt;0,1,0)</f>
        <v>1</v>
      </c>
      <c r="H63">
        <f>IF(Données!I64&gt;0,1,0)</f>
        <v>1</v>
      </c>
      <c r="I63">
        <f>IF(Données!J64&gt;0,1,0)</f>
        <v>0</v>
      </c>
      <c r="J63">
        <f>IF(Données!K64&gt;0,1,0)</f>
        <v>0</v>
      </c>
      <c r="K63">
        <f>IF(Données!L64&gt;0,1,0)</f>
        <v>0</v>
      </c>
      <c r="L63">
        <f>IF(Données!M64&gt;0,1,0)</f>
        <v>0</v>
      </c>
      <c r="M63">
        <f>IF(Données!N64&gt;0,1,0)</f>
        <v>0</v>
      </c>
      <c r="N63">
        <f>IF(Données!O64&gt;0,1,0)</f>
        <v>0</v>
      </c>
      <c r="O63">
        <f>IF(Données!P64&gt;0,1,0)</f>
        <v>0</v>
      </c>
      <c r="P63">
        <f>IF(Données!Q64&gt;0,1,0)</f>
        <v>1</v>
      </c>
      <c r="Q63">
        <f>IF(Données!R64&gt;0,1,0)</f>
        <v>1</v>
      </c>
      <c r="R63">
        <f>IF(Données!S64&gt;0,1,0)</f>
        <v>1</v>
      </c>
      <c r="S63">
        <f>IF(Données!T64&gt;0,1,0)</f>
        <v>1</v>
      </c>
      <c r="T63">
        <f>IF(Données!U64&gt;0,1,0)</f>
        <v>1</v>
      </c>
      <c r="U63">
        <f>IF(Données!V64&gt;0,1,0)</f>
        <v>1</v>
      </c>
      <c r="V63">
        <f>IF(Données!W64&gt;0,1,0)</f>
        <v>1</v>
      </c>
      <c r="W63" s="48">
        <f>IF(Données!X64&gt;0,1,0)</f>
        <v>1</v>
      </c>
      <c r="X63">
        <f t="shared" si="5"/>
        <v>2</v>
      </c>
      <c r="Y63">
        <f t="shared" si="6"/>
        <v>5</v>
      </c>
      <c r="Z63">
        <f t="shared" si="7"/>
        <v>0</v>
      </c>
      <c r="AA63">
        <f t="shared" si="8"/>
        <v>3</v>
      </c>
      <c r="AB63" s="48">
        <f t="shared" si="9"/>
        <v>5</v>
      </c>
      <c r="AC63" s="53">
        <f>IF(X63&gt;0,(Données!C64+Données!D64)/X63,0)</f>
        <v>75.7</v>
      </c>
      <c r="AD63" s="53">
        <f>IF(Y63&gt;0,SUM(Données!E64:I64)/Y63,0)</f>
        <v>144.9</v>
      </c>
      <c r="AE63" s="53">
        <f>IF(Z63&gt;0,SUM(Données!J64:N64)/Z63,0)</f>
        <v>0</v>
      </c>
      <c r="AF63" s="53">
        <f>IF(AA63&gt;0,SUM(Données!O64:S64)/AA63,0)</f>
        <v>200.66666666666666</v>
      </c>
      <c r="AG63" s="53">
        <f>IF(AB63&gt;0,SUM(Données!T64:X64)/AB63,0)</f>
        <v>197.2</v>
      </c>
    </row>
    <row r="64" spans="1:33">
      <c r="A64" t="str">
        <f>Données!A65</f>
        <v>Guinée équatoriale</v>
      </c>
      <c r="B64">
        <f>IF(Données!C65&gt;0,1,0)</f>
        <v>0</v>
      </c>
      <c r="C64">
        <f>IF(Données!D65&gt;0,1,0)</f>
        <v>0</v>
      </c>
      <c r="D64">
        <f>IF(Données!E65&gt;0,1,0)</f>
        <v>0</v>
      </c>
      <c r="E64">
        <f>IF(Données!F65&gt;0,1,0)</f>
        <v>0</v>
      </c>
      <c r="F64">
        <f>IF(Données!G65&gt;0,1,0)</f>
        <v>0</v>
      </c>
      <c r="G64">
        <f>IF(Données!H65&gt;0,1,0)</f>
        <v>0</v>
      </c>
      <c r="H64">
        <f>IF(Données!I65&gt;0,1,0)</f>
        <v>0</v>
      </c>
      <c r="I64">
        <f>IF(Données!J65&gt;0,1,0)</f>
        <v>0</v>
      </c>
      <c r="J64">
        <f>IF(Données!K65&gt;0,1,0)</f>
        <v>0</v>
      </c>
      <c r="K64">
        <f>IF(Données!L65&gt;0,1,0)</f>
        <v>1</v>
      </c>
      <c r="L64">
        <f>IF(Données!M65&gt;0,1,0)</f>
        <v>1</v>
      </c>
      <c r="M64">
        <f>IF(Données!N65&gt;0,1,0)</f>
        <v>1</v>
      </c>
      <c r="N64">
        <f>IF(Données!O65&gt;0,1,0)</f>
        <v>0</v>
      </c>
      <c r="O64">
        <f>IF(Données!P65&gt;0,1,0)</f>
        <v>0</v>
      </c>
      <c r="P64">
        <f>IF(Données!Q65&gt;0,1,0)</f>
        <v>0</v>
      </c>
      <c r="Q64">
        <f>IF(Données!R65&gt;0,1,0)</f>
        <v>0</v>
      </c>
      <c r="R64">
        <f>IF(Données!S65&gt;0,1,0)</f>
        <v>1</v>
      </c>
      <c r="S64">
        <f>IF(Données!T65&gt;0,1,0)</f>
        <v>0</v>
      </c>
      <c r="T64">
        <f>IF(Données!U65&gt;0,1,0)</f>
        <v>1</v>
      </c>
      <c r="U64">
        <f>IF(Données!V65&gt;0,1,0)</f>
        <v>0</v>
      </c>
      <c r="V64">
        <f>IF(Données!W65&gt;0,1,0)</f>
        <v>0</v>
      </c>
      <c r="W64" s="48">
        <f>IF(Données!X65&gt;0,1,0)</f>
        <v>0</v>
      </c>
      <c r="X64">
        <f t="shared" si="5"/>
        <v>0</v>
      </c>
      <c r="Y64">
        <f t="shared" si="6"/>
        <v>0</v>
      </c>
      <c r="Z64">
        <f t="shared" si="7"/>
        <v>3</v>
      </c>
      <c r="AA64">
        <f t="shared" si="8"/>
        <v>1</v>
      </c>
      <c r="AB64" s="48">
        <f t="shared" si="9"/>
        <v>1</v>
      </c>
      <c r="AC64" s="53">
        <f>IF(X64&gt;0,(Données!C65+Données!D65)/X64,0)</f>
        <v>0</v>
      </c>
      <c r="AD64" s="53">
        <f>IF(Y64&gt;0,SUM(Données!E65:I65)/Y64,0)</f>
        <v>0</v>
      </c>
      <c r="AE64" s="53">
        <f>IF(Z64&gt;0,SUM(Données!J65:N65)/Z64,0)</f>
        <v>309.66666666666669</v>
      </c>
      <c r="AF64" s="53">
        <f>IF(AA64&gt;0,SUM(Données!O65:S65)/AA64,0)</f>
        <v>146</v>
      </c>
      <c r="AG64" s="53">
        <f>IF(AB64&gt;0,SUM(Données!T65:X65)/AB64,0)</f>
        <v>18.600000000000001</v>
      </c>
    </row>
    <row r="65" spans="1:33">
      <c r="A65" t="str">
        <f>Données!A66</f>
        <v>Guinée-Bissau</v>
      </c>
      <c r="B65">
        <f>IF(Données!C66&gt;0,1,0)</f>
        <v>1</v>
      </c>
      <c r="C65">
        <f>IF(Données!D66&gt;0,1,0)</f>
        <v>0</v>
      </c>
      <c r="D65">
        <f>IF(Données!E66&gt;0,1,0)</f>
        <v>0</v>
      </c>
      <c r="E65">
        <f>IF(Données!F66&gt;0,1,0)</f>
        <v>1</v>
      </c>
      <c r="F65">
        <f>IF(Données!G66&gt;0,1,0)</f>
        <v>1</v>
      </c>
      <c r="G65">
        <f>IF(Données!H66&gt;0,1,0)</f>
        <v>1</v>
      </c>
      <c r="H65">
        <f>IF(Données!I66&gt;0,1,0)</f>
        <v>1</v>
      </c>
      <c r="I65">
        <f>IF(Données!J66&gt;0,1,0)</f>
        <v>0</v>
      </c>
      <c r="J65">
        <f>IF(Données!K66&gt;0,1,0)</f>
        <v>1</v>
      </c>
      <c r="K65">
        <f>IF(Données!L66&gt;0,1,0)</f>
        <v>0</v>
      </c>
      <c r="L65">
        <f>IF(Données!M66&gt;0,1,0)</f>
        <v>0</v>
      </c>
      <c r="M65">
        <f>IF(Données!N66&gt;0,1,0)</f>
        <v>1</v>
      </c>
      <c r="N65">
        <f>IF(Données!O66&gt;0,1,0)</f>
        <v>1</v>
      </c>
      <c r="O65">
        <f>IF(Données!P66&gt;0,1,0)</f>
        <v>1</v>
      </c>
      <c r="P65">
        <f>IF(Données!Q66&gt;0,1,0)</f>
        <v>1</v>
      </c>
      <c r="Q65">
        <f>IF(Données!R66&gt;0,1,0)</f>
        <v>1</v>
      </c>
      <c r="R65">
        <f>IF(Données!S66&gt;0,1,0)</f>
        <v>1</v>
      </c>
      <c r="S65">
        <f>IF(Données!T66&gt;0,1,0)</f>
        <v>1</v>
      </c>
      <c r="T65">
        <f>IF(Données!U66&gt;0,1,0)</f>
        <v>0</v>
      </c>
      <c r="U65">
        <f>IF(Données!V66&gt;0,1,0)</f>
        <v>0</v>
      </c>
      <c r="V65">
        <f>IF(Données!W66&gt;0,1,0)</f>
        <v>0</v>
      </c>
      <c r="W65" s="48">
        <f>IF(Données!X66&gt;0,1,0)</f>
        <v>0</v>
      </c>
      <c r="X65">
        <f t="shared" ref="X65:X70" si="10">B65+C65</f>
        <v>1</v>
      </c>
      <c r="Y65">
        <f t="shared" ref="Y65:Y70" si="11">SUM(D65:H65)</f>
        <v>4</v>
      </c>
      <c r="Z65">
        <f t="shared" ref="Z65:Z70" si="12">SUM(I65:M65)</f>
        <v>2</v>
      </c>
      <c r="AA65">
        <f t="shared" ref="AA65:AA70" si="13">SUM(N65:R65)</f>
        <v>5</v>
      </c>
      <c r="AB65" s="48">
        <f t="shared" ref="AB65:AB70" si="14">SUM(S65:W65)</f>
        <v>1</v>
      </c>
      <c r="AC65" s="53">
        <f>IF(X65&gt;0,(Données!C66+Données!D66)/X65,0)</f>
        <v>4.4000000000000004</v>
      </c>
      <c r="AD65" s="53">
        <f>IF(Y65&gt;0,SUM(Données!E66:I66)/Y65,0)</f>
        <v>11.875</v>
      </c>
      <c r="AE65" s="53">
        <f>IF(Z65&gt;0,SUM(Données!J66:N66)/Z65,0)</f>
        <v>13.55</v>
      </c>
      <c r="AF65" s="53">
        <f>IF(AA65&gt;0,SUM(Données!O66:S66)/AA65,0)</f>
        <v>18.2</v>
      </c>
      <c r="AG65" s="53">
        <f>IF(AB65&gt;0,SUM(Données!T66:X66)/AB65,0)</f>
        <v>17.7</v>
      </c>
    </row>
    <row r="66" spans="1:33">
      <c r="A66" t="str">
        <f>Données!A67</f>
        <v>Guyana</v>
      </c>
      <c r="B66">
        <f>IF(Données!C67&gt;0,1,0)</f>
        <v>0</v>
      </c>
      <c r="C66">
        <f>IF(Données!D67&gt;0,1,0)</f>
        <v>0</v>
      </c>
      <c r="D66">
        <f>IF(Données!E67&gt;0,1,0)</f>
        <v>1</v>
      </c>
      <c r="E66">
        <f>IF(Données!F67&gt;0,1,0)</f>
        <v>1</v>
      </c>
      <c r="F66">
        <f>IF(Données!G67&gt;0,1,0)</f>
        <v>1</v>
      </c>
      <c r="G66">
        <f>IF(Données!H67&gt;0,1,0)</f>
        <v>1</v>
      </c>
      <c r="H66">
        <f>IF(Données!I67&gt;0,1,0)</f>
        <v>1</v>
      </c>
      <c r="I66">
        <f>IF(Données!J67&gt;0,1,0)</f>
        <v>1</v>
      </c>
      <c r="J66">
        <f>IF(Données!K67&gt;0,1,0)</f>
        <v>1</v>
      </c>
      <c r="K66">
        <f>IF(Données!L67&gt;0,1,0)</f>
        <v>1</v>
      </c>
      <c r="L66">
        <f>IF(Données!M67&gt;0,1,0)</f>
        <v>1</v>
      </c>
      <c r="M66">
        <f>IF(Données!N67&gt;0,1,0)</f>
        <v>1</v>
      </c>
      <c r="N66">
        <f>IF(Données!O67&gt;0,1,0)</f>
        <v>1</v>
      </c>
      <c r="O66">
        <f>IF(Données!P67&gt;0,1,0)</f>
        <v>1</v>
      </c>
      <c r="P66">
        <f>IF(Données!Q67&gt;0,1,0)</f>
        <v>1</v>
      </c>
      <c r="Q66">
        <f>IF(Données!R67&gt;0,1,0)</f>
        <v>1</v>
      </c>
      <c r="R66">
        <f>IF(Données!S67&gt;0,1,0)</f>
        <v>1</v>
      </c>
      <c r="S66">
        <f>IF(Données!T67&gt;0,1,0)</f>
        <v>1</v>
      </c>
      <c r="T66">
        <f>IF(Données!U67&gt;0,1,0)</f>
        <v>1</v>
      </c>
      <c r="U66">
        <f>IF(Données!V67&gt;0,1,0)</f>
        <v>1</v>
      </c>
      <c r="V66">
        <f>IF(Données!W67&gt;0,1,0)</f>
        <v>1</v>
      </c>
      <c r="W66" s="48">
        <f>IF(Données!X67&gt;0,1,0)</f>
        <v>1</v>
      </c>
      <c r="X66">
        <f t="shared" si="10"/>
        <v>0</v>
      </c>
      <c r="Y66">
        <f t="shared" si="11"/>
        <v>5</v>
      </c>
      <c r="Z66">
        <f t="shared" si="12"/>
        <v>5</v>
      </c>
      <c r="AA66">
        <f t="shared" si="13"/>
        <v>5</v>
      </c>
      <c r="AB66" s="48">
        <f t="shared" si="14"/>
        <v>5</v>
      </c>
      <c r="AC66" s="53">
        <f>IF(X66&gt;0,(Données!C67+Données!D67)/X66,0)</f>
        <v>0</v>
      </c>
      <c r="AD66" s="53">
        <f>IF(Y66&gt;0,SUM(Données!E67:I67)/Y66,0)</f>
        <v>27.54</v>
      </c>
      <c r="AE66" s="53">
        <f>IF(Z66&gt;0,SUM(Données!J67:N67)/Z66,0)</f>
        <v>31.720000000000006</v>
      </c>
      <c r="AF66" s="53">
        <f>IF(AA66&gt;0,SUM(Données!O67:S67)/AA66,0)</f>
        <v>35.880000000000003</v>
      </c>
      <c r="AG66" s="53">
        <f>IF(AB66&gt;0,SUM(Données!T67:X67)/AB66,0)</f>
        <v>55.86</v>
      </c>
    </row>
    <row r="67" spans="1:33">
      <c r="A67" t="str">
        <f>Données!A68</f>
        <v>Haïti</v>
      </c>
      <c r="B67">
        <f>IF(Données!C68&gt;0,1,0)</f>
        <v>0</v>
      </c>
      <c r="C67">
        <f>IF(Données!D68&gt;0,1,0)</f>
        <v>0</v>
      </c>
      <c r="D67">
        <f>IF(Données!E68&gt;0,1,0)</f>
        <v>0</v>
      </c>
      <c r="E67">
        <f>IF(Données!F68&gt;0,1,0)</f>
        <v>0</v>
      </c>
      <c r="F67">
        <f>IF(Données!G68&gt;0,1,0)</f>
        <v>0</v>
      </c>
      <c r="G67">
        <f>IF(Données!H68&gt;0,1,0)</f>
        <v>0</v>
      </c>
      <c r="H67">
        <f>IF(Données!I68&gt;0,1,0)</f>
        <v>0</v>
      </c>
      <c r="I67">
        <f>IF(Données!J68&gt;0,1,0)</f>
        <v>0</v>
      </c>
      <c r="J67">
        <f>IF(Données!K68&gt;0,1,0)</f>
        <v>0</v>
      </c>
      <c r="K67">
        <f>IF(Données!L68&gt;0,1,0)</f>
        <v>0</v>
      </c>
      <c r="L67">
        <f>IF(Données!M68&gt;0,1,0)</f>
        <v>0</v>
      </c>
      <c r="M67">
        <f>IF(Données!N68&gt;0,1,0)</f>
        <v>0</v>
      </c>
      <c r="N67">
        <f>IF(Données!O68&gt;0,1,0)</f>
        <v>0</v>
      </c>
      <c r="O67">
        <f>IF(Données!P68&gt;0,1,0)</f>
        <v>0</v>
      </c>
      <c r="P67">
        <f>IF(Données!Q68&gt;0,1,0)</f>
        <v>0</v>
      </c>
      <c r="Q67">
        <f>IF(Données!R68&gt;0,1,0)</f>
        <v>1</v>
      </c>
      <c r="R67">
        <f>IF(Données!S68&gt;0,1,0)</f>
        <v>1</v>
      </c>
      <c r="S67">
        <f>IF(Données!T68&gt;0,1,0)</f>
        <v>1</v>
      </c>
      <c r="T67">
        <f>IF(Données!U68&gt;0,1,0)</f>
        <v>1</v>
      </c>
      <c r="U67">
        <f>IF(Données!V68&gt;0,1,0)</f>
        <v>1</v>
      </c>
      <c r="V67">
        <f>IF(Données!W68&gt;0,1,0)</f>
        <v>1</v>
      </c>
      <c r="W67" s="48">
        <f>IF(Données!X68&gt;0,1,0)</f>
        <v>1</v>
      </c>
      <c r="X67">
        <f t="shared" si="10"/>
        <v>0</v>
      </c>
      <c r="Y67">
        <f t="shared" si="11"/>
        <v>0</v>
      </c>
      <c r="Z67">
        <f t="shared" si="12"/>
        <v>0</v>
      </c>
      <c r="AA67">
        <f t="shared" si="13"/>
        <v>2</v>
      </c>
      <c r="AB67" s="48">
        <f t="shared" si="14"/>
        <v>5</v>
      </c>
      <c r="AC67" s="53">
        <f>IF(X67&gt;0,(Données!C68+Données!D68)/X67,0)</f>
        <v>0</v>
      </c>
      <c r="AD67" s="53">
        <f>IF(Y67&gt;0,SUM(Données!E68:I68)/Y67,0)</f>
        <v>0</v>
      </c>
      <c r="AE67" s="53">
        <f>IF(Z67&gt;0,SUM(Données!J68:N68)/Z67,0)</f>
        <v>0</v>
      </c>
      <c r="AF67" s="53">
        <f>IF(AA67&gt;0,SUM(Données!O68:S68)/AA67,0)</f>
        <v>0.1</v>
      </c>
      <c r="AG67" s="53">
        <f>IF(AB67&gt;0,SUM(Données!T68:X68)/AB67,0)</f>
        <v>0.1</v>
      </c>
    </row>
    <row r="68" spans="1:33">
      <c r="A68" t="str">
        <f>Données!A69</f>
        <v>Honduras</v>
      </c>
      <c r="B68">
        <f>IF(Données!C69&gt;0,1,0)</f>
        <v>0</v>
      </c>
      <c r="C68">
        <f>IF(Données!D69&gt;0,1,0)</f>
        <v>0</v>
      </c>
      <c r="D68">
        <f>IF(Données!E69&gt;0,1,0)</f>
        <v>1</v>
      </c>
      <c r="E68">
        <f>IF(Données!F69&gt;0,1,0)</f>
        <v>1</v>
      </c>
      <c r="F68">
        <f>IF(Données!G69&gt;0,1,0)</f>
        <v>1</v>
      </c>
      <c r="G68">
        <f>IF(Données!H69&gt;0,1,0)</f>
        <v>1</v>
      </c>
      <c r="H68">
        <f>IF(Données!I69&gt;0,1,0)</f>
        <v>1</v>
      </c>
      <c r="I68">
        <f>IF(Données!J69&gt;0,1,0)</f>
        <v>1</v>
      </c>
      <c r="J68">
        <f>IF(Données!K69&gt;0,1,0)</f>
        <v>1</v>
      </c>
      <c r="K68">
        <f>IF(Données!L69&gt;0,1,0)</f>
        <v>1</v>
      </c>
      <c r="L68">
        <f>IF(Données!M69&gt;0,1,0)</f>
        <v>1</v>
      </c>
      <c r="M68">
        <f>IF(Données!N69&gt;0,1,0)</f>
        <v>1</v>
      </c>
      <c r="N68">
        <f>IF(Données!O69&gt;0,1,0)</f>
        <v>1</v>
      </c>
      <c r="O68">
        <f>IF(Données!P69&gt;0,1,0)</f>
        <v>1</v>
      </c>
      <c r="P68">
        <f>IF(Données!Q69&gt;0,1,0)</f>
        <v>1</v>
      </c>
      <c r="Q68">
        <f>IF(Données!R69&gt;0,1,0)</f>
        <v>1</v>
      </c>
      <c r="R68">
        <f>IF(Données!S69&gt;0,1,0)</f>
        <v>1</v>
      </c>
      <c r="S68">
        <f>IF(Données!T69&gt;0,1,0)</f>
        <v>1</v>
      </c>
      <c r="T68">
        <f>IF(Données!U69&gt;0,1,0)</f>
        <v>1</v>
      </c>
      <c r="U68">
        <f>IF(Données!V69&gt;0,1,0)</f>
        <v>1</v>
      </c>
      <c r="V68">
        <f>IF(Données!W69&gt;0,1,0)</f>
        <v>1</v>
      </c>
      <c r="W68" s="48">
        <f>IF(Données!X69&gt;0,1,0)</f>
        <v>1</v>
      </c>
      <c r="X68">
        <f t="shared" si="10"/>
        <v>0</v>
      </c>
      <c r="Y68">
        <f t="shared" si="11"/>
        <v>5</v>
      </c>
      <c r="Z68">
        <f t="shared" si="12"/>
        <v>5</v>
      </c>
      <c r="AA68">
        <f t="shared" si="13"/>
        <v>5</v>
      </c>
      <c r="AB68" s="48">
        <f t="shared" si="14"/>
        <v>5</v>
      </c>
      <c r="AC68" s="53">
        <f>IF(X68&gt;0,(Données!C69+Données!D69)/X68,0)</f>
        <v>0</v>
      </c>
      <c r="AD68" s="53">
        <f>IF(Y68&gt;0,SUM(Données!E69:I69)/Y68,0)</f>
        <v>109.42</v>
      </c>
      <c r="AE68" s="53">
        <f>IF(Z68&gt;0,SUM(Données!J69:N69)/Z68,0)</f>
        <v>136.6</v>
      </c>
      <c r="AF68" s="53">
        <f>IF(AA68&gt;0,SUM(Données!O69:S69)/AA68,0)</f>
        <v>243.2</v>
      </c>
      <c r="AG68" s="53">
        <f>IF(AB68&gt;0,SUM(Données!T69:X69)/AB68,0)</f>
        <v>384.6</v>
      </c>
    </row>
    <row r="69" spans="1:33">
      <c r="A69" t="str">
        <f>Données!A70</f>
        <v>Hongrie</v>
      </c>
      <c r="B69">
        <f>IF(Données!C70&gt;0,1,0)</f>
        <v>1</v>
      </c>
      <c r="C69">
        <f>IF(Données!D70&gt;0,1,0)</f>
        <v>1</v>
      </c>
      <c r="D69">
        <f>IF(Données!E70&gt;0,1,0)</f>
        <v>1</v>
      </c>
      <c r="E69">
        <f>IF(Données!F70&gt;0,1,0)</f>
        <v>1</v>
      </c>
      <c r="F69">
        <f>IF(Données!G70&gt;0,1,0)</f>
        <v>1</v>
      </c>
      <c r="G69">
        <f>IF(Données!H70&gt;0,1,0)</f>
        <v>1</v>
      </c>
      <c r="H69">
        <f>IF(Données!I70&gt;0,1,0)</f>
        <v>1</v>
      </c>
      <c r="I69">
        <f>IF(Données!J70&gt;0,1,0)</f>
        <v>1</v>
      </c>
      <c r="J69">
        <f>IF(Données!K70&gt;0,1,0)</f>
        <v>1</v>
      </c>
      <c r="K69">
        <f>IF(Données!L70&gt;0,1,0)</f>
        <v>1</v>
      </c>
      <c r="L69">
        <f>IF(Données!M70&gt;0,1,0)</f>
        <v>1</v>
      </c>
      <c r="M69">
        <f>IF(Données!N70&gt;0,1,0)</f>
        <v>1</v>
      </c>
      <c r="N69">
        <f>IF(Données!O70&gt;0,1,0)</f>
        <v>1</v>
      </c>
      <c r="O69">
        <f>IF(Données!P70&gt;0,1,0)</f>
        <v>1</v>
      </c>
      <c r="P69">
        <f>IF(Données!Q70&gt;0,1,0)</f>
        <v>1</v>
      </c>
      <c r="Q69">
        <f>IF(Données!R70&gt;0,1,0)</f>
        <v>1</v>
      </c>
      <c r="R69">
        <f>IF(Données!S70&gt;0,1,0)</f>
        <v>1</v>
      </c>
      <c r="S69">
        <f>IF(Données!T70&gt;0,1,0)</f>
        <v>1</v>
      </c>
      <c r="T69">
        <f>IF(Données!U70&gt;0,1,0)</f>
        <v>1</v>
      </c>
      <c r="U69">
        <f>IF(Données!V70&gt;0,1,0)</f>
        <v>1</v>
      </c>
      <c r="V69">
        <f>IF(Données!W70&gt;0,1,0)</f>
        <v>1</v>
      </c>
      <c r="W69" s="48">
        <f>IF(Données!X70&gt;0,1,0)</f>
        <v>1</v>
      </c>
      <c r="X69">
        <f t="shared" si="10"/>
        <v>2</v>
      </c>
      <c r="Y69">
        <f t="shared" si="11"/>
        <v>5</v>
      </c>
      <c r="Z69">
        <f t="shared" si="12"/>
        <v>5</v>
      </c>
      <c r="AA69">
        <f t="shared" si="13"/>
        <v>5</v>
      </c>
      <c r="AB69" s="48">
        <f t="shared" si="14"/>
        <v>5</v>
      </c>
      <c r="AC69" s="53">
        <f>IF(X69&gt;0,(Données!C70+Données!D70)/X69,0)</f>
        <v>1232.5</v>
      </c>
      <c r="AD69" s="53">
        <f>IF(Y69&gt;0,SUM(Données!E70:I70)/Y69,0)</f>
        <v>1680.4</v>
      </c>
      <c r="AE69" s="53">
        <f>IF(Z69&gt;0,SUM(Données!J70:N70)/Z69,0)</f>
        <v>1519.6</v>
      </c>
      <c r="AF69" s="53">
        <f>IF(AA69&gt;0,SUM(Données!O70:S70)/AA69,0)</f>
        <v>1119</v>
      </c>
      <c r="AG69" s="53">
        <f>IF(AB69&gt;0,SUM(Données!T70:X70)/AB69,0)</f>
        <v>1440.6</v>
      </c>
    </row>
    <row r="70" spans="1:33">
      <c r="A70" t="str">
        <f>Données!A71</f>
        <v>Inde</v>
      </c>
      <c r="B70">
        <f>IF(Données!C71&gt;0,1,0)</f>
        <v>1</v>
      </c>
      <c r="C70">
        <f>IF(Données!D71&gt;0,1,0)</f>
        <v>1</v>
      </c>
      <c r="D70">
        <f>IF(Données!E71&gt;0,1,0)</f>
        <v>1</v>
      </c>
      <c r="E70">
        <f>IF(Données!F71&gt;0,1,0)</f>
        <v>1</v>
      </c>
      <c r="F70">
        <f>IF(Données!G71&gt;0,1,0)</f>
        <v>1</v>
      </c>
      <c r="G70">
        <f>IF(Données!H71&gt;0,1,0)</f>
        <v>1</v>
      </c>
      <c r="H70">
        <f>IF(Données!I71&gt;0,1,0)</f>
        <v>1</v>
      </c>
      <c r="I70">
        <f>IF(Données!J71&gt;0,1,0)</f>
        <v>1</v>
      </c>
      <c r="J70">
        <f>IF(Données!K71&gt;0,1,0)</f>
        <v>1</v>
      </c>
      <c r="K70">
        <f>IF(Données!L71&gt;0,1,0)</f>
        <v>1</v>
      </c>
      <c r="L70">
        <f>IF(Données!M71&gt;0,1,0)</f>
        <v>1</v>
      </c>
      <c r="M70">
        <f>IF(Données!N71&gt;0,1,0)</f>
        <v>1</v>
      </c>
      <c r="N70">
        <f>IF(Données!O71&gt;0,1,0)</f>
        <v>1</v>
      </c>
      <c r="O70">
        <f>IF(Données!P71&gt;0,1,0)</f>
        <v>1</v>
      </c>
      <c r="P70">
        <f>IF(Données!Q71&gt;0,1,0)</f>
        <v>1</v>
      </c>
      <c r="Q70">
        <f>IF(Données!R71&gt;0,1,0)</f>
        <v>1</v>
      </c>
      <c r="R70">
        <f>IF(Données!S71&gt;0,1,0)</f>
        <v>1</v>
      </c>
      <c r="S70">
        <f>IF(Données!T71&gt;0,1,0)</f>
        <v>1</v>
      </c>
      <c r="T70">
        <f>IF(Données!U71&gt;0,1,0)</f>
        <v>1</v>
      </c>
      <c r="U70">
        <f>IF(Données!V71&gt;0,1,0)</f>
        <v>1</v>
      </c>
      <c r="V70">
        <f>IF(Données!W71&gt;0,1,0)</f>
        <v>1</v>
      </c>
      <c r="W70" s="48">
        <f>IF(Données!X71&gt;0,1,0)</f>
        <v>1</v>
      </c>
      <c r="X70">
        <f t="shared" si="10"/>
        <v>2</v>
      </c>
      <c r="Y70">
        <f t="shared" si="11"/>
        <v>5</v>
      </c>
      <c r="Z70">
        <f t="shared" si="12"/>
        <v>5</v>
      </c>
      <c r="AA70">
        <f t="shared" si="13"/>
        <v>5</v>
      </c>
      <c r="AB70" s="48">
        <f t="shared" si="14"/>
        <v>5</v>
      </c>
      <c r="AC70" s="53">
        <f>IF(X70&gt;0,(Données!C71+Données!D71)/X70,0)</f>
        <v>26248.5</v>
      </c>
      <c r="AD70" s="53">
        <f>IF(Y70&gt;0,SUM(Données!E71:I71)/Y70,0)</f>
        <v>31132.2</v>
      </c>
      <c r="AE70" s="53">
        <f>IF(Z70&gt;0,SUM(Données!J71:N71)/Z70,0)</f>
        <v>42009.4</v>
      </c>
      <c r="AF70" s="53">
        <f>IF(AA70&gt;0,SUM(Données!O71:S71)/AA70,0)</f>
        <v>52400</v>
      </c>
      <c r="AG70" s="53">
        <f>IF(AB70&gt;0,SUM(Données!T71:X71)/AB70,0)</f>
        <v>62537.4</v>
      </c>
    </row>
    <row r="71" spans="1:33">
      <c r="A71" t="str">
        <f>Données!A72</f>
        <v>Indonésie</v>
      </c>
      <c r="B71">
        <f>IF(Données!C72&gt;0,1,0)</f>
        <v>1</v>
      </c>
      <c r="C71">
        <f>IF(Données!D72&gt;0,1,0)</f>
        <v>1</v>
      </c>
      <c r="D71">
        <f>IF(Données!E72&gt;0,1,0)</f>
        <v>1</v>
      </c>
      <c r="E71">
        <f>IF(Données!F72&gt;0,1,0)</f>
        <v>1</v>
      </c>
      <c r="F71">
        <f>IF(Données!G72&gt;0,1,0)</f>
        <v>1</v>
      </c>
      <c r="G71">
        <f>IF(Données!H72&gt;0,1,0)</f>
        <v>1</v>
      </c>
      <c r="H71">
        <f>IF(Données!I72&gt;0,1,0)</f>
        <v>1</v>
      </c>
      <c r="I71">
        <f>IF(Données!J72&gt;0,1,0)</f>
        <v>1</v>
      </c>
      <c r="J71">
        <f>IF(Données!K72&gt;0,1,0)</f>
        <v>1</v>
      </c>
      <c r="K71">
        <f>IF(Données!L72&gt;0,1,0)</f>
        <v>1</v>
      </c>
      <c r="L71">
        <f>IF(Données!M72&gt;0,1,0)</f>
        <v>1</v>
      </c>
      <c r="M71">
        <f>IF(Données!N72&gt;0,1,0)</f>
        <v>1</v>
      </c>
      <c r="N71">
        <f>IF(Données!O72&gt;0,1,0)</f>
        <v>1</v>
      </c>
      <c r="O71">
        <f>IF(Données!P72&gt;0,1,0)</f>
        <v>1</v>
      </c>
      <c r="P71">
        <f>IF(Données!Q72&gt;0,1,0)</f>
        <v>1</v>
      </c>
      <c r="Q71">
        <f>IF(Données!R72&gt;0,1,0)</f>
        <v>1</v>
      </c>
      <c r="R71">
        <f>IF(Données!S72&gt;0,1,0)</f>
        <v>1</v>
      </c>
      <c r="S71">
        <f>IF(Données!T72&gt;0,1,0)</f>
        <v>1</v>
      </c>
      <c r="T71">
        <f>IF(Données!U72&gt;0,1,0)</f>
        <v>1</v>
      </c>
      <c r="U71">
        <f>IF(Données!V72&gt;0,1,0)</f>
        <v>1</v>
      </c>
      <c r="V71">
        <f>IF(Données!W72&gt;0,1,0)</f>
        <v>1</v>
      </c>
      <c r="W71" s="48">
        <f>IF(Données!X72&gt;0,1,0)</f>
        <v>1</v>
      </c>
      <c r="X71">
        <f t="shared" ref="X71:X117" si="15">B71+C71</f>
        <v>2</v>
      </c>
      <c r="Y71">
        <f t="shared" ref="Y71:Y117" si="16">SUM(D71:H71)</f>
        <v>5</v>
      </c>
      <c r="Z71">
        <f t="shared" ref="Z71:Z117" si="17">SUM(I71:M71)</f>
        <v>5</v>
      </c>
      <c r="AA71">
        <f t="shared" ref="AA71:AA117" si="18">SUM(N71:R71)</f>
        <v>5</v>
      </c>
      <c r="AB71" s="48">
        <f t="shared" ref="AB71:AB117" si="19">SUM(S71:W71)</f>
        <v>5</v>
      </c>
      <c r="AC71" s="53">
        <f>IF(X71&gt;0,(Données!C72+Données!D72)/X71,0)</f>
        <v>2588</v>
      </c>
      <c r="AD71" s="53">
        <f>IF(Y71&gt;0,SUM(Données!E72:I72)/Y71,0)</f>
        <v>2770</v>
      </c>
      <c r="AE71" s="53">
        <f>IF(Z71&gt;0,SUM(Données!J72:N72)/Z71,0)</f>
        <v>3588.2</v>
      </c>
      <c r="AF71" s="53">
        <f>IF(AA71&gt;0,SUM(Données!O72:S72)/AA71,0)</f>
        <v>6125.8</v>
      </c>
      <c r="AG71" s="53">
        <f>IF(AB71&gt;0,SUM(Données!T72:X72)/AB71,0)</f>
        <v>7824.2</v>
      </c>
    </row>
    <row r="72" spans="1:33">
      <c r="A72" t="str">
        <f>Données!A73</f>
        <v>Iran</v>
      </c>
      <c r="B72">
        <f>IF(Données!C73&gt;0,1,0)</f>
        <v>1</v>
      </c>
      <c r="C72">
        <f>IF(Données!D73&gt;0,1,0)</f>
        <v>1</v>
      </c>
      <c r="D72">
        <f>IF(Données!E73&gt;0,1,0)</f>
        <v>1</v>
      </c>
      <c r="E72">
        <f>IF(Données!F73&gt;0,1,0)</f>
        <v>1</v>
      </c>
      <c r="F72">
        <f>IF(Données!G73&gt;0,1,0)</f>
        <v>1</v>
      </c>
      <c r="G72">
        <f>IF(Données!H73&gt;0,1,0)</f>
        <v>1</v>
      </c>
      <c r="H72">
        <f>IF(Données!I73&gt;0,1,0)</f>
        <v>1</v>
      </c>
      <c r="I72">
        <f>IF(Données!J73&gt;0,1,0)</f>
        <v>1</v>
      </c>
      <c r="J72">
        <f>IF(Données!K73&gt;0,1,0)</f>
        <v>1</v>
      </c>
      <c r="K72">
        <f>IF(Données!L73&gt;0,1,0)</f>
        <v>1</v>
      </c>
      <c r="L72">
        <f>IF(Données!M73&gt;0,1,0)</f>
        <v>1</v>
      </c>
      <c r="M72">
        <f>IF(Données!N73&gt;0,1,0)</f>
        <v>1</v>
      </c>
      <c r="N72">
        <f>IF(Données!O73&gt;0,1,0)</f>
        <v>1</v>
      </c>
      <c r="O72">
        <f>IF(Données!P73&gt;0,1,0)</f>
        <v>1</v>
      </c>
      <c r="P72">
        <f>IF(Données!Q73&gt;0,1,0)</f>
        <v>1</v>
      </c>
      <c r="Q72">
        <f>IF(Données!R73&gt;0,1,0)</f>
        <v>1</v>
      </c>
      <c r="R72">
        <f>IF(Données!S73&gt;0,1,0)</f>
        <v>1</v>
      </c>
      <c r="S72">
        <f>IF(Données!T73&gt;0,1,0)</f>
        <v>1</v>
      </c>
      <c r="T72">
        <f>IF(Données!U73&gt;0,1,0)</f>
        <v>1</v>
      </c>
      <c r="U72">
        <f>IF(Données!V73&gt;0,1,0)</f>
        <v>1</v>
      </c>
      <c r="V72">
        <f>IF(Données!W73&gt;0,1,0)</f>
        <v>1</v>
      </c>
      <c r="W72" s="48">
        <f>IF(Données!X73&gt;0,1,0)</f>
        <v>1</v>
      </c>
      <c r="X72">
        <f t="shared" si="15"/>
        <v>2</v>
      </c>
      <c r="Y72">
        <f t="shared" si="16"/>
        <v>5</v>
      </c>
      <c r="Z72">
        <f t="shared" si="17"/>
        <v>5</v>
      </c>
      <c r="AA72">
        <f t="shared" si="18"/>
        <v>5</v>
      </c>
      <c r="AB72" s="48">
        <f t="shared" si="19"/>
        <v>5</v>
      </c>
      <c r="AC72" s="53">
        <f>IF(X72&gt;0,(Données!C73+Données!D73)/X72,0)</f>
        <v>5293</v>
      </c>
      <c r="AD72" s="53">
        <f>IF(Y72&gt;0,SUM(Données!E73:I73)/Y72,0)</f>
        <v>7638.6</v>
      </c>
      <c r="AE72" s="53">
        <f>IF(Z72&gt;0,SUM(Données!J73:N73)/Z72,0)</f>
        <v>13768.2</v>
      </c>
      <c r="AF72" s="53">
        <f>IF(AA72&gt;0,SUM(Données!O73:S73)/AA72,0)</f>
        <v>12349</v>
      </c>
      <c r="AG72" s="53">
        <f>IF(AB72&gt;0,SUM(Données!T73:X73)/AB72,0)</f>
        <v>12692.8</v>
      </c>
    </row>
    <row r="73" spans="1:33">
      <c r="A73" t="str">
        <f>Données!A74</f>
        <v>Iraq</v>
      </c>
      <c r="B73">
        <f>IF(Données!C74&gt;0,1,0)</f>
        <v>1</v>
      </c>
      <c r="C73">
        <f>IF(Données!D74&gt;0,1,0)</f>
        <v>0</v>
      </c>
      <c r="D73">
        <f>IF(Données!E74&gt;0,1,0)</f>
        <v>0</v>
      </c>
      <c r="E73">
        <f>IF(Données!F74&gt;0,1,0)</f>
        <v>0</v>
      </c>
      <c r="F73">
        <f>IF(Données!G74&gt;0,1,0)</f>
        <v>0</v>
      </c>
      <c r="G73">
        <f>IF(Données!H74&gt;0,1,0)</f>
        <v>0</v>
      </c>
      <c r="H73">
        <f>IF(Données!I74&gt;0,1,0)</f>
        <v>1</v>
      </c>
      <c r="I73">
        <f>IF(Données!J74&gt;0,1,0)</f>
        <v>1</v>
      </c>
      <c r="J73">
        <f>IF(Données!K74&gt;0,1,0)</f>
        <v>1</v>
      </c>
      <c r="K73">
        <f>IF(Données!L74&gt;0,1,0)</f>
        <v>1</v>
      </c>
      <c r="L73">
        <f>IF(Données!M74&gt;0,1,0)</f>
        <v>1</v>
      </c>
      <c r="M73">
        <f>IF(Données!N74&gt;0,1,0)</f>
        <v>1</v>
      </c>
      <c r="N73">
        <f>IF(Données!O74&gt;0,1,0)</f>
        <v>1</v>
      </c>
      <c r="O73">
        <f>IF(Données!P74&gt;0,1,0)</f>
        <v>1</v>
      </c>
      <c r="P73">
        <f>IF(Données!Q74&gt;0,1,0)</f>
        <v>1</v>
      </c>
      <c r="Q73">
        <f>IF(Données!R74&gt;0,1,0)</f>
        <v>1</v>
      </c>
      <c r="R73">
        <f>IF(Données!S74&gt;0,1,0)</f>
        <v>1</v>
      </c>
      <c r="S73">
        <f>IF(Données!T74&gt;0,1,0)</f>
        <v>1</v>
      </c>
      <c r="T73">
        <f>IF(Données!U74&gt;0,1,0)</f>
        <v>1</v>
      </c>
      <c r="U73">
        <f>IF(Données!V74&gt;0,1,0)</f>
        <v>1</v>
      </c>
      <c r="V73">
        <f>IF(Données!W74&gt;0,1,0)</f>
        <v>1</v>
      </c>
      <c r="W73" s="48">
        <f>IF(Données!X74&gt;0,1,0)</f>
        <v>1</v>
      </c>
      <c r="X73">
        <f t="shared" si="15"/>
        <v>1</v>
      </c>
      <c r="Y73">
        <f t="shared" si="16"/>
        <v>1</v>
      </c>
      <c r="Z73">
        <f t="shared" si="17"/>
        <v>5</v>
      </c>
      <c r="AA73">
        <f t="shared" si="18"/>
        <v>5</v>
      </c>
      <c r="AB73" s="48">
        <f t="shared" si="19"/>
        <v>5</v>
      </c>
      <c r="AC73" s="53">
        <f>IF(X73&gt;0,(Données!C74+Données!D74)/X73,0)</f>
        <v>96</v>
      </c>
      <c r="AD73" s="53">
        <f>IF(Y73&gt;0,SUM(Données!E74:I74)/Y73,0)</f>
        <v>2103</v>
      </c>
      <c r="AE73" s="53">
        <f>IF(Z73&gt;0,SUM(Données!J74:N74)/Z73,0)</f>
        <v>3208.8</v>
      </c>
      <c r="AF73" s="53">
        <f>IF(AA73&gt;0,SUM(Données!O74:S74)/AA73,0)</f>
        <v>5699.6</v>
      </c>
      <c r="AG73" s="53">
        <f>IF(AB73&gt;0,SUM(Données!T74:X74)/AB73,0)</f>
        <v>7088.2</v>
      </c>
    </row>
    <row r="74" spans="1:33">
      <c r="A74" t="str">
        <f>Données!A75</f>
        <v>Irlande</v>
      </c>
      <c r="B74">
        <f>IF(Données!C75&gt;0,1,0)</f>
        <v>1</v>
      </c>
      <c r="C74">
        <f>IF(Données!D75&gt;0,1,0)</f>
        <v>1</v>
      </c>
      <c r="D74">
        <f>IF(Données!E75&gt;0,1,0)</f>
        <v>1</v>
      </c>
      <c r="E74">
        <f>IF(Données!F75&gt;0,1,0)</f>
        <v>1</v>
      </c>
      <c r="F74">
        <f>IF(Données!G75&gt;0,1,0)</f>
        <v>1</v>
      </c>
      <c r="G74">
        <f>IF(Données!H75&gt;0,1,0)</f>
        <v>1</v>
      </c>
      <c r="H74">
        <f>IF(Données!I75&gt;0,1,0)</f>
        <v>1</v>
      </c>
      <c r="I74">
        <f>IF(Données!J75&gt;0,1,0)</f>
        <v>1</v>
      </c>
      <c r="J74">
        <f>IF(Données!K75&gt;0,1,0)</f>
        <v>1</v>
      </c>
      <c r="K74">
        <f>IF(Données!L75&gt;0,1,0)</f>
        <v>1</v>
      </c>
      <c r="L74">
        <f>IF(Données!M75&gt;0,1,0)</f>
        <v>1</v>
      </c>
      <c r="M74">
        <f>IF(Données!N75&gt;0,1,0)</f>
        <v>1</v>
      </c>
      <c r="N74">
        <f>IF(Données!O75&gt;0,1,0)</f>
        <v>1</v>
      </c>
      <c r="O74">
        <f>IF(Données!P75&gt;0,1,0)</f>
        <v>1</v>
      </c>
      <c r="P74">
        <f>IF(Données!Q75&gt;0,1,0)</f>
        <v>1</v>
      </c>
      <c r="Q74">
        <f>IF(Données!R75&gt;0,1,0)</f>
        <v>1</v>
      </c>
      <c r="R74">
        <f>IF(Données!S75&gt;0,1,0)</f>
        <v>1</v>
      </c>
      <c r="S74">
        <f>IF(Données!T75&gt;0,1,0)</f>
        <v>1</v>
      </c>
      <c r="T74">
        <f>IF(Données!U75&gt;0,1,0)</f>
        <v>1</v>
      </c>
      <c r="U74">
        <f>IF(Données!V75&gt;0,1,0)</f>
        <v>1</v>
      </c>
      <c r="V74">
        <f>IF(Données!W75&gt;0,1,0)</f>
        <v>1</v>
      </c>
      <c r="W74" s="48">
        <f>IF(Données!X75&gt;0,1,0)</f>
        <v>1</v>
      </c>
      <c r="X74">
        <f t="shared" si="15"/>
        <v>2</v>
      </c>
      <c r="Y74">
        <f t="shared" si="16"/>
        <v>5</v>
      </c>
      <c r="Z74">
        <f t="shared" si="17"/>
        <v>5</v>
      </c>
      <c r="AA74">
        <f t="shared" si="18"/>
        <v>5</v>
      </c>
      <c r="AB74" s="48">
        <f t="shared" si="19"/>
        <v>5</v>
      </c>
      <c r="AC74" s="53">
        <f>IF(X74&gt;0,(Données!C75+Données!D75)/X74,0)</f>
        <v>1087.5</v>
      </c>
      <c r="AD74" s="53">
        <f>IF(Y74&gt;0,SUM(Données!E75:I75)/Y74,0)</f>
        <v>1166.2</v>
      </c>
      <c r="AE74" s="53">
        <f>IF(Z74&gt;0,SUM(Données!J75:N75)/Z74,0)</f>
        <v>1176.2</v>
      </c>
      <c r="AF74" s="53">
        <f>IF(AA74&gt;0,SUM(Données!O75:S75)/AA74,0)</f>
        <v>1049.8</v>
      </c>
      <c r="AG74" s="53">
        <f>IF(AB74&gt;0,SUM(Données!T75:X75)/AB74,0)</f>
        <v>1081</v>
      </c>
    </row>
    <row r="75" spans="1:33">
      <c r="A75" t="str">
        <f>Données!A76</f>
        <v>Islande</v>
      </c>
      <c r="B75">
        <f>IF(Données!C76&gt;0,1,0)</f>
        <v>0</v>
      </c>
      <c r="C75">
        <f>IF(Données!D76&gt;0,1,0)</f>
        <v>0</v>
      </c>
      <c r="D75">
        <f>IF(Données!E76&gt;0,1,0)</f>
        <v>0</v>
      </c>
      <c r="E75">
        <f>IF(Données!F76&gt;0,1,0)</f>
        <v>0</v>
      </c>
      <c r="F75">
        <f>IF(Données!G76&gt;0,1,0)</f>
        <v>0</v>
      </c>
      <c r="G75">
        <f>IF(Données!H76&gt;0,1,0)</f>
        <v>0</v>
      </c>
      <c r="H75">
        <f>IF(Données!I76&gt;0,1,0)</f>
        <v>0</v>
      </c>
      <c r="I75">
        <f>IF(Données!J76&gt;0,1,0)</f>
        <v>0</v>
      </c>
      <c r="J75">
        <f>IF(Données!K76&gt;0,1,0)</f>
        <v>0</v>
      </c>
      <c r="K75">
        <f>IF(Données!L76&gt;0,1,0)</f>
        <v>0</v>
      </c>
      <c r="L75">
        <f>IF(Données!M76&gt;0,1,0)</f>
        <v>0</v>
      </c>
      <c r="M75">
        <f>IF(Données!N76&gt;0,1,0)</f>
        <v>0</v>
      </c>
      <c r="N75">
        <f>IF(Données!O76&gt;0,1,0)</f>
        <v>0</v>
      </c>
      <c r="O75">
        <f>IF(Données!P76&gt;0,1,0)</f>
        <v>0</v>
      </c>
      <c r="P75">
        <f>IF(Données!Q76&gt;0,1,0)</f>
        <v>0</v>
      </c>
      <c r="Q75">
        <f>IF(Données!R76&gt;0,1,0)</f>
        <v>0</v>
      </c>
      <c r="R75">
        <f>IF(Données!S76&gt;0,1,0)</f>
        <v>0</v>
      </c>
      <c r="S75">
        <f>IF(Données!T76&gt;0,1,0)</f>
        <v>0</v>
      </c>
      <c r="T75">
        <f>IF(Données!U76&gt;0,1,0)</f>
        <v>0</v>
      </c>
      <c r="U75">
        <f>IF(Données!V76&gt;0,1,0)</f>
        <v>0</v>
      </c>
      <c r="V75">
        <f>IF(Données!W76&gt;0,1,0)</f>
        <v>0</v>
      </c>
      <c r="W75" s="48">
        <f>IF(Données!X76&gt;0,1,0)</f>
        <v>0</v>
      </c>
      <c r="X75">
        <f t="shared" si="15"/>
        <v>0</v>
      </c>
      <c r="Y75">
        <f t="shared" si="16"/>
        <v>0</v>
      </c>
      <c r="Z75">
        <f t="shared" si="17"/>
        <v>0</v>
      </c>
      <c r="AA75">
        <f t="shared" si="18"/>
        <v>0</v>
      </c>
      <c r="AB75" s="48">
        <f t="shared" si="19"/>
        <v>0</v>
      </c>
      <c r="AC75" s="53">
        <f>IF(X75&gt;0,(Données!C76+Données!D76)/X75,0)</f>
        <v>0</v>
      </c>
      <c r="AD75" s="53">
        <f>IF(Y75&gt;0,SUM(Données!E76:I76)/Y75,0)</f>
        <v>0</v>
      </c>
      <c r="AE75" s="53">
        <f>IF(Z75&gt;0,SUM(Données!J76:N76)/Z75,0)</f>
        <v>0</v>
      </c>
      <c r="AF75" s="53">
        <f>IF(AA75&gt;0,SUM(Données!O76:S76)/AA75,0)</f>
        <v>0</v>
      </c>
      <c r="AG75" s="53">
        <f>IF(AB75&gt;0,SUM(Données!T76:X76)/AB75,0)</f>
        <v>0</v>
      </c>
    </row>
    <row r="76" spans="1:33">
      <c r="A76" t="str">
        <f>Données!A77</f>
        <v>Israël</v>
      </c>
      <c r="B76">
        <f>IF(Données!C77&gt;0,1,0)</f>
        <v>1</v>
      </c>
      <c r="C76">
        <f>IF(Données!D77&gt;0,1,0)</f>
        <v>1</v>
      </c>
      <c r="D76">
        <f>IF(Données!E77&gt;0,1,0)</f>
        <v>1</v>
      </c>
      <c r="E76">
        <f>IF(Données!F77&gt;0,1,0)</f>
        <v>1</v>
      </c>
      <c r="F76">
        <f>IF(Données!G77&gt;0,1,0)</f>
        <v>1</v>
      </c>
      <c r="G76">
        <f>IF(Données!H77&gt;0,1,0)</f>
        <v>1</v>
      </c>
      <c r="H76">
        <f>IF(Données!I77&gt;0,1,0)</f>
        <v>1</v>
      </c>
      <c r="I76">
        <f>IF(Données!J77&gt;0,1,0)</f>
        <v>1</v>
      </c>
      <c r="J76">
        <f>IF(Données!K77&gt;0,1,0)</f>
        <v>1</v>
      </c>
      <c r="K76">
        <f>IF(Données!L77&gt;0,1,0)</f>
        <v>1</v>
      </c>
      <c r="L76">
        <f>IF(Données!M77&gt;0,1,0)</f>
        <v>1</v>
      </c>
      <c r="M76">
        <f>IF(Données!N77&gt;0,1,0)</f>
        <v>1</v>
      </c>
      <c r="N76">
        <f>IF(Données!O77&gt;0,1,0)</f>
        <v>1</v>
      </c>
      <c r="O76">
        <f>IF(Données!P77&gt;0,1,0)</f>
        <v>1</v>
      </c>
      <c r="P76">
        <f>IF(Données!Q77&gt;0,1,0)</f>
        <v>1</v>
      </c>
      <c r="Q76">
        <f>IF(Données!R77&gt;0,1,0)</f>
        <v>1</v>
      </c>
      <c r="R76">
        <f>IF(Données!S77&gt;0,1,0)</f>
        <v>1</v>
      </c>
      <c r="S76">
        <f>IF(Données!T77&gt;0,1,0)</f>
        <v>1</v>
      </c>
      <c r="T76">
        <f>IF(Données!U77&gt;0,1,0)</f>
        <v>1</v>
      </c>
      <c r="U76">
        <f>IF(Données!V77&gt;0,1,0)</f>
        <v>1</v>
      </c>
      <c r="V76">
        <f>IF(Données!W77&gt;0,1,0)</f>
        <v>1</v>
      </c>
      <c r="W76" s="48">
        <f>IF(Données!X77&gt;0,1,0)</f>
        <v>1</v>
      </c>
      <c r="X76">
        <f t="shared" si="15"/>
        <v>2</v>
      </c>
      <c r="Y76">
        <f t="shared" si="16"/>
        <v>5</v>
      </c>
      <c r="Z76">
        <f t="shared" si="17"/>
        <v>5</v>
      </c>
      <c r="AA76">
        <f t="shared" si="18"/>
        <v>5</v>
      </c>
      <c r="AB76" s="48">
        <f t="shared" si="19"/>
        <v>5</v>
      </c>
      <c r="AC76" s="53">
        <f>IF(X76&gt;0,(Données!C77+Données!D77)/X76,0)</f>
        <v>13306</v>
      </c>
      <c r="AD76" s="53">
        <f>IF(Y76&gt;0,SUM(Données!E77:I77)/Y76,0)</f>
        <v>15671.2</v>
      </c>
      <c r="AE76" s="53">
        <f>IF(Z76&gt;0,SUM(Données!J77:N77)/Z76,0)</f>
        <v>16426</v>
      </c>
      <c r="AF76" s="53">
        <f>IF(AA76&gt;0,SUM(Données!O77:S77)/AA76,0)</f>
        <v>16959.400000000001</v>
      </c>
      <c r="AG76" s="53">
        <f>IF(AB76&gt;0,SUM(Données!T77:X77)/AB76,0)</f>
        <v>16226.6</v>
      </c>
    </row>
    <row r="77" spans="1:33">
      <c r="A77" t="str">
        <f>Données!A78</f>
        <v>Italie</v>
      </c>
      <c r="B77">
        <f>IF(Données!C78&gt;0,1,0)</f>
        <v>1</v>
      </c>
      <c r="C77">
        <f>IF(Données!D78&gt;0,1,0)</f>
        <v>1</v>
      </c>
      <c r="D77">
        <f>IF(Données!E78&gt;0,1,0)</f>
        <v>1</v>
      </c>
      <c r="E77">
        <f>IF(Données!F78&gt;0,1,0)</f>
        <v>1</v>
      </c>
      <c r="F77">
        <f>IF(Données!G78&gt;0,1,0)</f>
        <v>1</v>
      </c>
      <c r="G77">
        <f>IF(Données!H78&gt;0,1,0)</f>
        <v>1</v>
      </c>
      <c r="H77">
        <f>IF(Données!I78&gt;0,1,0)</f>
        <v>1</v>
      </c>
      <c r="I77">
        <f>IF(Données!J78&gt;0,1,0)</f>
        <v>1</v>
      </c>
      <c r="J77">
        <f>IF(Données!K78&gt;0,1,0)</f>
        <v>1</v>
      </c>
      <c r="K77">
        <f>IF(Données!L78&gt;0,1,0)</f>
        <v>1</v>
      </c>
      <c r="L77">
        <f>IF(Données!M78&gt;0,1,0)</f>
        <v>1</v>
      </c>
      <c r="M77">
        <f>IF(Données!N78&gt;0,1,0)</f>
        <v>1</v>
      </c>
      <c r="N77">
        <f>IF(Données!O78&gt;0,1,0)</f>
        <v>1</v>
      </c>
      <c r="O77">
        <f>IF(Données!P78&gt;0,1,0)</f>
        <v>1</v>
      </c>
      <c r="P77">
        <f>IF(Données!Q78&gt;0,1,0)</f>
        <v>1</v>
      </c>
      <c r="Q77">
        <f>IF(Données!R78&gt;0,1,0)</f>
        <v>1</v>
      </c>
      <c r="R77">
        <f>IF(Données!S78&gt;0,1,0)</f>
        <v>1</v>
      </c>
      <c r="S77">
        <f>IF(Données!T78&gt;0,1,0)</f>
        <v>1</v>
      </c>
      <c r="T77">
        <f>IF(Données!U78&gt;0,1,0)</f>
        <v>1</v>
      </c>
      <c r="U77">
        <f>IF(Données!V78&gt;0,1,0)</f>
        <v>1</v>
      </c>
      <c r="V77">
        <f>IF(Données!W78&gt;0,1,0)</f>
        <v>1</v>
      </c>
      <c r="W77" s="48">
        <f>IF(Données!X78&gt;0,1,0)</f>
        <v>1</v>
      </c>
      <c r="X77">
        <f t="shared" si="15"/>
        <v>2</v>
      </c>
      <c r="Y77">
        <f t="shared" si="16"/>
        <v>5</v>
      </c>
      <c r="Z77">
        <f t="shared" si="17"/>
        <v>5</v>
      </c>
      <c r="AA77">
        <f t="shared" si="18"/>
        <v>5</v>
      </c>
      <c r="AB77" s="48">
        <f t="shared" si="19"/>
        <v>5</v>
      </c>
      <c r="AC77" s="53">
        <f>IF(X77&gt;0,(Données!C78+Données!D78)/X77,0)</f>
        <v>29994.5</v>
      </c>
      <c r="AD77" s="53">
        <f>IF(Y77&gt;0,SUM(Données!E78:I78)/Y77,0)</f>
        <v>32835</v>
      </c>
      <c r="AE77" s="53">
        <f>IF(Z77&gt;0,SUM(Données!J78:N78)/Z77,0)</f>
        <v>30994.2</v>
      </c>
      <c r="AF77" s="53">
        <f>IF(AA77&gt;0,SUM(Données!O78:S78)/AA77,0)</f>
        <v>26888.400000000001</v>
      </c>
      <c r="AG77" s="53">
        <f>IF(AB77&gt;0,SUM(Données!T78:X78)/AB77,0)</f>
        <v>25748.400000000001</v>
      </c>
    </row>
    <row r="78" spans="1:33">
      <c r="A78" t="str">
        <f>Données!A79</f>
        <v>Jamaïque</v>
      </c>
      <c r="B78">
        <f>IF(Données!C79&gt;0,1,0)</f>
        <v>1</v>
      </c>
      <c r="C78">
        <f>IF(Données!D79&gt;0,1,0)</f>
        <v>1</v>
      </c>
      <c r="D78">
        <f>IF(Données!E79&gt;0,1,0)</f>
        <v>1</v>
      </c>
      <c r="E78">
        <f>IF(Données!F79&gt;0,1,0)</f>
        <v>1</v>
      </c>
      <c r="F78">
        <f>IF(Données!G79&gt;0,1,0)</f>
        <v>1</v>
      </c>
      <c r="G78">
        <f>IF(Données!H79&gt;0,1,0)</f>
        <v>1</v>
      </c>
      <c r="H78">
        <f>IF(Données!I79&gt;0,1,0)</f>
        <v>1</v>
      </c>
      <c r="I78">
        <f>IF(Données!J79&gt;0,1,0)</f>
        <v>1</v>
      </c>
      <c r="J78">
        <f>IF(Données!K79&gt;0,1,0)</f>
        <v>1</v>
      </c>
      <c r="K78">
        <f>IF(Données!L79&gt;0,1,0)</f>
        <v>1</v>
      </c>
      <c r="L78">
        <f>IF(Données!M79&gt;0,1,0)</f>
        <v>1</v>
      </c>
      <c r="M78">
        <f>IF(Données!N79&gt;0,1,0)</f>
        <v>1</v>
      </c>
      <c r="N78">
        <f>IF(Données!O79&gt;0,1,0)</f>
        <v>1</v>
      </c>
      <c r="O78">
        <f>IF(Données!P79&gt;0,1,0)</f>
        <v>1</v>
      </c>
      <c r="P78">
        <f>IF(Données!Q79&gt;0,1,0)</f>
        <v>1</v>
      </c>
      <c r="Q78">
        <f>IF(Données!R79&gt;0,1,0)</f>
        <v>1</v>
      </c>
      <c r="R78">
        <f>IF(Données!S79&gt;0,1,0)</f>
        <v>1</v>
      </c>
      <c r="S78">
        <f>IF(Données!T79&gt;0,1,0)</f>
        <v>1</v>
      </c>
      <c r="T78">
        <f>IF(Données!U79&gt;0,1,0)</f>
        <v>1</v>
      </c>
      <c r="U78">
        <f>IF(Données!V79&gt;0,1,0)</f>
        <v>1</v>
      </c>
      <c r="V78">
        <f>IF(Données!W79&gt;0,1,0)</f>
        <v>1</v>
      </c>
      <c r="W78" s="48">
        <f>IF(Données!X79&gt;0,1,0)</f>
        <v>1</v>
      </c>
      <c r="X78">
        <f t="shared" si="15"/>
        <v>2</v>
      </c>
      <c r="Y78">
        <f t="shared" si="16"/>
        <v>5</v>
      </c>
      <c r="Z78">
        <f t="shared" si="17"/>
        <v>5</v>
      </c>
      <c r="AA78">
        <f t="shared" si="18"/>
        <v>5</v>
      </c>
      <c r="AB78" s="48">
        <f t="shared" si="19"/>
        <v>5</v>
      </c>
      <c r="AC78" s="53">
        <f>IF(X78&gt;0,(Données!C79+Données!D79)/X78,0)</f>
        <v>67.349999999999994</v>
      </c>
      <c r="AD78" s="53">
        <f>IF(Y78&gt;0,SUM(Données!E79:I79)/Y78,0)</f>
        <v>76.739999999999995</v>
      </c>
      <c r="AE78" s="53">
        <f>IF(Z78&gt;0,SUM(Données!J79:N79)/Z78,0)</f>
        <v>108.52000000000001</v>
      </c>
      <c r="AF78" s="53">
        <f>IF(AA78&gt;0,SUM(Données!O79:S79)/AA78,0)</f>
        <v>120.8</v>
      </c>
      <c r="AG78" s="53">
        <f>IF(AB78&gt;0,SUM(Données!T79:X79)/AB78,0)</f>
        <v>162</v>
      </c>
    </row>
    <row r="79" spans="1:33">
      <c r="A79" t="str">
        <f>Données!A80</f>
        <v>Japon</v>
      </c>
      <c r="B79">
        <f>IF(Données!C80&gt;0,1,0)</f>
        <v>1</v>
      </c>
      <c r="C79">
        <f>IF(Données!D80&gt;0,1,0)</f>
        <v>1</v>
      </c>
      <c r="D79">
        <f>IF(Données!E80&gt;0,1,0)</f>
        <v>1</v>
      </c>
      <c r="E79">
        <f>IF(Données!F80&gt;0,1,0)</f>
        <v>1</v>
      </c>
      <c r="F79">
        <f>IF(Données!G80&gt;0,1,0)</f>
        <v>1</v>
      </c>
      <c r="G79">
        <f>IF(Données!H80&gt;0,1,0)</f>
        <v>1</v>
      </c>
      <c r="H79">
        <f>IF(Données!I80&gt;0,1,0)</f>
        <v>1</v>
      </c>
      <c r="I79">
        <f>IF(Données!J80&gt;0,1,0)</f>
        <v>1</v>
      </c>
      <c r="J79">
        <f>IF(Données!K80&gt;0,1,0)</f>
        <v>1</v>
      </c>
      <c r="K79">
        <f>IF(Données!L80&gt;0,1,0)</f>
        <v>1</v>
      </c>
      <c r="L79">
        <f>IF(Données!M80&gt;0,1,0)</f>
        <v>1</v>
      </c>
      <c r="M79">
        <f>IF(Données!N80&gt;0,1,0)</f>
        <v>1</v>
      </c>
      <c r="N79">
        <f>IF(Données!O80&gt;0,1,0)</f>
        <v>1</v>
      </c>
      <c r="O79">
        <f>IF(Données!P80&gt;0,1,0)</f>
        <v>1</v>
      </c>
      <c r="P79">
        <f>IF(Données!Q80&gt;0,1,0)</f>
        <v>1</v>
      </c>
      <c r="Q79">
        <f>IF(Données!R80&gt;0,1,0)</f>
        <v>1</v>
      </c>
      <c r="R79">
        <f>IF(Données!S80&gt;0,1,0)</f>
        <v>1</v>
      </c>
      <c r="S79">
        <f>IF(Données!T80&gt;0,1,0)</f>
        <v>1</v>
      </c>
      <c r="T79">
        <f>IF(Données!U80&gt;0,1,0)</f>
        <v>1</v>
      </c>
      <c r="U79">
        <f>IF(Données!V80&gt;0,1,0)</f>
        <v>1</v>
      </c>
      <c r="V79">
        <f>IF(Données!W80&gt;0,1,0)</f>
        <v>1</v>
      </c>
      <c r="W79" s="48">
        <f>IF(Données!X80&gt;0,1,0)</f>
        <v>1</v>
      </c>
      <c r="X79">
        <f t="shared" si="15"/>
        <v>2</v>
      </c>
      <c r="Y79">
        <f t="shared" si="16"/>
        <v>5</v>
      </c>
      <c r="Z79">
        <f t="shared" si="17"/>
        <v>5</v>
      </c>
      <c r="AA79">
        <f t="shared" si="18"/>
        <v>5</v>
      </c>
      <c r="AB79" s="48">
        <f t="shared" si="19"/>
        <v>5</v>
      </c>
      <c r="AC79" s="53">
        <f>IF(X79&gt;0,(Données!C80+Données!D80)/X79,0)</f>
        <v>44191.5</v>
      </c>
      <c r="AD79" s="53">
        <f>IF(Y79&gt;0,SUM(Données!E80:I80)/Y79,0)</f>
        <v>45049.4</v>
      </c>
      <c r="AE79" s="53">
        <f>IF(Z79&gt;0,SUM(Données!J80:N80)/Z79,0)</f>
        <v>44288.6</v>
      </c>
      <c r="AF79" s="53">
        <f>IF(AA79&gt;0,SUM(Données!O80:S80)/AA79,0)</f>
        <v>44668.4</v>
      </c>
      <c r="AG79" s="53">
        <f>IF(AB79&gt;0,SUM(Données!T80:X80)/AB79,0)</f>
        <v>45669</v>
      </c>
    </row>
    <row r="80" spans="1:33">
      <c r="A80" t="str">
        <f>Données!A81</f>
        <v>Jordanie</v>
      </c>
      <c r="B80">
        <f>IF(Données!C81&gt;0,1,0)</f>
        <v>1</v>
      </c>
      <c r="C80">
        <f>IF(Données!D81&gt;0,1,0)</f>
        <v>1</v>
      </c>
      <c r="D80">
        <f>IF(Données!E81&gt;0,1,0)</f>
        <v>1</v>
      </c>
      <c r="E80">
        <f>IF(Données!F81&gt;0,1,0)</f>
        <v>1</v>
      </c>
      <c r="F80">
        <f>IF(Données!G81&gt;0,1,0)</f>
        <v>1</v>
      </c>
      <c r="G80">
        <f>IF(Données!H81&gt;0,1,0)</f>
        <v>1</v>
      </c>
      <c r="H80">
        <f>IF(Données!I81&gt;0,1,0)</f>
        <v>1</v>
      </c>
      <c r="I80">
        <f>IF(Données!J81&gt;0,1,0)</f>
        <v>1</v>
      </c>
      <c r="J80">
        <f>IF(Données!K81&gt;0,1,0)</f>
        <v>1</v>
      </c>
      <c r="K80">
        <f>IF(Données!L81&gt;0,1,0)</f>
        <v>1</v>
      </c>
      <c r="L80">
        <f>IF(Données!M81&gt;0,1,0)</f>
        <v>1</v>
      </c>
      <c r="M80">
        <f>IF(Données!N81&gt;0,1,0)</f>
        <v>1</v>
      </c>
      <c r="N80">
        <f>IF(Données!O81&gt;0,1,0)</f>
        <v>1</v>
      </c>
      <c r="O80">
        <f>IF(Données!P81&gt;0,1,0)</f>
        <v>1</v>
      </c>
      <c r="P80">
        <f>IF(Données!Q81&gt;0,1,0)</f>
        <v>1</v>
      </c>
      <c r="Q80">
        <f>IF(Données!R81&gt;0,1,0)</f>
        <v>1</v>
      </c>
      <c r="R80">
        <f>IF(Données!S81&gt;0,1,0)</f>
        <v>1</v>
      </c>
      <c r="S80">
        <f>IF(Données!T81&gt;0,1,0)</f>
        <v>1</v>
      </c>
      <c r="T80">
        <f>IF(Données!U81&gt;0,1,0)</f>
        <v>1</v>
      </c>
      <c r="U80">
        <f>IF(Données!V81&gt;0,1,0)</f>
        <v>1</v>
      </c>
      <c r="V80">
        <f>IF(Données!W81&gt;0,1,0)</f>
        <v>1</v>
      </c>
      <c r="W80" s="48">
        <f>IF(Données!X81&gt;0,1,0)</f>
        <v>1</v>
      </c>
      <c r="X80">
        <f t="shared" si="15"/>
        <v>2</v>
      </c>
      <c r="Y80">
        <f t="shared" si="16"/>
        <v>5</v>
      </c>
      <c r="Z80">
        <f t="shared" si="17"/>
        <v>5</v>
      </c>
      <c r="AA80">
        <f t="shared" si="18"/>
        <v>5</v>
      </c>
      <c r="AB80" s="48">
        <f t="shared" si="19"/>
        <v>5</v>
      </c>
      <c r="AC80" s="53">
        <f>IF(X80&gt;0,(Données!C81+Données!D81)/X80,0)</f>
        <v>902</v>
      </c>
      <c r="AD80" s="53">
        <f>IF(Y80&gt;0,SUM(Données!E81:I81)/Y80,0)</f>
        <v>947.2</v>
      </c>
      <c r="AE80" s="53">
        <f>IF(Z80&gt;0,SUM(Données!J81:N81)/Z80,0)</f>
        <v>1419.2</v>
      </c>
      <c r="AF80" s="53">
        <f>IF(AA80&gt;0,SUM(Données!O81:S81)/AA80,0)</f>
        <v>1677</v>
      </c>
      <c r="AG80" s="53">
        <f>IF(AB80&gt;0,SUM(Données!T81:X81)/AB80,0)</f>
        <v>1851</v>
      </c>
    </row>
    <row r="81" spans="1:33">
      <c r="A81" t="str">
        <f>Données!A82</f>
        <v>Kazakhstan</v>
      </c>
      <c r="B81">
        <f>IF(Données!C82&gt;0,1,0)</f>
        <v>1</v>
      </c>
      <c r="C81">
        <f>IF(Données!D82&gt;0,1,0)</f>
        <v>1</v>
      </c>
      <c r="D81">
        <f>IF(Données!E82&gt;0,1,0)</f>
        <v>1</v>
      </c>
      <c r="E81">
        <f>IF(Données!F82&gt;0,1,0)</f>
        <v>1</v>
      </c>
      <c r="F81">
        <f>IF(Données!G82&gt;0,1,0)</f>
        <v>1</v>
      </c>
      <c r="G81">
        <f>IF(Données!H82&gt;0,1,0)</f>
        <v>1</v>
      </c>
      <c r="H81">
        <f>IF(Données!I82&gt;0,1,0)</f>
        <v>1</v>
      </c>
      <c r="I81">
        <f>IF(Données!J82&gt;0,1,0)</f>
        <v>1</v>
      </c>
      <c r="J81">
        <f>IF(Données!K82&gt;0,1,0)</f>
        <v>1</v>
      </c>
      <c r="K81">
        <f>IF(Données!L82&gt;0,1,0)</f>
        <v>1</v>
      </c>
      <c r="L81">
        <f>IF(Données!M82&gt;0,1,0)</f>
        <v>1</v>
      </c>
      <c r="M81">
        <f>IF(Données!N82&gt;0,1,0)</f>
        <v>1</v>
      </c>
      <c r="N81">
        <f>IF(Données!O82&gt;0,1,0)</f>
        <v>1</v>
      </c>
      <c r="O81">
        <f>IF(Données!P82&gt;0,1,0)</f>
        <v>1</v>
      </c>
      <c r="P81">
        <f>IF(Données!Q82&gt;0,1,0)</f>
        <v>1</v>
      </c>
      <c r="Q81">
        <f>IF(Données!R82&gt;0,1,0)</f>
        <v>1</v>
      </c>
      <c r="R81">
        <f>IF(Données!S82&gt;0,1,0)</f>
        <v>1</v>
      </c>
      <c r="S81">
        <f>IF(Données!T82&gt;0,1,0)</f>
        <v>1</v>
      </c>
      <c r="T81">
        <f>IF(Données!U82&gt;0,1,0)</f>
        <v>1</v>
      </c>
      <c r="U81">
        <f>IF(Données!V82&gt;0,1,0)</f>
        <v>1</v>
      </c>
      <c r="V81">
        <f>IF(Données!W82&gt;0,1,0)</f>
        <v>1</v>
      </c>
      <c r="W81" s="48">
        <f>IF(Données!X82&gt;0,1,0)</f>
        <v>1</v>
      </c>
      <c r="X81">
        <f t="shared" si="15"/>
        <v>2</v>
      </c>
      <c r="Y81">
        <f t="shared" si="16"/>
        <v>5</v>
      </c>
      <c r="Z81">
        <f t="shared" si="17"/>
        <v>5</v>
      </c>
      <c r="AA81">
        <f t="shared" si="18"/>
        <v>5</v>
      </c>
      <c r="AB81" s="48">
        <f t="shared" si="19"/>
        <v>5</v>
      </c>
      <c r="AC81" s="53">
        <f>IF(X81&gt;0,(Données!C82+Données!D82)/X81,0)</f>
        <v>254</v>
      </c>
      <c r="AD81" s="53">
        <f>IF(Y81&gt;0,SUM(Données!E82:I82)/Y81,0)</f>
        <v>395.8</v>
      </c>
      <c r="AE81" s="53">
        <f>IF(Z81&gt;0,SUM(Données!J82:N82)/Z81,0)</f>
        <v>955.2</v>
      </c>
      <c r="AF81" s="53">
        <f>IF(AA81&gt;0,SUM(Données!O82:S82)/AA81,0)</f>
        <v>1447.6</v>
      </c>
      <c r="AG81" s="53">
        <f>IF(AB81&gt;0,SUM(Données!T82:X82)/AB81,0)</f>
        <v>1554.8</v>
      </c>
    </row>
    <row r="82" spans="1:33">
      <c r="A82" t="str">
        <f>Données!A83</f>
        <v>Kenya</v>
      </c>
      <c r="B82">
        <f>IF(Données!C83&gt;0,1,0)</f>
        <v>1</v>
      </c>
      <c r="C82">
        <f>IF(Données!D83&gt;0,1,0)</f>
        <v>1</v>
      </c>
      <c r="D82">
        <f>IF(Données!E83&gt;0,1,0)</f>
        <v>1</v>
      </c>
      <c r="E82">
        <f>IF(Données!F83&gt;0,1,0)</f>
        <v>1</v>
      </c>
      <c r="F82">
        <f>IF(Données!G83&gt;0,1,0)</f>
        <v>1</v>
      </c>
      <c r="G82">
        <f>IF(Données!H83&gt;0,1,0)</f>
        <v>1</v>
      </c>
      <c r="H82">
        <f>IF(Données!I83&gt;0,1,0)</f>
        <v>1</v>
      </c>
      <c r="I82">
        <f>IF(Données!J83&gt;0,1,0)</f>
        <v>1</v>
      </c>
      <c r="J82">
        <f>IF(Données!K83&gt;0,1,0)</f>
        <v>1</v>
      </c>
      <c r="K82">
        <f>IF(Données!L83&gt;0,1,0)</f>
        <v>1</v>
      </c>
      <c r="L82">
        <f>IF(Données!M83&gt;0,1,0)</f>
        <v>1</v>
      </c>
      <c r="M82">
        <f>IF(Données!N83&gt;0,1,0)</f>
        <v>1</v>
      </c>
      <c r="N82">
        <f>IF(Données!O83&gt;0,1,0)</f>
        <v>1</v>
      </c>
      <c r="O82">
        <f>IF(Données!P83&gt;0,1,0)</f>
        <v>1</v>
      </c>
      <c r="P82">
        <f>IF(Données!Q83&gt;0,1,0)</f>
        <v>1</v>
      </c>
      <c r="Q82">
        <f>IF(Données!R83&gt;0,1,0)</f>
        <v>1</v>
      </c>
      <c r="R82">
        <f>IF(Données!S83&gt;0,1,0)</f>
        <v>1</v>
      </c>
      <c r="S82">
        <f>IF(Données!T83&gt;0,1,0)</f>
        <v>1</v>
      </c>
      <c r="T82">
        <f>IF(Données!U83&gt;0,1,0)</f>
        <v>1</v>
      </c>
      <c r="U82">
        <f>IF(Données!V83&gt;0,1,0)</f>
        <v>1</v>
      </c>
      <c r="V82">
        <f>IF(Données!W83&gt;0,1,0)</f>
        <v>1</v>
      </c>
      <c r="W82" s="48">
        <f>IF(Données!X83&gt;0,1,0)</f>
        <v>1</v>
      </c>
      <c r="X82">
        <f t="shared" si="15"/>
        <v>2</v>
      </c>
      <c r="Y82">
        <f t="shared" si="16"/>
        <v>5</v>
      </c>
      <c r="Z82">
        <f t="shared" si="17"/>
        <v>5</v>
      </c>
      <c r="AA82">
        <f t="shared" si="18"/>
        <v>5</v>
      </c>
      <c r="AB82" s="48">
        <f t="shared" si="19"/>
        <v>5</v>
      </c>
      <c r="AC82" s="53">
        <f>IF(X82&gt;0,(Données!C83+Données!D83)/X82,0)</f>
        <v>521.5</v>
      </c>
      <c r="AD82" s="53">
        <f>IF(Y82&gt;0,SUM(Données!E83:I83)/Y82,0)</f>
        <v>648.79999999999995</v>
      </c>
      <c r="AE82" s="53">
        <f>IF(Z82&gt;0,SUM(Données!J83:N83)/Z82,0)</f>
        <v>752.2</v>
      </c>
      <c r="AF82" s="53">
        <f>IF(AA82&gt;0,SUM(Données!O83:S83)/AA82,0)</f>
        <v>880.2</v>
      </c>
      <c r="AG82" s="53">
        <f>IF(AB82&gt;0,SUM(Données!T83:X83)/AB82,0)</f>
        <v>1008.8</v>
      </c>
    </row>
    <row r="83" spans="1:33">
      <c r="A83" t="str">
        <f>Données!A84</f>
        <v>Kosovo</v>
      </c>
      <c r="B83">
        <f>IF(Données!C84&gt;0,1,0)</f>
        <v>0</v>
      </c>
      <c r="C83">
        <f>IF(Données!D84&gt;0,1,0)</f>
        <v>0</v>
      </c>
      <c r="D83">
        <f>IF(Données!E84&gt;0,1,0)</f>
        <v>0</v>
      </c>
      <c r="E83">
        <f>IF(Données!F84&gt;0,1,0)</f>
        <v>0</v>
      </c>
      <c r="F83">
        <f>IF(Données!G84&gt;0,1,0)</f>
        <v>0</v>
      </c>
      <c r="G83">
        <f>IF(Données!H84&gt;0,1,0)</f>
        <v>0</v>
      </c>
      <c r="H83">
        <f>IF(Données!I84&gt;0,1,0)</f>
        <v>0</v>
      </c>
      <c r="I83">
        <f>IF(Données!J84&gt;0,1,0)</f>
        <v>0</v>
      </c>
      <c r="J83">
        <f>IF(Données!K84&gt;0,1,0)</f>
        <v>0</v>
      </c>
      <c r="K83">
        <f>IF(Données!L84&gt;0,1,0)</f>
        <v>0</v>
      </c>
      <c r="L83">
        <f>IF(Données!M84&gt;0,1,0)</f>
        <v>1</v>
      </c>
      <c r="M83">
        <f>IF(Données!N84&gt;0,1,0)</f>
        <v>1</v>
      </c>
      <c r="N83">
        <f>IF(Données!O84&gt;0,1,0)</f>
        <v>1</v>
      </c>
      <c r="O83">
        <f>IF(Données!P84&gt;0,1,0)</f>
        <v>1</v>
      </c>
      <c r="P83">
        <f>IF(Données!Q84&gt;0,1,0)</f>
        <v>1</v>
      </c>
      <c r="Q83">
        <f>IF(Données!R84&gt;0,1,0)</f>
        <v>1</v>
      </c>
      <c r="R83">
        <f>IF(Données!S84&gt;0,1,0)</f>
        <v>1</v>
      </c>
      <c r="S83">
        <f>IF(Données!T84&gt;0,1,0)</f>
        <v>1</v>
      </c>
      <c r="T83">
        <f>IF(Données!U84&gt;0,1,0)</f>
        <v>1</v>
      </c>
      <c r="U83">
        <f>IF(Données!V84&gt;0,1,0)</f>
        <v>1</v>
      </c>
      <c r="V83">
        <f>IF(Données!W84&gt;0,1,0)</f>
        <v>1</v>
      </c>
      <c r="W83" s="48">
        <f>IF(Données!X84&gt;0,1,0)</f>
        <v>1</v>
      </c>
      <c r="X83">
        <f t="shared" si="15"/>
        <v>0</v>
      </c>
      <c r="Y83">
        <f t="shared" si="16"/>
        <v>0</v>
      </c>
      <c r="Z83">
        <f t="shared" si="17"/>
        <v>2</v>
      </c>
      <c r="AA83">
        <f t="shared" si="18"/>
        <v>5</v>
      </c>
      <c r="AB83" s="48">
        <f t="shared" si="19"/>
        <v>5</v>
      </c>
      <c r="AC83" s="53">
        <f>IF(X83&gt;0,(Données!C84+Données!D84)/X83,0)</f>
        <v>0</v>
      </c>
      <c r="AD83" s="53">
        <f>IF(Y83&gt;0,SUM(Données!E84:I84)/Y83,0)</f>
        <v>0</v>
      </c>
      <c r="AE83" s="53">
        <f>IF(Z83&gt;0,SUM(Données!J84:N84)/Z83,0)</f>
        <v>13.35</v>
      </c>
      <c r="AF83" s="53">
        <f>IF(AA83&gt;0,SUM(Données!O84:S84)/AA83,0)</f>
        <v>41.52</v>
      </c>
      <c r="AG83" s="53">
        <f>IF(AB83&gt;0,SUM(Données!T84:X84)/AB83,0)</f>
        <v>57.080000000000005</v>
      </c>
    </row>
    <row r="84" spans="1:33">
      <c r="A84" t="str">
        <f>Données!A85</f>
        <v>Koweït</v>
      </c>
      <c r="B84">
        <f>IF(Données!C85&gt;0,1,0)</f>
        <v>1</v>
      </c>
      <c r="C84">
        <f>IF(Données!D85&gt;0,1,0)</f>
        <v>1</v>
      </c>
      <c r="D84">
        <f>IF(Données!E85&gt;0,1,0)</f>
        <v>1</v>
      </c>
      <c r="E84">
        <f>IF(Données!F85&gt;0,1,0)</f>
        <v>1</v>
      </c>
      <c r="F84">
        <f>IF(Données!G85&gt;0,1,0)</f>
        <v>1</v>
      </c>
      <c r="G84">
        <f>IF(Données!H85&gt;0,1,0)</f>
        <v>1</v>
      </c>
      <c r="H84">
        <f>IF(Données!I85&gt;0,1,0)</f>
        <v>1</v>
      </c>
      <c r="I84">
        <f>IF(Données!J85&gt;0,1,0)</f>
        <v>1</v>
      </c>
      <c r="J84">
        <f>IF(Données!K85&gt;0,1,0)</f>
        <v>1</v>
      </c>
      <c r="K84">
        <f>IF(Données!L85&gt;0,1,0)</f>
        <v>1</v>
      </c>
      <c r="L84">
        <f>IF(Données!M85&gt;0,1,0)</f>
        <v>1</v>
      </c>
      <c r="M84">
        <f>IF(Données!N85&gt;0,1,0)</f>
        <v>1</v>
      </c>
      <c r="N84">
        <f>IF(Données!O85&gt;0,1,0)</f>
        <v>1</v>
      </c>
      <c r="O84">
        <f>IF(Données!P85&gt;0,1,0)</f>
        <v>1</v>
      </c>
      <c r="P84">
        <f>IF(Données!Q85&gt;0,1,0)</f>
        <v>1</v>
      </c>
      <c r="Q84">
        <f>IF(Données!R85&gt;0,1,0)</f>
        <v>1</v>
      </c>
      <c r="R84">
        <f>IF(Données!S85&gt;0,1,0)</f>
        <v>1</v>
      </c>
      <c r="S84">
        <f>IF(Données!T85&gt;0,1,0)</f>
        <v>1</v>
      </c>
      <c r="T84">
        <f>IF(Données!U85&gt;0,1,0)</f>
        <v>1</v>
      </c>
      <c r="U84">
        <f>IF(Données!V85&gt;0,1,0)</f>
        <v>1</v>
      </c>
      <c r="V84">
        <f>IF(Données!W85&gt;0,1,0)</f>
        <v>1</v>
      </c>
      <c r="W84" s="48">
        <f>IF(Données!X85&gt;0,1,0)</f>
        <v>1</v>
      </c>
      <c r="X84">
        <f t="shared" si="15"/>
        <v>2</v>
      </c>
      <c r="Y84">
        <f t="shared" si="16"/>
        <v>5</v>
      </c>
      <c r="Z84">
        <f t="shared" si="17"/>
        <v>5</v>
      </c>
      <c r="AA84">
        <f t="shared" si="18"/>
        <v>5</v>
      </c>
      <c r="AB84" s="48">
        <f t="shared" si="19"/>
        <v>5</v>
      </c>
      <c r="AC84" s="53">
        <f>IF(X84&gt;0,(Données!C85+Données!D85)/X84,0)</f>
        <v>4219</v>
      </c>
      <c r="AD84" s="53">
        <f>IF(Y84&gt;0,SUM(Données!E85:I85)/Y84,0)</f>
        <v>5113.3999999999996</v>
      </c>
      <c r="AE84" s="53">
        <f>IF(Z84&gt;0,SUM(Données!J85:N85)/Z84,0)</f>
        <v>5466.8</v>
      </c>
      <c r="AF84" s="53">
        <f>IF(AA84&gt;0,SUM(Données!O85:S85)/AA84,0)</f>
        <v>5830.8</v>
      </c>
      <c r="AG84" s="53">
        <f>IF(AB84&gt;0,SUM(Données!T85:X85)/AB84,0)</f>
        <v>6765.8</v>
      </c>
    </row>
    <row r="85" spans="1:33">
      <c r="A85" t="str">
        <f>Données!A86</f>
        <v>Laos</v>
      </c>
      <c r="B85">
        <f>IF(Données!C86&gt;0,1,0)</f>
        <v>1</v>
      </c>
      <c r="C85">
        <f>IF(Données!D86&gt;0,1,0)</f>
        <v>1</v>
      </c>
      <c r="D85">
        <f>IF(Données!E86&gt;0,1,0)</f>
        <v>1</v>
      </c>
      <c r="E85">
        <f>IF(Données!F86&gt;0,1,0)</f>
        <v>1</v>
      </c>
      <c r="F85">
        <f>IF(Données!G86&gt;0,1,0)</f>
        <v>1</v>
      </c>
      <c r="G85">
        <f>IF(Données!H86&gt;0,1,0)</f>
        <v>1</v>
      </c>
      <c r="H85">
        <f>IF(Données!I86&gt;0,1,0)</f>
        <v>1</v>
      </c>
      <c r="I85">
        <f>IF(Données!J86&gt;0,1,0)</f>
        <v>1</v>
      </c>
      <c r="J85">
        <f>IF(Données!K86&gt;0,1,0)</f>
        <v>1</v>
      </c>
      <c r="K85">
        <f>IF(Données!L86&gt;0,1,0)</f>
        <v>1</v>
      </c>
      <c r="L85">
        <f>IF(Données!M86&gt;0,1,0)</f>
        <v>1</v>
      </c>
      <c r="M85">
        <f>IF(Données!N86&gt;0,1,0)</f>
        <v>1</v>
      </c>
      <c r="N85">
        <f>IF(Données!O86&gt;0,1,0)</f>
        <v>1</v>
      </c>
      <c r="O85">
        <f>IF(Données!P86&gt;0,1,0)</f>
        <v>1</v>
      </c>
      <c r="P85">
        <f>IF(Données!Q86&gt;0,1,0)</f>
        <v>1</v>
      </c>
      <c r="Q85">
        <f>IF(Données!R86&gt;0,1,0)</f>
        <v>1</v>
      </c>
      <c r="R85">
        <f>IF(Données!S86&gt;0,1,0)</f>
        <v>0</v>
      </c>
      <c r="S85">
        <f>IF(Données!T86&gt;0,1,0)</f>
        <v>0</v>
      </c>
      <c r="T85">
        <f>IF(Données!U86&gt;0,1,0)</f>
        <v>0</v>
      </c>
      <c r="U85">
        <f>IF(Données!V86&gt;0,1,0)</f>
        <v>0</v>
      </c>
      <c r="V85">
        <f>IF(Données!W86&gt;0,1,0)</f>
        <v>0</v>
      </c>
      <c r="W85" s="48">
        <f>IF(Données!X86&gt;0,1,0)</f>
        <v>0</v>
      </c>
      <c r="X85">
        <f t="shared" si="15"/>
        <v>2</v>
      </c>
      <c r="Y85">
        <f t="shared" si="16"/>
        <v>5</v>
      </c>
      <c r="Z85">
        <f t="shared" si="17"/>
        <v>5</v>
      </c>
      <c r="AA85">
        <f t="shared" si="18"/>
        <v>4</v>
      </c>
      <c r="AB85" s="48">
        <f t="shared" si="19"/>
        <v>0</v>
      </c>
      <c r="AC85" s="53">
        <f>IF(X85&gt;0,(Données!C86+Données!D86)/X85,0)</f>
        <v>72.5</v>
      </c>
      <c r="AD85" s="53">
        <f>IF(Y85&gt;0,SUM(Données!E86:I86)/Y85,0)</f>
        <v>30.74</v>
      </c>
      <c r="AE85" s="53">
        <f>IF(Z85&gt;0,SUM(Données!J86:N86)/Z85,0)</f>
        <v>23.92</v>
      </c>
      <c r="AF85" s="53">
        <f>IF(AA85&gt;0,SUM(Données!O86:S86)/AA85,0)</f>
        <v>22</v>
      </c>
      <c r="AG85" s="53">
        <f>IF(AB85&gt;0,SUM(Données!T86:X86)/AB85,0)</f>
        <v>0</v>
      </c>
    </row>
    <row r="86" spans="1:33">
      <c r="A86" t="str">
        <f>Données!A87</f>
        <v>Lesotho</v>
      </c>
      <c r="B86">
        <f>IF(Données!C87&gt;0,1,0)</f>
        <v>1</v>
      </c>
      <c r="C86">
        <f>IF(Données!D87&gt;0,1,0)</f>
        <v>1</v>
      </c>
      <c r="D86">
        <f>IF(Données!E87&gt;0,1,0)</f>
        <v>1</v>
      </c>
      <c r="E86">
        <f>IF(Données!F87&gt;0,1,0)</f>
        <v>1</v>
      </c>
      <c r="F86">
        <f>IF(Données!G87&gt;0,1,0)</f>
        <v>1</v>
      </c>
      <c r="G86">
        <f>IF(Données!H87&gt;0,1,0)</f>
        <v>1</v>
      </c>
      <c r="H86">
        <f>IF(Données!I87&gt;0,1,0)</f>
        <v>1</v>
      </c>
      <c r="I86">
        <f>IF(Données!J87&gt;0,1,0)</f>
        <v>1</v>
      </c>
      <c r="J86">
        <f>IF(Données!K87&gt;0,1,0)</f>
        <v>1</v>
      </c>
      <c r="K86">
        <f>IF(Données!L87&gt;0,1,0)</f>
        <v>1</v>
      </c>
      <c r="L86">
        <f>IF(Données!M87&gt;0,1,0)</f>
        <v>1</v>
      </c>
      <c r="M86">
        <f>IF(Données!N87&gt;0,1,0)</f>
        <v>1</v>
      </c>
      <c r="N86">
        <f>IF(Données!O87&gt;0,1,0)</f>
        <v>1</v>
      </c>
      <c r="O86">
        <f>IF(Données!P87&gt;0,1,0)</f>
        <v>1</v>
      </c>
      <c r="P86">
        <f>IF(Données!Q87&gt;0,1,0)</f>
        <v>1</v>
      </c>
      <c r="Q86">
        <f>IF(Données!R87&gt;0,1,0)</f>
        <v>1</v>
      </c>
      <c r="R86">
        <f>IF(Données!S87&gt;0,1,0)</f>
        <v>1</v>
      </c>
      <c r="S86">
        <f>IF(Données!T87&gt;0,1,0)</f>
        <v>1</v>
      </c>
      <c r="T86">
        <f>IF(Données!U87&gt;0,1,0)</f>
        <v>1</v>
      </c>
      <c r="U86">
        <f>IF(Données!V87&gt;0,1,0)</f>
        <v>1</v>
      </c>
      <c r="V86">
        <f>IF(Données!W87&gt;0,1,0)</f>
        <v>1</v>
      </c>
      <c r="W86" s="48">
        <f>IF(Données!X87&gt;0,1,0)</f>
        <v>1</v>
      </c>
      <c r="X86">
        <f t="shared" si="15"/>
        <v>2</v>
      </c>
      <c r="Y86">
        <f t="shared" si="16"/>
        <v>5</v>
      </c>
      <c r="Z86">
        <f t="shared" si="17"/>
        <v>5</v>
      </c>
      <c r="AA86">
        <f t="shared" si="18"/>
        <v>5</v>
      </c>
      <c r="AB86" s="48">
        <f t="shared" si="19"/>
        <v>5</v>
      </c>
      <c r="AC86" s="53">
        <f>IF(X86&gt;0,(Données!C87+Données!D87)/X86,0)</f>
        <v>42.55</v>
      </c>
      <c r="AD86" s="53">
        <f>IF(Y86&gt;0,SUM(Données!E87:I87)/Y86,0)</f>
        <v>37.779999999999994</v>
      </c>
      <c r="AE86" s="53">
        <f>IF(Z86&gt;0,SUM(Données!J87:N87)/Z86,0)</f>
        <v>35.400000000000006</v>
      </c>
      <c r="AF86" s="53">
        <f>IF(AA86&gt;0,SUM(Données!O87:S87)/AA86,0)</f>
        <v>46.44</v>
      </c>
      <c r="AG86" s="53">
        <f>IF(AB86&gt;0,SUM(Données!T87:X87)/AB86,0)</f>
        <v>49.76</v>
      </c>
    </row>
    <row r="87" spans="1:33">
      <c r="A87" t="str">
        <f>Données!A88</f>
        <v>Lettonie</v>
      </c>
      <c r="B87">
        <f>IF(Données!C88&gt;0,1,0)</f>
        <v>1</v>
      </c>
      <c r="C87">
        <f>IF(Données!D88&gt;0,1,0)</f>
        <v>1</v>
      </c>
      <c r="D87">
        <f>IF(Données!E88&gt;0,1,0)</f>
        <v>1</v>
      </c>
      <c r="E87">
        <f>IF(Données!F88&gt;0,1,0)</f>
        <v>1</v>
      </c>
      <c r="F87">
        <f>IF(Données!G88&gt;0,1,0)</f>
        <v>1</v>
      </c>
      <c r="G87">
        <f>IF(Données!H88&gt;0,1,0)</f>
        <v>1</v>
      </c>
      <c r="H87">
        <f>IF(Données!I88&gt;0,1,0)</f>
        <v>1</v>
      </c>
      <c r="I87">
        <f>IF(Données!J88&gt;0,1,0)</f>
        <v>1</v>
      </c>
      <c r="J87">
        <f>IF(Données!K88&gt;0,1,0)</f>
        <v>1</v>
      </c>
      <c r="K87">
        <f>IF(Données!L88&gt;0,1,0)</f>
        <v>1</v>
      </c>
      <c r="L87">
        <f>IF(Données!M88&gt;0,1,0)</f>
        <v>1</v>
      </c>
      <c r="M87">
        <f>IF(Données!N88&gt;0,1,0)</f>
        <v>1</v>
      </c>
      <c r="N87">
        <f>IF(Données!O88&gt;0,1,0)</f>
        <v>1</v>
      </c>
      <c r="O87">
        <f>IF(Données!P88&gt;0,1,0)</f>
        <v>1</v>
      </c>
      <c r="P87">
        <f>IF(Données!Q88&gt;0,1,0)</f>
        <v>1</v>
      </c>
      <c r="Q87">
        <f>IF(Données!R88&gt;0,1,0)</f>
        <v>1</v>
      </c>
      <c r="R87">
        <f>IF(Données!S88&gt;0,1,0)</f>
        <v>1</v>
      </c>
      <c r="S87">
        <f>IF(Données!T88&gt;0,1,0)</f>
        <v>1</v>
      </c>
      <c r="T87">
        <f>IF(Données!U88&gt;0,1,0)</f>
        <v>1</v>
      </c>
      <c r="U87">
        <f>IF(Données!V88&gt;0,1,0)</f>
        <v>1</v>
      </c>
      <c r="V87">
        <f>IF(Données!W88&gt;0,1,0)</f>
        <v>1</v>
      </c>
      <c r="W87" s="48">
        <f>IF(Données!X88&gt;0,1,0)</f>
        <v>1</v>
      </c>
      <c r="X87">
        <f t="shared" si="15"/>
        <v>2</v>
      </c>
      <c r="Y87">
        <f t="shared" si="16"/>
        <v>5</v>
      </c>
      <c r="Z87">
        <f t="shared" si="17"/>
        <v>5</v>
      </c>
      <c r="AA87">
        <f t="shared" si="18"/>
        <v>5</v>
      </c>
      <c r="AB87" s="48">
        <f t="shared" si="19"/>
        <v>5</v>
      </c>
      <c r="AC87" s="53">
        <f>IF(X87&gt;0,(Données!C88+Données!D88)/X87,0)</f>
        <v>90.1</v>
      </c>
      <c r="AD87" s="53">
        <f>IF(Y87&gt;0,SUM(Données!E88:I88)/Y87,0)</f>
        <v>234.4</v>
      </c>
      <c r="AE87" s="53">
        <f>IF(Z87&gt;0,SUM(Données!J88:N88)/Z87,0)</f>
        <v>439.8</v>
      </c>
      <c r="AF87" s="53">
        <f>IF(AA87&gt;0,SUM(Données!O88:S88)/AA87,0)</f>
        <v>247</v>
      </c>
      <c r="AG87" s="53">
        <f>IF(AB87&gt;0,SUM(Données!T88:X88)/AB87,0)</f>
        <v>507.6</v>
      </c>
    </row>
    <row r="88" spans="1:33">
      <c r="A88" t="str">
        <f>Données!A89</f>
        <v>Liban</v>
      </c>
      <c r="B88">
        <f>IF(Données!C89&gt;0,1,0)</f>
        <v>1</v>
      </c>
      <c r="C88">
        <f>IF(Données!D89&gt;0,1,0)</f>
        <v>1</v>
      </c>
      <c r="D88">
        <f>IF(Données!E89&gt;0,1,0)</f>
        <v>1</v>
      </c>
      <c r="E88">
        <f>IF(Données!F89&gt;0,1,0)</f>
        <v>1</v>
      </c>
      <c r="F88">
        <f>IF(Données!G89&gt;0,1,0)</f>
        <v>1</v>
      </c>
      <c r="G88">
        <f>IF(Données!H89&gt;0,1,0)</f>
        <v>1</v>
      </c>
      <c r="H88">
        <f>IF(Données!I89&gt;0,1,0)</f>
        <v>1</v>
      </c>
      <c r="I88">
        <f>IF(Données!J89&gt;0,1,0)</f>
        <v>1</v>
      </c>
      <c r="J88">
        <f>IF(Données!K89&gt;0,1,0)</f>
        <v>1</v>
      </c>
      <c r="K88">
        <f>IF(Données!L89&gt;0,1,0)</f>
        <v>1</v>
      </c>
      <c r="L88">
        <f>IF(Données!M89&gt;0,1,0)</f>
        <v>1</v>
      </c>
      <c r="M88">
        <f>IF(Données!N89&gt;0,1,0)</f>
        <v>1</v>
      </c>
      <c r="N88">
        <f>IF(Données!O89&gt;0,1,0)</f>
        <v>1</v>
      </c>
      <c r="O88">
        <f>IF(Données!P89&gt;0,1,0)</f>
        <v>1</v>
      </c>
      <c r="P88">
        <f>IF(Données!Q89&gt;0,1,0)</f>
        <v>1</v>
      </c>
      <c r="Q88">
        <f>IF(Données!R89&gt;0,1,0)</f>
        <v>1</v>
      </c>
      <c r="R88">
        <f>IF(Données!S89&gt;0,1,0)</f>
        <v>1</v>
      </c>
      <c r="S88">
        <f>IF(Données!T89&gt;0,1,0)</f>
        <v>1</v>
      </c>
      <c r="T88">
        <f>IF(Données!U89&gt;0,1,0)</f>
        <v>1</v>
      </c>
      <c r="U88">
        <f>IF(Données!V89&gt;0,1,0)</f>
        <v>1</v>
      </c>
      <c r="V88">
        <f>IF(Données!W89&gt;0,1,0)</f>
        <v>1</v>
      </c>
      <c r="W88" s="48">
        <f>IF(Données!X89&gt;0,1,0)</f>
        <v>1</v>
      </c>
      <c r="X88">
        <f t="shared" si="15"/>
        <v>2</v>
      </c>
      <c r="Y88">
        <f t="shared" si="16"/>
        <v>5</v>
      </c>
      <c r="Z88">
        <f t="shared" si="17"/>
        <v>5</v>
      </c>
      <c r="AA88">
        <f t="shared" si="18"/>
        <v>5</v>
      </c>
      <c r="AB88" s="48">
        <f t="shared" si="19"/>
        <v>5</v>
      </c>
      <c r="AC88" s="53">
        <f>IF(X88&gt;0,(Données!C89+Données!D89)/X88,0)</f>
        <v>1188.5</v>
      </c>
      <c r="AD88" s="53">
        <f>IF(Y88&gt;0,SUM(Données!E89:I89)/Y88,0)</f>
        <v>1435</v>
      </c>
      <c r="AE88" s="53">
        <f>IF(Z88&gt;0,SUM(Données!J89:N89)/Z88,0)</f>
        <v>1530.6</v>
      </c>
      <c r="AF88" s="53">
        <f>IF(AA88&gt;0,SUM(Données!O89:S89)/AA88,0)</f>
        <v>1940.8</v>
      </c>
      <c r="AG88" s="53">
        <f>IF(AB88&gt;0,SUM(Données!T89:X89)/AB88,0)</f>
        <v>2559.6</v>
      </c>
    </row>
    <row r="89" spans="1:33">
      <c r="A89" t="str">
        <f>Données!A90</f>
        <v>Libéria</v>
      </c>
      <c r="B89">
        <f>IF(Données!C90&gt;0,1,0)</f>
        <v>0</v>
      </c>
      <c r="C89">
        <f>IF(Données!D90&gt;0,1,0)</f>
        <v>0</v>
      </c>
      <c r="D89">
        <f>IF(Données!E90&gt;0,1,0)</f>
        <v>0</v>
      </c>
      <c r="E89">
        <f>IF(Données!F90&gt;0,1,0)</f>
        <v>0</v>
      </c>
      <c r="F89">
        <f>IF(Données!G90&gt;0,1,0)</f>
        <v>0</v>
      </c>
      <c r="G89">
        <f>IF(Données!H90&gt;0,1,0)</f>
        <v>0</v>
      </c>
      <c r="H89">
        <f>IF(Données!I90&gt;0,1,0)</f>
        <v>1</v>
      </c>
      <c r="I89">
        <f>IF(Données!J90&gt;0,1,0)</f>
        <v>1</v>
      </c>
      <c r="J89">
        <f>IF(Données!K90&gt;0,1,0)</f>
        <v>1</v>
      </c>
      <c r="K89">
        <f>IF(Données!L90&gt;0,1,0)</f>
        <v>1</v>
      </c>
      <c r="L89">
        <f>IF(Données!M90&gt;0,1,0)</f>
        <v>1</v>
      </c>
      <c r="M89">
        <f>IF(Données!N90&gt;0,1,0)</f>
        <v>1</v>
      </c>
      <c r="N89">
        <f>IF(Données!O90&gt;0,1,0)</f>
        <v>1</v>
      </c>
      <c r="O89">
        <f>IF(Données!P90&gt;0,1,0)</f>
        <v>1</v>
      </c>
      <c r="P89">
        <f>IF(Données!Q90&gt;0,1,0)</f>
        <v>1</v>
      </c>
      <c r="Q89">
        <f>IF(Données!R90&gt;0,1,0)</f>
        <v>1</v>
      </c>
      <c r="R89">
        <f>IF(Données!S90&gt;0,1,0)</f>
        <v>1</v>
      </c>
      <c r="S89">
        <f>IF(Données!T90&gt;0,1,0)</f>
        <v>1</v>
      </c>
      <c r="T89">
        <f>IF(Données!U90&gt;0,1,0)</f>
        <v>1</v>
      </c>
      <c r="U89">
        <f>IF(Données!V90&gt;0,1,0)</f>
        <v>1</v>
      </c>
      <c r="V89">
        <f>IF(Données!W90&gt;0,1,0)</f>
        <v>1</v>
      </c>
      <c r="W89" s="48">
        <f>IF(Données!X90&gt;0,1,0)</f>
        <v>1</v>
      </c>
      <c r="X89">
        <f t="shared" si="15"/>
        <v>0</v>
      </c>
      <c r="Y89">
        <f t="shared" si="16"/>
        <v>1</v>
      </c>
      <c r="Z89">
        <f t="shared" si="17"/>
        <v>5</v>
      </c>
      <c r="AA89">
        <f t="shared" si="18"/>
        <v>5</v>
      </c>
      <c r="AB89" s="48">
        <f t="shared" si="19"/>
        <v>5</v>
      </c>
      <c r="AC89" s="53">
        <f>IF(X89&gt;0,(Données!C90+Données!D90)/X89,0)</f>
        <v>0</v>
      </c>
      <c r="AD89" s="53">
        <f>IF(Y89&gt;0,SUM(Données!E90:I90)/Y89,0)</f>
        <v>5.6</v>
      </c>
      <c r="AE89" s="53">
        <f>IF(Z89&gt;0,SUM(Données!J90:N90)/Z89,0)</f>
        <v>7.9599999999999991</v>
      </c>
      <c r="AF89" s="53">
        <f>IF(AA89&gt;0,SUM(Données!O90:S90)/AA89,0)</f>
        <v>15.64</v>
      </c>
      <c r="AG89" s="53">
        <f>IF(AB89&gt;0,SUM(Données!T90:X90)/AB89,0)</f>
        <v>14.959999999999999</v>
      </c>
    </row>
    <row r="90" spans="1:33">
      <c r="A90" t="str">
        <f>Données!A91</f>
        <v>Lituanie</v>
      </c>
      <c r="B90">
        <f>IF(Données!C91&gt;0,1,0)</f>
        <v>1</v>
      </c>
      <c r="C90">
        <f>IF(Données!D91&gt;0,1,0)</f>
        <v>1</v>
      </c>
      <c r="D90">
        <f>IF(Données!E91&gt;0,1,0)</f>
        <v>1</v>
      </c>
      <c r="E90">
        <f>IF(Données!F91&gt;0,1,0)</f>
        <v>1</v>
      </c>
      <c r="F90">
        <f>IF(Données!G91&gt;0,1,0)</f>
        <v>1</v>
      </c>
      <c r="G90">
        <f>IF(Données!H91&gt;0,1,0)</f>
        <v>1</v>
      </c>
      <c r="H90">
        <f>IF(Données!I91&gt;0,1,0)</f>
        <v>1</v>
      </c>
      <c r="I90">
        <f>IF(Données!J91&gt;0,1,0)</f>
        <v>1</v>
      </c>
      <c r="J90">
        <f>IF(Données!K91&gt;0,1,0)</f>
        <v>1</v>
      </c>
      <c r="K90">
        <f>IF(Données!L91&gt;0,1,0)</f>
        <v>1</v>
      </c>
      <c r="L90">
        <f>IF(Données!M91&gt;0,1,0)</f>
        <v>1</v>
      </c>
      <c r="M90">
        <f>IF(Données!N91&gt;0,1,0)</f>
        <v>1</v>
      </c>
      <c r="N90">
        <f>IF(Données!O91&gt;0,1,0)</f>
        <v>1</v>
      </c>
      <c r="O90">
        <f>IF(Données!P91&gt;0,1,0)</f>
        <v>1</v>
      </c>
      <c r="P90">
        <f>IF(Données!Q91&gt;0,1,0)</f>
        <v>1</v>
      </c>
      <c r="Q90">
        <f>IF(Données!R91&gt;0,1,0)</f>
        <v>1</v>
      </c>
      <c r="R90">
        <f>IF(Données!S91&gt;0,1,0)</f>
        <v>1</v>
      </c>
      <c r="S90">
        <f>IF(Données!T91&gt;0,1,0)</f>
        <v>1</v>
      </c>
      <c r="T90">
        <f>IF(Données!U91&gt;0,1,0)</f>
        <v>1</v>
      </c>
      <c r="U90">
        <f>IF(Données!V91&gt;0,1,0)</f>
        <v>1</v>
      </c>
      <c r="V90">
        <f>IF(Données!W91&gt;0,1,0)</f>
        <v>1</v>
      </c>
      <c r="W90" s="48">
        <f>IF(Données!X91&gt;0,1,0)</f>
        <v>1</v>
      </c>
      <c r="X90">
        <f t="shared" si="15"/>
        <v>2</v>
      </c>
      <c r="Y90">
        <f t="shared" si="16"/>
        <v>5</v>
      </c>
      <c r="Z90">
        <f t="shared" si="17"/>
        <v>5</v>
      </c>
      <c r="AA90">
        <f t="shared" si="18"/>
        <v>5</v>
      </c>
      <c r="AB90" s="48">
        <f t="shared" si="19"/>
        <v>5</v>
      </c>
      <c r="AC90" s="53">
        <f>IF(X90&gt;0,(Données!C91+Données!D91)/X90,0)</f>
        <v>244.5</v>
      </c>
      <c r="AD90" s="53">
        <f>IF(Y90&gt;0,SUM(Données!E91:I91)/Y90,0)</f>
        <v>320.60000000000002</v>
      </c>
      <c r="AE90" s="53">
        <f>IF(Z90&gt;0,SUM(Données!J91:N91)/Z90,0)</f>
        <v>436.6</v>
      </c>
      <c r="AF90" s="53">
        <f>IF(AA90&gt;0,SUM(Données!O91:S91)/AA90,0)</f>
        <v>319.8</v>
      </c>
      <c r="AG90" s="53">
        <f>IF(AB90&gt;0,SUM(Données!T91:X91)/AB90,0)</f>
        <v>793.2</v>
      </c>
    </row>
    <row r="91" spans="1:33">
      <c r="A91" t="str">
        <f>Données!A92</f>
        <v>Luxembourg</v>
      </c>
      <c r="B91">
        <f>IF(Données!C92&gt;0,1,0)</f>
        <v>1</v>
      </c>
      <c r="C91">
        <f>IF(Données!D92&gt;0,1,0)</f>
        <v>1</v>
      </c>
      <c r="D91">
        <f>IF(Données!E92&gt;0,1,0)</f>
        <v>1</v>
      </c>
      <c r="E91">
        <f>IF(Données!F92&gt;0,1,0)</f>
        <v>1</v>
      </c>
      <c r="F91">
        <f>IF(Données!G92&gt;0,1,0)</f>
        <v>1</v>
      </c>
      <c r="G91">
        <f>IF(Données!H92&gt;0,1,0)</f>
        <v>1</v>
      </c>
      <c r="H91">
        <f>IF(Données!I92&gt;0,1,0)</f>
        <v>1</v>
      </c>
      <c r="I91">
        <f>IF(Données!J92&gt;0,1,0)</f>
        <v>1</v>
      </c>
      <c r="J91">
        <f>IF(Données!K92&gt;0,1,0)</f>
        <v>1</v>
      </c>
      <c r="K91">
        <f>IF(Données!L92&gt;0,1,0)</f>
        <v>1</v>
      </c>
      <c r="L91">
        <f>IF(Données!M92&gt;0,1,0)</f>
        <v>1</v>
      </c>
      <c r="M91">
        <f>IF(Données!N92&gt;0,1,0)</f>
        <v>1</v>
      </c>
      <c r="N91">
        <f>IF(Données!O92&gt;0,1,0)</f>
        <v>1</v>
      </c>
      <c r="O91">
        <f>IF(Données!P92&gt;0,1,0)</f>
        <v>1</v>
      </c>
      <c r="P91">
        <f>IF(Données!Q92&gt;0,1,0)</f>
        <v>1</v>
      </c>
      <c r="Q91">
        <f>IF(Données!R92&gt;0,1,0)</f>
        <v>1</v>
      </c>
      <c r="R91">
        <f>IF(Données!S92&gt;0,1,0)</f>
        <v>1</v>
      </c>
      <c r="S91">
        <f>IF(Données!T92&gt;0,1,0)</f>
        <v>1</v>
      </c>
      <c r="T91">
        <f>IF(Données!U92&gt;0,1,0)</f>
        <v>1</v>
      </c>
      <c r="U91">
        <f>IF(Données!V92&gt;0,1,0)</f>
        <v>1</v>
      </c>
      <c r="V91">
        <f>IF(Données!W92&gt;0,1,0)</f>
        <v>1</v>
      </c>
      <c r="W91" s="48">
        <f>IF(Données!X92&gt;0,1,0)</f>
        <v>1</v>
      </c>
      <c r="X91">
        <f t="shared" si="15"/>
        <v>2</v>
      </c>
      <c r="Y91">
        <f t="shared" si="16"/>
        <v>5</v>
      </c>
      <c r="Z91">
        <f t="shared" si="17"/>
        <v>5</v>
      </c>
      <c r="AA91">
        <f t="shared" si="18"/>
        <v>5</v>
      </c>
      <c r="AB91" s="48">
        <f t="shared" si="19"/>
        <v>5</v>
      </c>
      <c r="AC91" s="53">
        <f>IF(X91&gt;0,(Données!C92+Données!D92)/X91,0)</f>
        <v>211.5</v>
      </c>
      <c r="AD91" s="53">
        <f>IF(Y91&gt;0,SUM(Données!E92:I92)/Y91,0)</f>
        <v>251.8</v>
      </c>
      <c r="AE91" s="53">
        <f>IF(Z91&gt;0,SUM(Données!J92:N92)/Z91,0)</f>
        <v>245.8</v>
      </c>
      <c r="AF91" s="53">
        <f>IF(AA91&gt;0,SUM(Données!O92:S92)/AA91,0)</f>
        <v>233.4</v>
      </c>
      <c r="AG91" s="53">
        <f>IF(AB91&gt;0,SUM(Données!T92:X92)/AB91,0)</f>
        <v>344.8</v>
      </c>
    </row>
    <row r="92" spans="1:33">
      <c r="A92" t="str">
        <f>Données!A93</f>
        <v>Lybie</v>
      </c>
      <c r="B92">
        <f>IF(Données!C93&gt;0,1,0)</f>
        <v>1</v>
      </c>
      <c r="C92">
        <f>IF(Données!D93&gt;0,1,0)</f>
        <v>1</v>
      </c>
      <c r="D92">
        <f>IF(Données!E93&gt;0,1,0)</f>
        <v>1</v>
      </c>
      <c r="E92">
        <f>IF(Données!F93&gt;0,1,0)</f>
        <v>1</v>
      </c>
      <c r="F92">
        <f>IF(Données!G93&gt;0,1,0)</f>
        <v>1</v>
      </c>
      <c r="G92">
        <f>IF(Données!H93&gt;0,1,0)</f>
        <v>1</v>
      </c>
      <c r="H92">
        <f>IF(Données!I93&gt;0,1,0)</f>
        <v>1</v>
      </c>
      <c r="I92">
        <f>IF(Données!J93&gt;0,1,0)</f>
        <v>1</v>
      </c>
      <c r="J92">
        <f>IF(Données!K93&gt;0,1,0)</f>
        <v>1</v>
      </c>
      <c r="K92">
        <f>IF(Données!L93&gt;0,1,0)</f>
        <v>1</v>
      </c>
      <c r="L92">
        <f>IF(Données!M93&gt;0,1,0)</f>
        <v>1</v>
      </c>
      <c r="M92">
        <f>IF(Données!N93&gt;0,1,0)</f>
        <v>0</v>
      </c>
      <c r="N92">
        <f>IF(Données!O93&gt;0,1,0)</f>
        <v>0</v>
      </c>
      <c r="O92">
        <f>IF(Données!P93&gt;0,1,0)</f>
        <v>0</v>
      </c>
      <c r="P92">
        <f>IF(Données!Q93&gt;0,1,0)</f>
        <v>1</v>
      </c>
      <c r="Q92">
        <f>IF(Données!R93&gt;0,1,0)</f>
        <v>1</v>
      </c>
      <c r="R92">
        <f>IF(Données!S93&gt;0,1,0)</f>
        <v>1</v>
      </c>
      <c r="S92">
        <f>IF(Données!T93&gt;0,1,0)</f>
        <v>0</v>
      </c>
      <c r="T92">
        <f>IF(Données!U93&gt;0,1,0)</f>
        <v>0</v>
      </c>
      <c r="U92">
        <f>IF(Données!V93&gt;0,1,0)</f>
        <v>0</v>
      </c>
      <c r="V92">
        <f>IF(Données!W93&gt;0,1,0)</f>
        <v>0</v>
      </c>
      <c r="W92" s="48">
        <f>IF(Données!X93&gt;0,1,0)</f>
        <v>0</v>
      </c>
      <c r="X92">
        <f t="shared" si="15"/>
        <v>2</v>
      </c>
      <c r="Y92">
        <f t="shared" si="16"/>
        <v>5</v>
      </c>
      <c r="Z92">
        <f t="shared" si="17"/>
        <v>4</v>
      </c>
      <c r="AA92">
        <f t="shared" si="18"/>
        <v>3</v>
      </c>
      <c r="AB92" s="48">
        <f t="shared" si="19"/>
        <v>0</v>
      </c>
      <c r="AC92" s="53">
        <f>IF(X92&gt;0,(Données!C93+Données!D93)/X92,0)</f>
        <v>1027.5</v>
      </c>
      <c r="AD92" s="53">
        <f>IF(Y92&gt;0,SUM(Données!E93:I93)/Y92,0)</f>
        <v>1311.8</v>
      </c>
      <c r="AE92" s="53">
        <f>IF(Z92&gt;0,SUM(Données!J93:N93)/Z92,0)</f>
        <v>1909.25</v>
      </c>
      <c r="AF92" s="53">
        <f>IF(AA92&gt;0,SUM(Données!O93:S93)/AA92,0)</f>
        <v>6129.666666666667</v>
      </c>
      <c r="AG92" s="53">
        <f>IF(AB92&gt;0,SUM(Données!T93:X93)/AB92,0)</f>
        <v>0</v>
      </c>
    </row>
    <row r="93" spans="1:33">
      <c r="A93" t="str">
        <f>Données!A94</f>
        <v>Macédoine du Nord</v>
      </c>
      <c r="B93">
        <f>IF(Données!C94&gt;0,1,0)</f>
        <v>1</v>
      </c>
      <c r="C93">
        <f>IF(Données!D94&gt;0,1,0)</f>
        <v>1</v>
      </c>
      <c r="D93">
        <f>IF(Données!E94&gt;0,1,0)</f>
        <v>1</v>
      </c>
      <c r="E93">
        <f>IF(Données!F94&gt;0,1,0)</f>
        <v>1</v>
      </c>
      <c r="F93">
        <f>IF(Données!G94&gt;0,1,0)</f>
        <v>1</v>
      </c>
      <c r="G93">
        <f>IF(Données!H94&gt;0,1,0)</f>
        <v>1</v>
      </c>
      <c r="H93">
        <f>IF(Données!I94&gt;0,1,0)</f>
        <v>1</v>
      </c>
      <c r="I93">
        <f>IF(Données!J94&gt;0,1,0)</f>
        <v>1</v>
      </c>
      <c r="J93">
        <f>IF(Données!K94&gt;0,1,0)</f>
        <v>1</v>
      </c>
      <c r="K93">
        <f>IF(Données!L94&gt;0,1,0)</f>
        <v>1</v>
      </c>
      <c r="L93">
        <f>IF(Données!M94&gt;0,1,0)</f>
        <v>1</v>
      </c>
      <c r="M93">
        <f>IF(Données!N94&gt;0,1,0)</f>
        <v>1</v>
      </c>
      <c r="N93">
        <f>IF(Données!O94&gt;0,1,0)</f>
        <v>1</v>
      </c>
      <c r="O93">
        <f>IF(Données!P94&gt;0,1,0)</f>
        <v>1</v>
      </c>
      <c r="P93">
        <f>IF(Données!Q94&gt;0,1,0)</f>
        <v>1</v>
      </c>
      <c r="Q93">
        <f>IF(Données!R94&gt;0,1,0)</f>
        <v>1</v>
      </c>
      <c r="R93">
        <f>IF(Données!S94&gt;0,1,0)</f>
        <v>1</v>
      </c>
      <c r="S93">
        <f>IF(Données!T94&gt;0,1,0)</f>
        <v>1</v>
      </c>
      <c r="T93">
        <f>IF(Données!U94&gt;0,1,0)</f>
        <v>1</v>
      </c>
      <c r="U93">
        <f>IF(Données!V94&gt;0,1,0)</f>
        <v>1</v>
      </c>
      <c r="V93">
        <f>IF(Données!W94&gt;0,1,0)</f>
        <v>1</v>
      </c>
      <c r="W93" s="48">
        <f>IF(Données!X94&gt;0,1,0)</f>
        <v>1</v>
      </c>
      <c r="X93">
        <f t="shared" si="15"/>
        <v>2</v>
      </c>
      <c r="Y93">
        <f t="shared" si="16"/>
        <v>5</v>
      </c>
      <c r="Z93">
        <f t="shared" si="17"/>
        <v>5</v>
      </c>
      <c r="AA93">
        <f t="shared" si="18"/>
        <v>5</v>
      </c>
      <c r="AB93" s="48">
        <f t="shared" si="19"/>
        <v>5</v>
      </c>
      <c r="AC93" s="53">
        <f>IF(X93&gt;0,(Données!C94+Données!D94)/X93,0)</f>
        <v>108</v>
      </c>
      <c r="AD93" s="53">
        <f>IF(Y93&gt;0,SUM(Données!E94:I94)/Y93,0)</f>
        <v>190</v>
      </c>
      <c r="AE93" s="53">
        <f>IF(Z93&gt;0,SUM(Données!J94:N94)/Z93,0)</f>
        <v>147.19999999999999</v>
      </c>
      <c r="AF93" s="53">
        <f>IF(AA93&gt;0,SUM(Données!O94:S94)/AA93,0)</f>
        <v>111.4</v>
      </c>
      <c r="AG93" s="53">
        <f>IF(AB93&gt;0,SUM(Données!T94:X94)/AB93,0)</f>
        <v>108.8</v>
      </c>
    </row>
    <row r="94" spans="1:33">
      <c r="A94" t="str">
        <f>Données!A95</f>
        <v>Madagascar</v>
      </c>
      <c r="B94">
        <f>IF(Données!C95&gt;0,1,0)</f>
        <v>1</v>
      </c>
      <c r="C94">
        <f>IF(Données!D95&gt;0,1,0)</f>
        <v>1</v>
      </c>
      <c r="D94">
        <f>IF(Données!E95&gt;0,1,0)</f>
        <v>1</v>
      </c>
      <c r="E94">
        <f>IF(Données!F95&gt;0,1,0)</f>
        <v>1</v>
      </c>
      <c r="F94">
        <f>IF(Données!G95&gt;0,1,0)</f>
        <v>1</v>
      </c>
      <c r="G94">
        <f>IF(Données!H95&gt;0,1,0)</f>
        <v>1</v>
      </c>
      <c r="H94">
        <f>IF(Données!I95&gt;0,1,0)</f>
        <v>1</v>
      </c>
      <c r="I94">
        <f>IF(Données!J95&gt;0,1,0)</f>
        <v>1</v>
      </c>
      <c r="J94">
        <f>IF(Données!K95&gt;0,1,0)</f>
        <v>1</v>
      </c>
      <c r="K94">
        <f>IF(Données!L95&gt;0,1,0)</f>
        <v>1</v>
      </c>
      <c r="L94">
        <f>IF(Données!M95&gt;0,1,0)</f>
        <v>1</v>
      </c>
      <c r="M94">
        <f>IF(Données!N95&gt;0,1,0)</f>
        <v>1</v>
      </c>
      <c r="N94">
        <f>IF(Données!O95&gt;0,1,0)</f>
        <v>1</v>
      </c>
      <c r="O94">
        <f>IF(Données!P95&gt;0,1,0)</f>
        <v>1</v>
      </c>
      <c r="P94">
        <f>IF(Données!Q95&gt;0,1,0)</f>
        <v>1</v>
      </c>
      <c r="Q94">
        <f>IF(Données!R95&gt;0,1,0)</f>
        <v>1</v>
      </c>
      <c r="R94">
        <f>IF(Données!S95&gt;0,1,0)</f>
        <v>1</v>
      </c>
      <c r="S94">
        <f>IF(Données!T95&gt;0,1,0)</f>
        <v>1</v>
      </c>
      <c r="T94">
        <f>IF(Données!U95&gt;0,1,0)</f>
        <v>1</v>
      </c>
      <c r="U94">
        <f>IF(Données!V95&gt;0,1,0)</f>
        <v>1</v>
      </c>
      <c r="V94">
        <f>IF(Données!W95&gt;0,1,0)</f>
        <v>1</v>
      </c>
      <c r="W94" s="48">
        <f>IF(Données!X95&gt;0,1,0)</f>
        <v>1</v>
      </c>
      <c r="X94">
        <f t="shared" si="15"/>
        <v>2</v>
      </c>
      <c r="Y94">
        <f t="shared" si="16"/>
        <v>5</v>
      </c>
      <c r="Z94">
        <f t="shared" si="17"/>
        <v>5</v>
      </c>
      <c r="AA94">
        <f t="shared" si="18"/>
        <v>5</v>
      </c>
      <c r="AB94" s="48">
        <f t="shared" si="19"/>
        <v>5</v>
      </c>
      <c r="AC94" s="53">
        <f>IF(X94&gt;0,(Données!C95+Données!D95)/X94,0)</f>
        <v>89.9</v>
      </c>
      <c r="AD94" s="53">
        <f>IF(Y94&gt;0,SUM(Données!E95:I95)/Y94,0)</f>
        <v>96.4</v>
      </c>
      <c r="AE94" s="53">
        <f>IF(Z94&gt;0,SUM(Données!J95:N95)/Z94,0)</f>
        <v>93.38</v>
      </c>
      <c r="AF94" s="53">
        <f>IF(AA94&gt;0,SUM(Données!O95:S95)/AA94,0)</f>
        <v>66.539999999999992</v>
      </c>
      <c r="AG94" s="53">
        <f>IF(AB94&gt;0,SUM(Données!T95:X95)/AB94,0)</f>
        <v>68.64</v>
      </c>
    </row>
    <row r="95" spans="1:33">
      <c r="A95" t="str">
        <f>Données!A96</f>
        <v>Malaisie</v>
      </c>
      <c r="B95">
        <f>IF(Données!C96&gt;0,1,0)</f>
        <v>1</v>
      </c>
      <c r="C95">
        <f>IF(Données!D96&gt;0,1,0)</f>
        <v>1</v>
      </c>
      <c r="D95">
        <f>IF(Données!E96&gt;0,1,0)</f>
        <v>1</v>
      </c>
      <c r="E95">
        <f>IF(Données!F96&gt;0,1,0)</f>
        <v>1</v>
      </c>
      <c r="F95">
        <f>IF(Données!G96&gt;0,1,0)</f>
        <v>1</v>
      </c>
      <c r="G95">
        <f>IF(Données!H96&gt;0,1,0)</f>
        <v>1</v>
      </c>
      <c r="H95">
        <f>IF(Données!I96&gt;0,1,0)</f>
        <v>1</v>
      </c>
      <c r="I95">
        <f>IF(Données!J96&gt;0,1,0)</f>
        <v>1</v>
      </c>
      <c r="J95">
        <f>IF(Données!K96&gt;0,1,0)</f>
        <v>1</v>
      </c>
      <c r="K95">
        <f>IF(Données!L96&gt;0,1,0)</f>
        <v>1</v>
      </c>
      <c r="L95">
        <f>IF(Données!M96&gt;0,1,0)</f>
        <v>1</v>
      </c>
      <c r="M95">
        <f>IF(Données!N96&gt;0,1,0)</f>
        <v>1</v>
      </c>
      <c r="N95">
        <f>IF(Données!O96&gt;0,1,0)</f>
        <v>1</v>
      </c>
      <c r="O95">
        <f>IF(Données!P96&gt;0,1,0)</f>
        <v>1</v>
      </c>
      <c r="P95">
        <f>IF(Données!Q96&gt;0,1,0)</f>
        <v>1</v>
      </c>
      <c r="Q95">
        <f>IF(Données!R96&gt;0,1,0)</f>
        <v>1</v>
      </c>
      <c r="R95">
        <f>IF(Données!S96&gt;0,1,0)</f>
        <v>1</v>
      </c>
      <c r="S95">
        <f>IF(Données!T96&gt;0,1,0)</f>
        <v>1</v>
      </c>
      <c r="T95">
        <f>IF(Données!U96&gt;0,1,0)</f>
        <v>1</v>
      </c>
      <c r="U95">
        <f>IF(Données!V96&gt;0,1,0)</f>
        <v>1</v>
      </c>
      <c r="V95">
        <f>IF(Données!W96&gt;0,1,0)</f>
        <v>1</v>
      </c>
      <c r="W95" s="48">
        <f>IF(Données!X96&gt;0,1,0)</f>
        <v>1</v>
      </c>
      <c r="X95">
        <f t="shared" si="15"/>
        <v>2</v>
      </c>
      <c r="Y95">
        <f t="shared" si="16"/>
        <v>5</v>
      </c>
      <c r="Z95">
        <f t="shared" si="17"/>
        <v>5</v>
      </c>
      <c r="AA95">
        <f t="shared" si="18"/>
        <v>5</v>
      </c>
      <c r="AB95" s="48">
        <f t="shared" si="19"/>
        <v>5</v>
      </c>
      <c r="AC95" s="53">
        <f>IF(X95&gt;0,(Données!C96+Données!D96)/X95,0)</f>
        <v>1920</v>
      </c>
      <c r="AD95" s="53">
        <f>IF(Y95&gt;0,SUM(Données!E96:I96)/Y95,0)</f>
        <v>2886.4</v>
      </c>
      <c r="AE95" s="53">
        <f>IF(Z95&gt;0,SUM(Données!J96:N96)/Z95,0)</f>
        <v>3911.6</v>
      </c>
      <c r="AF95" s="53">
        <f>IF(AA95&gt;0,SUM(Données!O96:S96)/AA95,0)</f>
        <v>3800.4</v>
      </c>
      <c r="AG95" s="53">
        <f>IF(AB95&gt;0,SUM(Données!T96:X96)/AB95,0)</f>
        <v>3735.2</v>
      </c>
    </row>
    <row r="96" spans="1:33">
      <c r="A96" t="str">
        <f>Données!A97</f>
        <v>Malawi</v>
      </c>
      <c r="B96">
        <f>IF(Données!C97&gt;0,1,0)</f>
        <v>1</v>
      </c>
      <c r="C96">
        <f>IF(Données!D97&gt;0,1,0)</f>
        <v>1</v>
      </c>
      <c r="D96">
        <f>IF(Données!E97&gt;0,1,0)</f>
        <v>1</v>
      </c>
      <c r="E96">
        <f>IF(Données!F97&gt;0,1,0)</f>
        <v>1</v>
      </c>
      <c r="F96">
        <f>IF(Données!G97&gt;0,1,0)</f>
        <v>1</v>
      </c>
      <c r="G96">
        <f>IF(Données!H97&gt;0,1,0)</f>
        <v>1</v>
      </c>
      <c r="H96">
        <f>IF(Données!I97&gt;0,1,0)</f>
        <v>1</v>
      </c>
      <c r="I96">
        <f>IF(Données!J97&gt;0,1,0)</f>
        <v>1</v>
      </c>
      <c r="J96">
        <f>IF(Données!K97&gt;0,1,0)</f>
        <v>1</v>
      </c>
      <c r="K96">
        <f>IF(Données!L97&gt;0,1,0)</f>
        <v>1</v>
      </c>
      <c r="L96">
        <f>IF(Données!M97&gt;0,1,0)</f>
        <v>1</v>
      </c>
      <c r="M96">
        <f>IF(Données!N97&gt;0,1,0)</f>
        <v>1</v>
      </c>
      <c r="N96">
        <f>IF(Données!O97&gt;0,1,0)</f>
        <v>1</v>
      </c>
      <c r="O96">
        <f>IF(Données!P97&gt;0,1,0)</f>
        <v>1</v>
      </c>
      <c r="P96">
        <f>IF(Données!Q97&gt;0,1,0)</f>
        <v>1</v>
      </c>
      <c r="Q96">
        <f>IF(Données!R97&gt;0,1,0)</f>
        <v>1</v>
      </c>
      <c r="R96">
        <f>IF(Données!S97&gt;0,1,0)</f>
        <v>1</v>
      </c>
      <c r="S96">
        <f>IF(Données!T97&gt;0,1,0)</f>
        <v>1</v>
      </c>
      <c r="T96">
        <f>IF(Données!U97&gt;0,1,0)</f>
        <v>1</v>
      </c>
      <c r="U96">
        <f>IF(Données!V97&gt;0,1,0)</f>
        <v>1</v>
      </c>
      <c r="V96">
        <f>IF(Données!W97&gt;0,1,0)</f>
        <v>1</v>
      </c>
      <c r="W96" s="48">
        <f>IF(Données!X97&gt;0,1,0)</f>
        <v>1</v>
      </c>
      <c r="X96">
        <f t="shared" si="15"/>
        <v>2</v>
      </c>
      <c r="Y96">
        <f t="shared" si="16"/>
        <v>5</v>
      </c>
      <c r="Z96">
        <f t="shared" si="17"/>
        <v>5</v>
      </c>
      <c r="AA96">
        <f t="shared" si="18"/>
        <v>5</v>
      </c>
      <c r="AB96" s="48">
        <f t="shared" si="19"/>
        <v>5</v>
      </c>
      <c r="AC96" s="53">
        <f>IF(X96&gt;0,(Données!C97+Données!D97)/X96,0)</f>
        <v>12</v>
      </c>
      <c r="AD96" s="53">
        <f>IF(Y96&gt;0,SUM(Données!E97:I97)/Y96,0)</f>
        <v>12.86</v>
      </c>
      <c r="AE96" s="53">
        <f>IF(Z96&gt;0,SUM(Données!J97:N97)/Z96,0)</f>
        <v>32.559999999999995</v>
      </c>
      <c r="AF96" s="53">
        <f>IF(AA96&gt;0,SUM(Données!O97:S97)/AA96,0)</f>
        <v>44.78</v>
      </c>
      <c r="AG96" s="53">
        <f>IF(AB96&gt;0,SUM(Données!T97:X97)/AB96,0)</f>
        <v>47.08</v>
      </c>
    </row>
    <row r="97" spans="1:33">
      <c r="A97" t="str">
        <f>Données!A98</f>
        <v>Mali</v>
      </c>
      <c r="B97">
        <f>IF(Données!C98&gt;0,1,0)</f>
        <v>1</v>
      </c>
      <c r="C97">
        <f>IF(Données!D98&gt;0,1,0)</f>
        <v>1</v>
      </c>
      <c r="D97">
        <f>IF(Données!E98&gt;0,1,0)</f>
        <v>1</v>
      </c>
      <c r="E97">
        <f>IF(Données!F98&gt;0,1,0)</f>
        <v>1</v>
      </c>
      <c r="F97">
        <f>IF(Données!G98&gt;0,1,0)</f>
        <v>1</v>
      </c>
      <c r="G97">
        <f>IF(Données!H98&gt;0,1,0)</f>
        <v>1</v>
      </c>
      <c r="H97">
        <f>IF(Données!I98&gt;0,1,0)</f>
        <v>1</v>
      </c>
      <c r="I97">
        <f>IF(Données!J98&gt;0,1,0)</f>
        <v>1</v>
      </c>
      <c r="J97">
        <f>IF(Données!K98&gt;0,1,0)</f>
        <v>1</v>
      </c>
      <c r="K97">
        <f>IF(Données!L98&gt;0,1,0)</f>
        <v>1</v>
      </c>
      <c r="L97">
        <f>IF(Données!M98&gt;0,1,0)</f>
        <v>1</v>
      </c>
      <c r="M97">
        <f>IF(Données!N98&gt;0,1,0)</f>
        <v>1</v>
      </c>
      <c r="N97">
        <f>IF(Données!O98&gt;0,1,0)</f>
        <v>1</v>
      </c>
      <c r="O97">
        <f>IF(Données!P98&gt;0,1,0)</f>
        <v>1</v>
      </c>
      <c r="P97">
        <f>IF(Données!Q98&gt;0,1,0)</f>
        <v>1</v>
      </c>
      <c r="Q97">
        <f>IF(Données!R98&gt;0,1,0)</f>
        <v>1</v>
      </c>
      <c r="R97">
        <f>IF(Données!S98&gt;0,1,0)</f>
        <v>1</v>
      </c>
      <c r="S97">
        <f>IF(Données!T98&gt;0,1,0)</f>
        <v>1</v>
      </c>
      <c r="T97">
        <f>IF(Données!U98&gt;0,1,0)</f>
        <v>1</v>
      </c>
      <c r="U97">
        <f>IF(Données!V98&gt;0,1,0)</f>
        <v>1</v>
      </c>
      <c r="V97">
        <f>IF(Données!W98&gt;0,1,0)</f>
        <v>1</v>
      </c>
      <c r="W97" s="48">
        <f>IF(Données!X98&gt;0,1,0)</f>
        <v>1</v>
      </c>
      <c r="X97">
        <f t="shared" si="15"/>
        <v>2</v>
      </c>
      <c r="Y97">
        <f t="shared" si="16"/>
        <v>5</v>
      </c>
      <c r="Z97">
        <f t="shared" si="17"/>
        <v>5</v>
      </c>
      <c r="AA97">
        <f t="shared" si="18"/>
        <v>5</v>
      </c>
      <c r="AB97" s="48">
        <f t="shared" si="19"/>
        <v>5</v>
      </c>
      <c r="AC97" s="53">
        <f>IF(X97&gt;0,(Données!C98+Données!D98)/X97,0)</f>
        <v>62.1</v>
      </c>
      <c r="AD97" s="53">
        <f>IF(Y97&gt;0,SUM(Données!E98:I98)/Y97,0)</f>
        <v>82.34</v>
      </c>
      <c r="AE97" s="53">
        <f>IF(Z97&gt;0,SUM(Données!J98:N98)/Z97,0)</f>
        <v>114.6</v>
      </c>
      <c r="AF97" s="53">
        <f>IF(AA97&gt;0,SUM(Données!O98:S98)/AA97,0)</f>
        <v>145</v>
      </c>
      <c r="AG97" s="53">
        <f>IF(AB97&gt;0,SUM(Données!T98:X98)/AB97,0)</f>
        <v>419</v>
      </c>
    </row>
    <row r="98" spans="1:33">
      <c r="A98" t="str">
        <f>Données!A99</f>
        <v>Malte</v>
      </c>
      <c r="B98">
        <f>IF(Données!C99&gt;0,1,0)</f>
        <v>1</v>
      </c>
      <c r="C98">
        <f>IF(Données!D99&gt;0,1,0)</f>
        <v>1</v>
      </c>
      <c r="D98">
        <f>IF(Données!E99&gt;0,1,0)</f>
        <v>1</v>
      </c>
      <c r="E98">
        <f>IF(Données!F99&gt;0,1,0)</f>
        <v>1</v>
      </c>
      <c r="F98">
        <f>IF(Données!G99&gt;0,1,0)</f>
        <v>1</v>
      </c>
      <c r="G98">
        <f>IF(Données!H99&gt;0,1,0)</f>
        <v>1</v>
      </c>
      <c r="H98">
        <f>IF(Données!I99&gt;0,1,0)</f>
        <v>1</v>
      </c>
      <c r="I98">
        <f>IF(Données!J99&gt;0,1,0)</f>
        <v>1</v>
      </c>
      <c r="J98">
        <f>IF(Données!K99&gt;0,1,0)</f>
        <v>1</v>
      </c>
      <c r="K98">
        <f>IF(Données!L99&gt;0,1,0)</f>
        <v>1</v>
      </c>
      <c r="L98">
        <f>IF(Données!M99&gt;0,1,0)</f>
        <v>1</v>
      </c>
      <c r="M98">
        <f>IF(Données!N99&gt;0,1,0)</f>
        <v>1</v>
      </c>
      <c r="N98">
        <f>IF(Données!O99&gt;0,1,0)</f>
        <v>1</v>
      </c>
      <c r="O98">
        <f>IF(Données!P99&gt;0,1,0)</f>
        <v>1</v>
      </c>
      <c r="P98">
        <f>IF(Données!Q99&gt;0,1,0)</f>
        <v>1</v>
      </c>
      <c r="Q98">
        <f>IF(Données!R99&gt;0,1,0)</f>
        <v>1</v>
      </c>
      <c r="R98">
        <f>IF(Données!S99&gt;0,1,0)</f>
        <v>1</v>
      </c>
      <c r="S98">
        <f>IF(Données!T99&gt;0,1,0)</f>
        <v>1</v>
      </c>
      <c r="T98">
        <f>IF(Données!U99&gt;0,1,0)</f>
        <v>1</v>
      </c>
      <c r="U98">
        <f>IF(Données!V99&gt;0,1,0)</f>
        <v>1</v>
      </c>
      <c r="V98">
        <f>IF(Données!W99&gt;0,1,0)</f>
        <v>1</v>
      </c>
      <c r="W98" s="48">
        <f>IF(Données!X99&gt;0,1,0)</f>
        <v>1</v>
      </c>
      <c r="X98">
        <f t="shared" si="15"/>
        <v>2</v>
      </c>
      <c r="Y98">
        <f t="shared" si="16"/>
        <v>5</v>
      </c>
      <c r="Z98">
        <f t="shared" si="17"/>
        <v>5</v>
      </c>
      <c r="AA98">
        <f t="shared" si="18"/>
        <v>5</v>
      </c>
      <c r="AB98" s="48">
        <f t="shared" si="19"/>
        <v>5</v>
      </c>
      <c r="AC98" s="53">
        <f>IF(X98&gt;0,(Données!C99+Données!D99)/X98,0)</f>
        <v>42.5</v>
      </c>
      <c r="AD98" s="53">
        <f>IF(Y98&gt;0,SUM(Données!E99:I99)/Y98,0)</f>
        <v>43.54</v>
      </c>
      <c r="AE98" s="53">
        <f>IF(Z98&gt;0,SUM(Données!J99:N99)/Z98,0)</f>
        <v>51.42</v>
      </c>
      <c r="AF98" s="53">
        <f>IF(AA98&gt;0,SUM(Données!O99:S99)/AA98,0)</f>
        <v>49.019999999999996</v>
      </c>
      <c r="AG98" s="53">
        <f>IF(AB98&gt;0,SUM(Données!T99:X99)/AB98,0)</f>
        <v>62.620000000000005</v>
      </c>
    </row>
    <row r="99" spans="1:33">
      <c r="A99" t="str">
        <f>Données!A100</f>
        <v>Maroc</v>
      </c>
      <c r="B99">
        <f>IF(Données!C100&gt;0,1,0)</f>
        <v>1</v>
      </c>
      <c r="C99">
        <f>IF(Données!D100&gt;0,1,0)</f>
        <v>1</v>
      </c>
      <c r="D99">
        <f>IF(Données!E100&gt;0,1,0)</f>
        <v>1</v>
      </c>
      <c r="E99">
        <f>IF(Données!F100&gt;0,1,0)</f>
        <v>1</v>
      </c>
      <c r="F99">
        <f>IF(Données!G100&gt;0,1,0)</f>
        <v>1</v>
      </c>
      <c r="G99">
        <f>IF(Données!H100&gt;0,1,0)</f>
        <v>1</v>
      </c>
      <c r="H99">
        <f>IF(Données!I100&gt;0,1,0)</f>
        <v>1</v>
      </c>
      <c r="I99">
        <f>IF(Données!J100&gt;0,1,0)</f>
        <v>1</v>
      </c>
      <c r="J99">
        <f>IF(Données!K100&gt;0,1,0)</f>
        <v>1</v>
      </c>
      <c r="K99">
        <f>IF(Données!L100&gt;0,1,0)</f>
        <v>1</v>
      </c>
      <c r="L99">
        <f>IF(Données!M100&gt;0,1,0)</f>
        <v>1</v>
      </c>
      <c r="M99">
        <f>IF(Données!N100&gt;0,1,0)</f>
        <v>1</v>
      </c>
      <c r="N99">
        <f>IF(Données!O100&gt;0,1,0)</f>
        <v>1</v>
      </c>
      <c r="O99">
        <f>IF(Données!P100&gt;0,1,0)</f>
        <v>1</v>
      </c>
      <c r="P99">
        <f>IF(Données!Q100&gt;0,1,0)</f>
        <v>1</v>
      </c>
      <c r="Q99">
        <f>IF(Données!R100&gt;0,1,0)</f>
        <v>1</v>
      </c>
      <c r="R99">
        <f>IF(Données!S100&gt;0,1,0)</f>
        <v>1</v>
      </c>
      <c r="S99">
        <f>IF(Données!T100&gt;0,1,0)</f>
        <v>1</v>
      </c>
      <c r="T99">
        <f>IF(Données!U100&gt;0,1,0)</f>
        <v>1</v>
      </c>
      <c r="U99">
        <f>IF(Données!V100&gt;0,1,0)</f>
        <v>1</v>
      </c>
      <c r="V99">
        <f>IF(Données!W100&gt;0,1,0)</f>
        <v>1</v>
      </c>
      <c r="W99" s="48">
        <f>IF(Données!X100&gt;0,1,0)</f>
        <v>1</v>
      </c>
      <c r="X99">
        <f t="shared" si="15"/>
        <v>2</v>
      </c>
      <c r="Y99">
        <f t="shared" si="16"/>
        <v>5</v>
      </c>
      <c r="Z99">
        <f t="shared" si="17"/>
        <v>5</v>
      </c>
      <c r="AA99">
        <f t="shared" si="18"/>
        <v>5</v>
      </c>
      <c r="AB99" s="48">
        <f t="shared" si="19"/>
        <v>5</v>
      </c>
      <c r="AC99" s="53">
        <f>IF(X99&gt;0,(Données!C100+Données!D100)/X99,0)</f>
        <v>1749</v>
      </c>
      <c r="AD99" s="53">
        <f>IF(Y99&gt;0,SUM(Données!E100:I100)/Y99,0)</f>
        <v>1973.4</v>
      </c>
      <c r="AE99" s="53">
        <f>IF(Z99&gt;0,SUM(Données!J100:N100)/Z99,0)</f>
        <v>2432.8000000000002</v>
      </c>
      <c r="AF99" s="53">
        <f>IF(AA99&gt;0,SUM(Données!O100:S100)/AA99,0)</f>
        <v>3281.4</v>
      </c>
      <c r="AG99" s="53">
        <f>IF(AB99&gt;0,SUM(Données!T100:X100)/AB99,0)</f>
        <v>3465.6</v>
      </c>
    </row>
    <row r="100" spans="1:33">
      <c r="A100" t="str">
        <f>Données!A101</f>
        <v>Maurice</v>
      </c>
      <c r="B100">
        <f>IF(Données!C101&gt;0,1,0)</f>
        <v>1</v>
      </c>
      <c r="C100">
        <f>IF(Données!D101&gt;0,1,0)</f>
        <v>1</v>
      </c>
      <c r="D100">
        <f>IF(Données!E101&gt;0,1,0)</f>
        <v>1</v>
      </c>
      <c r="E100">
        <f>IF(Données!F101&gt;0,1,0)</f>
        <v>1</v>
      </c>
      <c r="F100">
        <f>IF(Données!G101&gt;0,1,0)</f>
        <v>1</v>
      </c>
      <c r="G100">
        <f>IF(Données!H101&gt;0,1,0)</f>
        <v>1</v>
      </c>
      <c r="H100">
        <f>IF(Données!I101&gt;0,1,0)</f>
        <v>1</v>
      </c>
      <c r="I100">
        <f>IF(Données!J101&gt;0,1,0)</f>
        <v>1</v>
      </c>
      <c r="J100">
        <f>IF(Données!K101&gt;0,1,0)</f>
        <v>1</v>
      </c>
      <c r="K100">
        <f>IF(Données!L101&gt;0,1,0)</f>
        <v>1</v>
      </c>
      <c r="L100">
        <f>IF(Données!M101&gt;0,1,0)</f>
        <v>1</v>
      </c>
      <c r="M100">
        <f>IF(Données!N101&gt;0,1,0)</f>
        <v>1</v>
      </c>
      <c r="N100">
        <f>IF(Données!O101&gt;0,1,0)</f>
        <v>1</v>
      </c>
      <c r="O100">
        <f>IF(Données!P101&gt;0,1,0)</f>
        <v>1</v>
      </c>
      <c r="P100">
        <f>IF(Données!Q101&gt;0,1,0)</f>
        <v>1</v>
      </c>
      <c r="Q100">
        <f>IF(Données!R101&gt;0,1,0)</f>
        <v>1</v>
      </c>
      <c r="R100">
        <f>IF(Données!S101&gt;0,1,0)</f>
        <v>1</v>
      </c>
      <c r="S100">
        <f>IF(Données!T101&gt;0,1,0)</f>
        <v>1</v>
      </c>
      <c r="T100">
        <f>IF(Données!U101&gt;0,1,0)</f>
        <v>1</v>
      </c>
      <c r="U100">
        <f>IF(Données!V101&gt;0,1,0)</f>
        <v>1</v>
      </c>
      <c r="V100">
        <f>IF(Données!W101&gt;0,1,0)</f>
        <v>1</v>
      </c>
      <c r="W100" s="48">
        <f>IF(Données!X101&gt;0,1,0)</f>
        <v>1</v>
      </c>
      <c r="X100">
        <f t="shared" si="15"/>
        <v>2</v>
      </c>
      <c r="Y100">
        <f t="shared" si="16"/>
        <v>5</v>
      </c>
      <c r="Z100">
        <f t="shared" si="17"/>
        <v>5</v>
      </c>
      <c r="AA100">
        <f t="shared" si="18"/>
        <v>5</v>
      </c>
      <c r="AB100" s="48">
        <f t="shared" si="19"/>
        <v>5</v>
      </c>
      <c r="AC100" s="53">
        <f>IF(X100&gt;0,(Données!C101+Données!D101)/X100,0)</f>
        <v>14.75</v>
      </c>
      <c r="AD100" s="53">
        <f>IF(Y100&gt;0,SUM(Données!E101:I101)/Y100,0)</f>
        <v>16.000000000000004</v>
      </c>
      <c r="AE100" s="53">
        <f>IF(Z100&gt;0,SUM(Données!J101:N101)/Z100,0)</f>
        <v>16.46</v>
      </c>
      <c r="AF100" s="53">
        <f>IF(AA100&gt;0,SUM(Données!O101:S101)/AA100,0)</f>
        <v>18.260000000000002</v>
      </c>
      <c r="AG100" s="53">
        <f>IF(AB100&gt;0,SUM(Données!T101:X101)/AB100,0)</f>
        <v>23.12</v>
      </c>
    </row>
    <row r="101" spans="1:33">
      <c r="A101" t="str">
        <f>Données!A102</f>
        <v>Mauritanie</v>
      </c>
      <c r="B101">
        <f>IF(Données!C102&gt;0,1,0)</f>
        <v>1</v>
      </c>
      <c r="C101">
        <f>IF(Données!D102&gt;0,1,0)</f>
        <v>1</v>
      </c>
      <c r="D101">
        <f>IF(Données!E102&gt;0,1,0)</f>
        <v>1</v>
      </c>
      <c r="E101">
        <f>IF(Données!F102&gt;0,1,0)</f>
        <v>1</v>
      </c>
      <c r="F101">
        <f>IF(Données!G102&gt;0,1,0)</f>
        <v>1</v>
      </c>
      <c r="G101">
        <f>IF(Données!H102&gt;0,1,0)</f>
        <v>1</v>
      </c>
      <c r="H101">
        <f>IF(Données!I102&gt;0,1,0)</f>
        <v>1</v>
      </c>
      <c r="I101">
        <f>IF(Données!J102&gt;0,1,0)</f>
        <v>1</v>
      </c>
      <c r="J101">
        <f>IF(Données!K102&gt;0,1,0)</f>
        <v>1</v>
      </c>
      <c r="K101">
        <f>IF(Données!L102&gt;0,1,0)</f>
        <v>0</v>
      </c>
      <c r="L101">
        <f>IF(Données!M102&gt;0,1,0)</f>
        <v>1</v>
      </c>
      <c r="M101">
        <f>IF(Données!N102&gt;0,1,0)</f>
        <v>1</v>
      </c>
      <c r="N101">
        <f>IF(Données!O102&gt;0,1,0)</f>
        <v>0</v>
      </c>
      <c r="O101">
        <f>IF(Données!P102&gt;0,1,0)</f>
        <v>0</v>
      </c>
      <c r="P101">
        <f>IF(Données!Q102&gt;0,1,0)</f>
        <v>1</v>
      </c>
      <c r="Q101">
        <f>IF(Données!R102&gt;0,1,0)</f>
        <v>1</v>
      </c>
      <c r="R101">
        <f>IF(Données!S102&gt;0,1,0)</f>
        <v>1</v>
      </c>
      <c r="S101">
        <f>IF(Données!T102&gt;0,1,0)</f>
        <v>1</v>
      </c>
      <c r="T101">
        <f>IF(Données!U102&gt;0,1,0)</f>
        <v>1</v>
      </c>
      <c r="U101">
        <f>IF(Données!V102&gt;0,1,0)</f>
        <v>1</v>
      </c>
      <c r="V101">
        <f>IF(Données!W102&gt;0,1,0)</f>
        <v>1</v>
      </c>
      <c r="W101" s="48">
        <f>IF(Données!X102&gt;0,1,0)</f>
        <v>1</v>
      </c>
      <c r="X101">
        <f t="shared" si="15"/>
        <v>2</v>
      </c>
      <c r="Y101">
        <f t="shared" si="16"/>
        <v>5</v>
      </c>
      <c r="Z101">
        <f t="shared" si="17"/>
        <v>4</v>
      </c>
      <c r="AA101">
        <f t="shared" si="18"/>
        <v>3</v>
      </c>
      <c r="AB101" s="48">
        <f t="shared" si="19"/>
        <v>5</v>
      </c>
      <c r="AC101" s="53">
        <f>IF(X101&gt;0,(Données!C102+Données!D102)/X101,0)</f>
        <v>40.599999999999994</v>
      </c>
      <c r="AD101" s="53">
        <f>IF(Y101&gt;0,SUM(Données!E102:I102)/Y101,0)</f>
        <v>80.28</v>
      </c>
      <c r="AE101" s="53">
        <f>IF(Z101&gt;0,SUM(Données!J102:N102)/Z101,0)</f>
        <v>102.47499999999999</v>
      </c>
      <c r="AF101" s="53">
        <f>IF(AA101&gt;0,SUM(Données!O102:S102)/AA101,0)</f>
        <v>133.66666666666666</v>
      </c>
      <c r="AG101" s="53">
        <f>IF(AB101&gt;0,SUM(Données!T102:X102)/AB101,0)</f>
        <v>143.6</v>
      </c>
    </row>
    <row r="102" spans="1:33">
      <c r="A102" t="str">
        <f>Données!A103</f>
        <v>Mexique</v>
      </c>
      <c r="B102">
        <f>IF(Données!C103&gt;0,1,0)</f>
        <v>1</v>
      </c>
      <c r="C102">
        <f>IF(Données!D103&gt;0,1,0)</f>
        <v>1</v>
      </c>
      <c r="D102">
        <f>IF(Données!E103&gt;0,1,0)</f>
        <v>1</v>
      </c>
      <c r="E102">
        <f>IF(Données!F103&gt;0,1,0)</f>
        <v>1</v>
      </c>
      <c r="F102">
        <f>IF(Données!G103&gt;0,1,0)</f>
        <v>1</v>
      </c>
      <c r="G102">
        <f>IF(Données!H103&gt;0,1,0)</f>
        <v>1</v>
      </c>
      <c r="H102">
        <f>IF(Données!I103&gt;0,1,0)</f>
        <v>1</v>
      </c>
      <c r="I102">
        <f>IF(Données!J103&gt;0,1,0)</f>
        <v>1</v>
      </c>
      <c r="J102">
        <f>IF(Données!K103&gt;0,1,0)</f>
        <v>1</v>
      </c>
      <c r="K102">
        <f>IF(Données!L103&gt;0,1,0)</f>
        <v>1</v>
      </c>
      <c r="L102">
        <f>IF(Données!M103&gt;0,1,0)</f>
        <v>1</v>
      </c>
      <c r="M102">
        <f>IF(Données!N103&gt;0,1,0)</f>
        <v>1</v>
      </c>
      <c r="N102">
        <f>IF(Données!O103&gt;0,1,0)</f>
        <v>1</v>
      </c>
      <c r="O102">
        <f>IF(Données!P103&gt;0,1,0)</f>
        <v>1</v>
      </c>
      <c r="P102">
        <f>IF(Données!Q103&gt;0,1,0)</f>
        <v>1</v>
      </c>
      <c r="Q102">
        <f>IF(Données!R103&gt;0,1,0)</f>
        <v>1</v>
      </c>
      <c r="R102">
        <f>IF(Données!S103&gt;0,1,0)</f>
        <v>1</v>
      </c>
      <c r="S102">
        <f>IF(Données!T103&gt;0,1,0)</f>
        <v>1</v>
      </c>
      <c r="T102">
        <f>IF(Données!U103&gt;0,1,0)</f>
        <v>1</v>
      </c>
      <c r="U102">
        <f>IF(Données!V103&gt;0,1,0)</f>
        <v>1</v>
      </c>
      <c r="V102">
        <f>IF(Données!W103&gt;0,1,0)</f>
        <v>1</v>
      </c>
      <c r="W102" s="48">
        <f>IF(Données!X103&gt;0,1,0)</f>
        <v>1</v>
      </c>
      <c r="X102">
        <f t="shared" si="15"/>
        <v>2</v>
      </c>
      <c r="Y102">
        <f t="shared" si="16"/>
        <v>5</v>
      </c>
      <c r="Z102">
        <f t="shared" si="17"/>
        <v>5</v>
      </c>
      <c r="AA102">
        <f t="shared" si="18"/>
        <v>5</v>
      </c>
      <c r="AB102" s="48">
        <f t="shared" si="19"/>
        <v>5</v>
      </c>
      <c r="AC102" s="53">
        <f>IF(X102&gt;0,(Données!C103+Données!D103)/X102,0)</f>
        <v>3228</v>
      </c>
      <c r="AD102" s="53">
        <f>IF(Y102&gt;0,SUM(Données!E103:I103)/Y102,0)</f>
        <v>3293.2</v>
      </c>
      <c r="AE102" s="53">
        <f>IF(Z102&gt;0,SUM(Données!J103:N103)/Z102,0)</f>
        <v>4009.5</v>
      </c>
      <c r="AF102" s="53">
        <f>IF(AA102&gt;0,SUM(Données!O103:S103)/AA102,0)</f>
        <v>5868.4</v>
      </c>
      <c r="AG102" s="53">
        <f>IF(AB102&gt;0,SUM(Données!T103:X103)/AB102,0)</f>
        <v>6419.4</v>
      </c>
    </row>
    <row r="103" spans="1:33">
      <c r="A103" t="str">
        <f>Données!A104</f>
        <v>Moldavie</v>
      </c>
      <c r="B103">
        <f>IF(Données!C104&gt;0,1,0)</f>
        <v>1</v>
      </c>
      <c r="C103">
        <f>IF(Données!D104&gt;0,1,0)</f>
        <v>1</v>
      </c>
      <c r="D103">
        <f>IF(Données!E104&gt;0,1,0)</f>
        <v>1</v>
      </c>
      <c r="E103">
        <f>IF(Données!F104&gt;0,1,0)</f>
        <v>1</v>
      </c>
      <c r="F103">
        <f>IF(Données!G104&gt;0,1,0)</f>
        <v>1</v>
      </c>
      <c r="G103">
        <f>IF(Données!H104&gt;0,1,0)</f>
        <v>1</v>
      </c>
      <c r="H103">
        <f>IF(Données!I104&gt;0,1,0)</f>
        <v>1</v>
      </c>
      <c r="I103">
        <f>IF(Données!J104&gt;0,1,0)</f>
        <v>1</v>
      </c>
      <c r="J103">
        <f>IF(Données!K104&gt;0,1,0)</f>
        <v>1</v>
      </c>
      <c r="K103">
        <f>IF(Données!L104&gt;0,1,0)</f>
        <v>1</v>
      </c>
      <c r="L103">
        <f>IF(Données!M104&gt;0,1,0)</f>
        <v>1</v>
      </c>
      <c r="M103">
        <f>IF(Données!N104&gt;0,1,0)</f>
        <v>1</v>
      </c>
      <c r="N103">
        <f>IF(Données!O104&gt;0,1,0)</f>
        <v>1</v>
      </c>
      <c r="O103">
        <f>IF(Données!P104&gt;0,1,0)</f>
        <v>1</v>
      </c>
      <c r="P103">
        <f>IF(Données!Q104&gt;0,1,0)</f>
        <v>1</v>
      </c>
      <c r="Q103">
        <f>IF(Données!R104&gt;0,1,0)</f>
        <v>1</v>
      </c>
      <c r="R103">
        <f>IF(Données!S104&gt;0,1,0)</f>
        <v>1</v>
      </c>
      <c r="S103">
        <f>IF(Données!T104&gt;0,1,0)</f>
        <v>1</v>
      </c>
      <c r="T103">
        <f>IF(Données!U104&gt;0,1,0)</f>
        <v>1</v>
      </c>
      <c r="U103">
        <f>IF(Données!V104&gt;0,1,0)</f>
        <v>1</v>
      </c>
      <c r="V103">
        <f>IF(Données!W104&gt;0,1,0)</f>
        <v>1</v>
      </c>
      <c r="W103" s="48">
        <f>IF(Données!X104&gt;0,1,0)</f>
        <v>1</v>
      </c>
      <c r="X103">
        <f t="shared" si="15"/>
        <v>2</v>
      </c>
      <c r="Y103">
        <f t="shared" si="16"/>
        <v>5</v>
      </c>
      <c r="Z103">
        <f t="shared" si="17"/>
        <v>5</v>
      </c>
      <c r="AA103">
        <f t="shared" si="18"/>
        <v>5</v>
      </c>
      <c r="AB103" s="48">
        <f t="shared" si="19"/>
        <v>5</v>
      </c>
      <c r="AC103" s="53">
        <f>IF(X103&gt;0,(Données!C104+Données!D104)/X103,0)</f>
        <v>19.45</v>
      </c>
      <c r="AD103" s="53">
        <f>IF(Y103&gt;0,SUM(Données!E104:I104)/Y103,0)</f>
        <v>15.960000000000003</v>
      </c>
      <c r="AE103" s="53">
        <f>IF(Z103&gt;0,SUM(Données!J104:N104)/Z103,0)</f>
        <v>26.139999999999997</v>
      </c>
      <c r="AF103" s="53">
        <f>IF(AA103&gt;0,SUM(Données!O104:S104)/AA103,0)</f>
        <v>22.2</v>
      </c>
      <c r="AG103" s="53">
        <f>IF(AB103&gt;0,SUM(Données!T104:X104)/AB103,0)</f>
        <v>31.020000000000003</v>
      </c>
    </row>
    <row r="104" spans="1:33">
      <c r="A104" t="str">
        <f>Données!A105</f>
        <v>Mongolie</v>
      </c>
      <c r="B104">
        <f>IF(Données!C105&gt;0,1,0)</f>
        <v>1</v>
      </c>
      <c r="C104">
        <f>IF(Données!D105&gt;0,1,0)</f>
        <v>1</v>
      </c>
      <c r="D104">
        <f>IF(Données!E105&gt;0,1,0)</f>
        <v>1</v>
      </c>
      <c r="E104">
        <f>IF(Données!F105&gt;0,1,0)</f>
        <v>1</v>
      </c>
      <c r="F104">
        <f>IF(Données!G105&gt;0,1,0)</f>
        <v>1</v>
      </c>
      <c r="G104">
        <f>IF(Données!H105&gt;0,1,0)</f>
        <v>1</v>
      </c>
      <c r="H104">
        <f>IF(Données!I105&gt;0,1,0)</f>
        <v>1</v>
      </c>
      <c r="I104">
        <f>IF(Données!J105&gt;0,1,0)</f>
        <v>1</v>
      </c>
      <c r="J104">
        <f>IF(Données!K105&gt;0,1,0)</f>
        <v>1</v>
      </c>
      <c r="K104">
        <f>IF(Données!L105&gt;0,1,0)</f>
        <v>1</v>
      </c>
      <c r="L104">
        <f>IF(Données!M105&gt;0,1,0)</f>
        <v>1</v>
      </c>
      <c r="M104">
        <f>IF(Données!N105&gt;0,1,0)</f>
        <v>1</v>
      </c>
      <c r="N104">
        <f>IF(Données!O105&gt;0,1,0)</f>
        <v>1</v>
      </c>
      <c r="O104">
        <f>IF(Données!P105&gt;0,1,0)</f>
        <v>1</v>
      </c>
      <c r="P104">
        <f>IF(Données!Q105&gt;0,1,0)</f>
        <v>1</v>
      </c>
      <c r="Q104">
        <f>IF(Données!R105&gt;0,1,0)</f>
        <v>1</v>
      </c>
      <c r="R104">
        <f>IF(Données!S105&gt;0,1,0)</f>
        <v>1</v>
      </c>
      <c r="S104">
        <f>IF(Données!T105&gt;0,1,0)</f>
        <v>1</v>
      </c>
      <c r="T104">
        <f>IF(Données!U105&gt;0,1,0)</f>
        <v>1</v>
      </c>
      <c r="U104">
        <f>IF(Données!V105&gt;0,1,0)</f>
        <v>1</v>
      </c>
      <c r="V104">
        <f>IF(Données!W105&gt;0,1,0)</f>
        <v>1</v>
      </c>
      <c r="W104" s="48">
        <f>IF(Données!X105&gt;0,1,0)</f>
        <v>1</v>
      </c>
      <c r="X104">
        <f t="shared" si="15"/>
        <v>2</v>
      </c>
      <c r="Y104">
        <f t="shared" si="16"/>
        <v>5</v>
      </c>
      <c r="Z104">
        <f t="shared" si="17"/>
        <v>5</v>
      </c>
      <c r="AA104">
        <f t="shared" si="18"/>
        <v>5</v>
      </c>
      <c r="AB104" s="48">
        <f t="shared" si="19"/>
        <v>5</v>
      </c>
      <c r="AC104" s="53">
        <f>IF(X104&gt;0,(Données!C105+Données!D105)/X104,0)</f>
        <v>34.5</v>
      </c>
      <c r="AD104" s="53">
        <f>IF(Y104&gt;0,SUM(Données!E105:I105)/Y104,0)</f>
        <v>43.379999999999995</v>
      </c>
      <c r="AE104" s="53">
        <f>IF(Z104&gt;0,SUM(Données!J105:N105)/Z104,0)</f>
        <v>55.279999999999994</v>
      </c>
      <c r="AF104" s="53">
        <f>IF(AA104&gt;0,SUM(Données!O105:S105)/AA104,0)</f>
        <v>76.28</v>
      </c>
      <c r="AG104" s="53">
        <f>IF(AB104&gt;0,SUM(Données!T105:X105)/AB104,0)</f>
        <v>88.6</v>
      </c>
    </row>
    <row r="105" spans="1:33">
      <c r="A105" t="str">
        <f>Données!A106</f>
        <v>Monténégro</v>
      </c>
      <c r="B105">
        <f>IF(Données!C106&gt;0,1,0)</f>
        <v>0</v>
      </c>
      <c r="C105">
        <f>IF(Données!D106&gt;0,1,0)</f>
        <v>0</v>
      </c>
      <c r="D105">
        <f>IF(Données!E106&gt;0,1,0)</f>
        <v>0</v>
      </c>
      <c r="E105">
        <f>IF(Données!F106&gt;0,1,0)</f>
        <v>0</v>
      </c>
      <c r="F105">
        <f>IF(Données!G106&gt;0,1,0)</f>
        <v>0</v>
      </c>
      <c r="G105">
        <f>IF(Données!H106&gt;0,1,0)</f>
        <v>0</v>
      </c>
      <c r="H105">
        <f>IF(Données!I106&gt;0,1,0)</f>
        <v>0</v>
      </c>
      <c r="I105">
        <f>IF(Données!J106&gt;0,1,0)</f>
        <v>1</v>
      </c>
      <c r="J105">
        <f>IF(Données!K106&gt;0,1,0)</f>
        <v>1</v>
      </c>
      <c r="K105">
        <f>IF(Données!L106&gt;0,1,0)</f>
        <v>1</v>
      </c>
      <c r="L105">
        <f>IF(Données!M106&gt;0,1,0)</f>
        <v>1</v>
      </c>
      <c r="M105">
        <f>IF(Données!N106&gt;0,1,0)</f>
        <v>1</v>
      </c>
      <c r="N105">
        <f>IF(Données!O106&gt;0,1,0)</f>
        <v>1</v>
      </c>
      <c r="O105">
        <f>IF(Données!P106&gt;0,1,0)</f>
        <v>1</v>
      </c>
      <c r="P105">
        <f>IF(Données!Q106&gt;0,1,0)</f>
        <v>1</v>
      </c>
      <c r="Q105">
        <f>IF(Données!R106&gt;0,1,0)</f>
        <v>1</v>
      </c>
      <c r="R105">
        <f>IF(Données!S106&gt;0,1,0)</f>
        <v>1</v>
      </c>
      <c r="S105">
        <f>IF(Données!T106&gt;0,1,0)</f>
        <v>1</v>
      </c>
      <c r="T105">
        <f>IF(Données!U106&gt;0,1,0)</f>
        <v>1</v>
      </c>
      <c r="U105">
        <f>IF(Données!V106&gt;0,1,0)</f>
        <v>1</v>
      </c>
      <c r="V105">
        <f>IF(Données!W106&gt;0,1,0)</f>
        <v>1</v>
      </c>
      <c r="W105" s="48">
        <f>IF(Données!X106&gt;0,1,0)</f>
        <v>1</v>
      </c>
      <c r="X105">
        <f t="shared" si="15"/>
        <v>0</v>
      </c>
      <c r="Y105">
        <f t="shared" si="16"/>
        <v>0</v>
      </c>
      <c r="Z105">
        <f t="shared" si="17"/>
        <v>5</v>
      </c>
      <c r="AA105">
        <f t="shared" si="18"/>
        <v>5</v>
      </c>
      <c r="AB105" s="48">
        <f t="shared" si="19"/>
        <v>5</v>
      </c>
      <c r="AC105" s="53">
        <f>IF(X105&gt;0,(Données!C106+Données!D106)/X105,0)</f>
        <v>0</v>
      </c>
      <c r="AD105" s="53">
        <f>IF(Y105&gt;0,SUM(Données!E106:I106)/Y105,0)</f>
        <v>0</v>
      </c>
      <c r="AE105" s="53">
        <f>IF(Z105&gt;0,SUM(Données!J106:N106)/Z105,0)</f>
        <v>73.14</v>
      </c>
      <c r="AF105" s="53">
        <f>IF(AA105&gt;0,SUM(Données!O106:S106)/AA105,0)</f>
        <v>64.02</v>
      </c>
      <c r="AG105" s="53">
        <f>IF(AB105&gt;0,SUM(Données!T106:X106)/AB105,0)</f>
        <v>69.98</v>
      </c>
    </row>
    <row r="106" spans="1:33">
      <c r="A106" t="str">
        <f>Données!A107</f>
        <v>Mozambique</v>
      </c>
      <c r="B106">
        <f>IF(Données!C107&gt;0,1,0)</f>
        <v>1</v>
      </c>
      <c r="C106">
        <f>IF(Données!D107&gt;0,1,0)</f>
        <v>1</v>
      </c>
      <c r="D106">
        <f>IF(Données!E107&gt;0,1,0)</f>
        <v>1</v>
      </c>
      <c r="E106">
        <f>IF(Données!F107&gt;0,1,0)</f>
        <v>1</v>
      </c>
      <c r="F106">
        <f>IF(Données!G107&gt;0,1,0)</f>
        <v>1</v>
      </c>
      <c r="G106">
        <f>IF(Données!H107&gt;0,1,0)</f>
        <v>1</v>
      </c>
      <c r="H106">
        <f>IF(Données!I107&gt;0,1,0)</f>
        <v>1</v>
      </c>
      <c r="I106">
        <f>IF(Données!J107&gt;0,1,0)</f>
        <v>1</v>
      </c>
      <c r="J106">
        <f>IF(Données!K107&gt;0,1,0)</f>
        <v>1</v>
      </c>
      <c r="K106">
        <f>IF(Données!L107&gt;0,1,0)</f>
        <v>1</v>
      </c>
      <c r="L106">
        <f>IF(Données!M107&gt;0,1,0)</f>
        <v>1</v>
      </c>
      <c r="M106">
        <f>IF(Données!N107&gt;0,1,0)</f>
        <v>1</v>
      </c>
      <c r="N106">
        <f>IF(Données!O107&gt;0,1,0)</f>
        <v>1</v>
      </c>
      <c r="O106">
        <f>IF(Données!P107&gt;0,1,0)</f>
        <v>1</v>
      </c>
      <c r="P106">
        <f>IF(Données!Q107&gt;0,1,0)</f>
        <v>1</v>
      </c>
      <c r="Q106">
        <f>IF(Données!R107&gt;0,1,0)</f>
        <v>1</v>
      </c>
      <c r="R106">
        <f>IF(Données!S107&gt;0,1,0)</f>
        <v>1</v>
      </c>
      <c r="S106">
        <f>IF(Données!T107&gt;0,1,0)</f>
        <v>1</v>
      </c>
      <c r="T106">
        <f>IF(Données!U107&gt;0,1,0)</f>
        <v>1</v>
      </c>
      <c r="U106">
        <f>IF(Données!V107&gt;0,1,0)</f>
        <v>1</v>
      </c>
      <c r="V106">
        <f>IF(Données!W107&gt;0,1,0)</f>
        <v>1</v>
      </c>
      <c r="W106" s="48">
        <f>IF(Données!X107&gt;0,1,0)</f>
        <v>1</v>
      </c>
      <c r="X106">
        <f t="shared" si="15"/>
        <v>2</v>
      </c>
      <c r="Y106">
        <f t="shared" si="16"/>
        <v>5</v>
      </c>
      <c r="Z106">
        <f t="shared" si="17"/>
        <v>5</v>
      </c>
      <c r="AA106">
        <f t="shared" si="18"/>
        <v>5</v>
      </c>
      <c r="AB106" s="48">
        <f t="shared" si="19"/>
        <v>5</v>
      </c>
      <c r="AC106" s="53">
        <f>IF(X106&gt;0,(Données!C107+Données!D107)/X106,0)</f>
        <v>54.45</v>
      </c>
      <c r="AD106" s="53">
        <f>IF(Y106&gt;0,SUM(Données!E107:I107)/Y106,0)</f>
        <v>70.97999999999999</v>
      </c>
      <c r="AE106" s="53">
        <f>IF(Z106&gt;0,SUM(Données!J107:N107)/Z106,0)</f>
        <v>61.86</v>
      </c>
      <c r="AF106" s="53">
        <f>IF(AA106&gt;0,SUM(Données!O107:S107)/AA106,0)</f>
        <v>99.8</v>
      </c>
      <c r="AG106" s="53">
        <f>IF(AB106&gt;0,SUM(Données!T107:X107)/AB106,0)</f>
        <v>127.2</v>
      </c>
    </row>
    <row r="107" spans="1:33">
      <c r="A107" t="str">
        <f>Données!A108</f>
        <v>Myanmar</v>
      </c>
      <c r="B107">
        <f>IF(Données!C108&gt;0,1,0)</f>
        <v>1</v>
      </c>
      <c r="C107">
        <f>IF(Données!D108&gt;0,1,0)</f>
        <v>1</v>
      </c>
      <c r="D107">
        <f>IF(Données!E108&gt;0,1,0)</f>
        <v>1</v>
      </c>
      <c r="E107">
        <f>IF(Données!F108&gt;0,1,0)</f>
        <v>1</v>
      </c>
      <c r="F107">
        <f>IF(Données!G108&gt;0,1,0)</f>
        <v>1</v>
      </c>
      <c r="G107">
        <f>IF(Données!H108&gt;0,1,0)</f>
        <v>1</v>
      </c>
      <c r="H107">
        <f>IF(Données!I108&gt;0,1,0)</f>
        <v>1</v>
      </c>
      <c r="I107">
        <f>IF(Données!J108&gt;0,1,0)</f>
        <v>1</v>
      </c>
      <c r="J107">
        <f>IF(Données!K108&gt;0,1,0)</f>
        <v>0</v>
      </c>
      <c r="K107">
        <f>IF(Données!L108&gt;0,1,0)</f>
        <v>0</v>
      </c>
      <c r="L107">
        <f>IF(Données!M108&gt;0,1,0)</f>
        <v>0</v>
      </c>
      <c r="M107">
        <f>IF(Données!N108&gt;0,1,0)</f>
        <v>0</v>
      </c>
      <c r="N107">
        <f>IF(Données!O108&gt;0,1,0)</f>
        <v>0</v>
      </c>
      <c r="O107">
        <f>IF(Données!P108&gt;0,1,0)</f>
        <v>0</v>
      </c>
      <c r="P107">
        <f>IF(Données!Q108&gt;0,1,0)</f>
        <v>1</v>
      </c>
      <c r="Q107">
        <f>IF(Données!R108&gt;0,1,0)</f>
        <v>1</v>
      </c>
      <c r="R107">
        <f>IF(Données!S108&gt;0,1,0)</f>
        <v>1</v>
      </c>
      <c r="S107">
        <f>IF(Données!T108&gt;0,1,0)</f>
        <v>1</v>
      </c>
      <c r="T107">
        <f>IF(Données!U108&gt;0,1,0)</f>
        <v>1</v>
      </c>
      <c r="U107">
        <f>IF(Données!V108&gt;0,1,0)</f>
        <v>1</v>
      </c>
      <c r="V107">
        <f>IF(Données!W108&gt;0,1,0)</f>
        <v>1</v>
      </c>
      <c r="W107" s="48">
        <f>IF(Données!X108&gt;0,1,0)</f>
        <v>1</v>
      </c>
      <c r="X107">
        <f t="shared" si="15"/>
        <v>2</v>
      </c>
      <c r="Y107">
        <f t="shared" si="16"/>
        <v>5</v>
      </c>
      <c r="Z107">
        <f t="shared" si="17"/>
        <v>1</v>
      </c>
      <c r="AA107">
        <f t="shared" si="18"/>
        <v>3</v>
      </c>
      <c r="AB107" s="48">
        <f t="shared" si="19"/>
        <v>5</v>
      </c>
      <c r="AC107" s="53">
        <f>IF(X107&gt;0,(Données!C108+Données!D108)/X107,0)</f>
        <v>486.5</v>
      </c>
      <c r="AD107" s="53">
        <f>IF(Y107&gt;0,SUM(Données!E108:I108)/Y107,0)</f>
        <v>601.20000000000005</v>
      </c>
      <c r="AE107" s="53">
        <f>IF(Z107&gt;0,SUM(Données!J108:N108)/Z107,0)</f>
        <v>716</v>
      </c>
      <c r="AF107" s="53">
        <f>IF(AA107&gt;0,SUM(Données!O108:S108)/AA107,0)</f>
        <v>3176.3333333333335</v>
      </c>
      <c r="AG107" s="53">
        <f>IF(AB107&gt;0,SUM(Données!T108:X108)/AB107,0)</f>
        <v>3223.6</v>
      </c>
    </row>
    <row r="108" spans="1:33">
      <c r="A108" t="str">
        <f>Données!A109</f>
        <v>Namibie</v>
      </c>
      <c r="B108">
        <f>IF(Données!C109&gt;0,1,0)</f>
        <v>1</v>
      </c>
      <c r="C108">
        <f>IF(Données!D109&gt;0,1,0)</f>
        <v>1</v>
      </c>
      <c r="D108">
        <f>IF(Données!E109&gt;0,1,0)</f>
        <v>1</v>
      </c>
      <c r="E108">
        <f>IF(Données!F109&gt;0,1,0)</f>
        <v>1</v>
      </c>
      <c r="F108">
        <f>IF(Données!G109&gt;0,1,0)</f>
        <v>1</v>
      </c>
      <c r="G108">
        <f>IF(Données!H109&gt;0,1,0)</f>
        <v>1</v>
      </c>
      <c r="H108">
        <f>IF(Données!I109&gt;0,1,0)</f>
        <v>1</v>
      </c>
      <c r="I108">
        <f>IF(Données!J109&gt;0,1,0)</f>
        <v>1</v>
      </c>
      <c r="J108">
        <f>IF(Données!K109&gt;0,1,0)</f>
        <v>1</v>
      </c>
      <c r="K108">
        <f>IF(Données!L109&gt;0,1,0)</f>
        <v>1</v>
      </c>
      <c r="L108">
        <f>IF(Données!M109&gt;0,1,0)</f>
        <v>1</v>
      </c>
      <c r="M108">
        <f>IF(Données!N109&gt;0,1,0)</f>
        <v>1</v>
      </c>
      <c r="N108">
        <f>IF(Données!O109&gt;0,1,0)</f>
        <v>1</v>
      </c>
      <c r="O108">
        <f>IF(Données!P109&gt;0,1,0)</f>
        <v>1</v>
      </c>
      <c r="P108">
        <f>IF(Données!Q109&gt;0,1,0)</f>
        <v>1</v>
      </c>
      <c r="Q108">
        <f>IF(Données!R109&gt;0,1,0)</f>
        <v>1</v>
      </c>
      <c r="R108">
        <f>IF(Données!S109&gt;0,1,0)</f>
        <v>1</v>
      </c>
      <c r="S108">
        <f>IF(Données!T109&gt;0,1,0)</f>
        <v>1</v>
      </c>
      <c r="T108">
        <f>IF(Données!U109&gt;0,1,0)</f>
        <v>1</v>
      </c>
      <c r="U108">
        <f>IF(Données!V109&gt;0,1,0)</f>
        <v>1</v>
      </c>
      <c r="V108">
        <f>IF(Données!W109&gt;0,1,0)</f>
        <v>1</v>
      </c>
      <c r="W108" s="48">
        <f>IF(Données!X109&gt;0,1,0)</f>
        <v>1</v>
      </c>
      <c r="X108">
        <f t="shared" si="15"/>
        <v>2</v>
      </c>
      <c r="Y108">
        <f t="shared" si="16"/>
        <v>5</v>
      </c>
      <c r="Z108">
        <f t="shared" si="17"/>
        <v>5</v>
      </c>
      <c r="AA108">
        <f t="shared" si="18"/>
        <v>5</v>
      </c>
      <c r="AB108" s="48">
        <f t="shared" si="19"/>
        <v>5</v>
      </c>
      <c r="AC108" s="53">
        <f>IF(X108&gt;0,(Données!C109+Données!D109)/X108,0)</f>
        <v>135.5</v>
      </c>
      <c r="AD108" s="53">
        <f>IF(Y108&gt;0,SUM(Données!E109:I109)/Y108,0)</f>
        <v>159.80000000000001</v>
      </c>
      <c r="AE108" s="53">
        <f>IF(Z108&gt;0,SUM(Données!J109:N109)/Z108,0)</f>
        <v>236.2</v>
      </c>
      <c r="AF108" s="53">
        <f>IF(AA108&gt;0,SUM(Données!O109:S109)/AA108,0)</f>
        <v>371.6</v>
      </c>
      <c r="AG108" s="53">
        <f>IF(AB108&gt;0,SUM(Données!T109:X109)/AB108,0)</f>
        <v>482.6</v>
      </c>
    </row>
    <row r="109" spans="1:33">
      <c r="A109" t="str">
        <f>Données!A110</f>
        <v>Népal</v>
      </c>
      <c r="B109">
        <f>IF(Données!C110&gt;0,1,0)</f>
        <v>1</v>
      </c>
      <c r="C109">
        <f>IF(Données!D110&gt;0,1,0)</f>
        <v>1</v>
      </c>
      <c r="D109">
        <f>IF(Données!E110&gt;0,1,0)</f>
        <v>1</v>
      </c>
      <c r="E109">
        <f>IF(Données!F110&gt;0,1,0)</f>
        <v>1</v>
      </c>
      <c r="F109">
        <f>IF(Données!G110&gt;0,1,0)</f>
        <v>1</v>
      </c>
      <c r="G109">
        <f>IF(Données!H110&gt;0,1,0)</f>
        <v>1</v>
      </c>
      <c r="H109">
        <f>IF(Données!I110&gt;0,1,0)</f>
        <v>1</v>
      </c>
      <c r="I109">
        <f>IF(Données!J110&gt;0,1,0)</f>
        <v>1</v>
      </c>
      <c r="J109">
        <f>IF(Données!K110&gt;0,1,0)</f>
        <v>1</v>
      </c>
      <c r="K109">
        <f>IF(Données!L110&gt;0,1,0)</f>
        <v>1</v>
      </c>
      <c r="L109">
        <f>IF(Données!M110&gt;0,1,0)</f>
        <v>1</v>
      </c>
      <c r="M109">
        <f>IF(Données!N110&gt;0,1,0)</f>
        <v>1</v>
      </c>
      <c r="N109">
        <f>IF(Données!O110&gt;0,1,0)</f>
        <v>1</v>
      </c>
      <c r="O109">
        <f>IF(Données!P110&gt;0,1,0)</f>
        <v>1</v>
      </c>
      <c r="P109">
        <f>IF(Données!Q110&gt;0,1,0)</f>
        <v>1</v>
      </c>
      <c r="Q109">
        <f>IF(Données!R110&gt;0,1,0)</f>
        <v>1</v>
      </c>
      <c r="R109">
        <f>IF(Données!S110&gt;0,1,0)</f>
        <v>1</v>
      </c>
      <c r="S109">
        <f>IF(Données!T110&gt;0,1,0)</f>
        <v>1</v>
      </c>
      <c r="T109">
        <f>IF(Données!U110&gt;0,1,0)</f>
        <v>1</v>
      </c>
      <c r="U109">
        <f>IF(Données!V110&gt;0,1,0)</f>
        <v>1</v>
      </c>
      <c r="V109">
        <f>IF(Données!W110&gt;0,1,0)</f>
        <v>1</v>
      </c>
      <c r="W109" s="48">
        <f>IF(Données!X110&gt;0,1,0)</f>
        <v>1</v>
      </c>
      <c r="X109">
        <f t="shared" si="15"/>
        <v>2</v>
      </c>
      <c r="Y109">
        <f t="shared" si="16"/>
        <v>5</v>
      </c>
      <c r="Z109">
        <f t="shared" si="17"/>
        <v>5</v>
      </c>
      <c r="AA109">
        <f t="shared" si="18"/>
        <v>5</v>
      </c>
      <c r="AB109" s="48">
        <f t="shared" si="19"/>
        <v>5</v>
      </c>
      <c r="AC109" s="53">
        <f>IF(X109&gt;0,(Données!C110+Données!D110)/X109,0)</f>
        <v>93.75</v>
      </c>
      <c r="AD109" s="53">
        <f>IF(Y109&gt;0,SUM(Données!E110:I110)/Y109,0)</f>
        <v>176.42000000000002</v>
      </c>
      <c r="AE109" s="53">
        <f>IF(Z109&gt;0,SUM(Données!J110:N110)/Z109,0)</f>
        <v>264.39999999999998</v>
      </c>
      <c r="AF109" s="53">
        <f>IF(AA109&gt;0,SUM(Données!O110:S110)/AA109,0)</f>
        <v>323.60000000000002</v>
      </c>
      <c r="AG109" s="53">
        <f>IF(AB109&gt;0,SUM(Données!T110:X110)/AB109,0)</f>
        <v>387</v>
      </c>
    </row>
    <row r="110" spans="1:33">
      <c r="A110" t="str">
        <f>Données!A111</f>
        <v>Nicaragua</v>
      </c>
      <c r="B110">
        <f>IF(Données!C111&gt;0,1,0)</f>
        <v>1</v>
      </c>
      <c r="C110">
        <f>IF(Données!D111&gt;0,1,0)</f>
        <v>1</v>
      </c>
      <c r="D110">
        <f>IF(Données!E111&gt;0,1,0)</f>
        <v>1</v>
      </c>
      <c r="E110">
        <f>IF(Données!F111&gt;0,1,0)</f>
        <v>1</v>
      </c>
      <c r="F110">
        <f>IF(Données!G111&gt;0,1,0)</f>
        <v>1</v>
      </c>
      <c r="G110">
        <f>IF(Données!H111&gt;0,1,0)</f>
        <v>1</v>
      </c>
      <c r="H110">
        <f>IF(Données!I111&gt;0,1,0)</f>
        <v>1</v>
      </c>
      <c r="I110">
        <f>IF(Données!J111&gt;0,1,0)</f>
        <v>1</v>
      </c>
      <c r="J110">
        <f>IF(Données!K111&gt;0,1,0)</f>
        <v>1</v>
      </c>
      <c r="K110">
        <f>IF(Données!L111&gt;0,1,0)</f>
        <v>1</v>
      </c>
      <c r="L110">
        <f>IF(Données!M111&gt;0,1,0)</f>
        <v>1</v>
      </c>
      <c r="M110">
        <f>IF(Données!N111&gt;0,1,0)</f>
        <v>1</v>
      </c>
      <c r="N110">
        <f>IF(Données!O111&gt;0,1,0)</f>
        <v>1</v>
      </c>
      <c r="O110">
        <f>IF(Données!P111&gt;0,1,0)</f>
        <v>1</v>
      </c>
      <c r="P110">
        <f>IF(Données!Q111&gt;0,1,0)</f>
        <v>1</v>
      </c>
      <c r="Q110">
        <f>IF(Données!R111&gt;0,1,0)</f>
        <v>1</v>
      </c>
      <c r="R110">
        <f>IF(Données!S111&gt;0,1,0)</f>
        <v>1</v>
      </c>
      <c r="S110">
        <f>IF(Données!T111&gt;0,1,0)</f>
        <v>1</v>
      </c>
      <c r="T110">
        <f>IF(Données!U111&gt;0,1,0)</f>
        <v>1</v>
      </c>
      <c r="U110">
        <f>IF(Données!V111&gt;0,1,0)</f>
        <v>1</v>
      </c>
      <c r="V110">
        <f>IF(Données!W111&gt;0,1,0)</f>
        <v>1</v>
      </c>
      <c r="W110" s="48">
        <f>IF(Données!X111&gt;0,1,0)</f>
        <v>1</v>
      </c>
      <c r="X110">
        <f t="shared" si="15"/>
        <v>2</v>
      </c>
      <c r="Y110">
        <f t="shared" si="16"/>
        <v>5</v>
      </c>
      <c r="Z110">
        <f t="shared" si="17"/>
        <v>5</v>
      </c>
      <c r="AA110">
        <f t="shared" si="18"/>
        <v>5</v>
      </c>
      <c r="AB110" s="48">
        <f t="shared" si="19"/>
        <v>5</v>
      </c>
      <c r="AC110" s="53">
        <f>IF(X110&gt;0,(Données!C111+Données!D111)/X110,0)</f>
        <v>36.1</v>
      </c>
      <c r="AD110" s="53">
        <f>IF(Y110&gt;0,SUM(Données!E111:I111)/Y110,0)</f>
        <v>44.6</v>
      </c>
      <c r="AE110" s="53">
        <f>IF(Z110&gt;0,SUM(Données!J111:N111)/Z110,0)</f>
        <v>45.36</v>
      </c>
      <c r="AF110" s="53">
        <f>IF(AA110&gt;0,SUM(Données!O111:S111)/AA110,0)</f>
        <v>64.2</v>
      </c>
      <c r="AG110" s="53">
        <f>IF(AB110&gt;0,SUM(Données!T111:X111)/AB110,0)</f>
        <v>86.179999999999993</v>
      </c>
    </row>
    <row r="111" spans="1:33">
      <c r="A111" t="str">
        <f>Données!A112</f>
        <v>Niger</v>
      </c>
      <c r="B111">
        <f>IF(Données!C112&gt;0,1,0)</f>
        <v>1</v>
      </c>
      <c r="C111">
        <f>IF(Données!D112&gt;0,1,0)</f>
        <v>1</v>
      </c>
      <c r="D111">
        <f>IF(Données!E112&gt;0,1,0)</f>
        <v>1</v>
      </c>
      <c r="E111">
        <f>IF(Données!F112&gt;0,1,0)</f>
        <v>1</v>
      </c>
      <c r="F111">
        <f>IF(Données!G112&gt;0,1,0)</f>
        <v>1</v>
      </c>
      <c r="G111">
        <f>IF(Données!H112&gt;0,1,0)</f>
        <v>1</v>
      </c>
      <c r="H111">
        <f>IF(Données!I112&gt;0,1,0)</f>
        <v>1</v>
      </c>
      <c r="I111">
        <f>IF(Données!J112&gt;0,1,0)</f>
        <v>1</v>
      </c>
      <c r="J111">
        <f>IF(Données!K112&gt;0,1,0)</f>
        <v>0</v>
      </c>
      <c r="K111">
        <f>IF(Données!L112&gt;0,1,0)</f>
        <v>0</v>
      </c>
      <c r="L111">
        <f>IF(Données!M112&gt;0,1,0)</f>
        <v>1</v>
      </c>
      <c r="M111">
        <f>IF(Données!N112&gt;0,1,0)</f>
        <v>1</v>
      </c>
      <c r="N111">
        <f>IF(Données!O112&gt;0,1,0)</f>
        <v>1</v>
      </c>
      <c r="O111">
        <f>IF(Données!P112&gt;0,1,0)</f>
        <v>1</v>
      </c>
      <c r="P111">
        <f>IF(Données!Q112&gt;0,1,0)</f>
        <v>1</v>
      </c>
      <c r="Q111">
        <f>IF(Données!R112&gt;0,1,0)</f>
        <v>1</v>
      </c>
      <c r="R111">
        <f>IF(Données!S112&gt;0,1,0)</f>
        <v>1</v>
      </c>
      <c r="S111">
        <f>IF(Données!T112&gt;0,1,0)</f>
        <v>0</v>
      </c>
      <c r="T111">
        <f>IF(Données!U112&gt;0,1,0)</f>
        <v>1</v>
      </c>
      <c r="U111">
        <f>IF(Données!V112&gt;0,1,0)</f>
        <v>1</v>
      </c>
      <c r="V111">
        <f>IF(Données!W112&gt;0,1,0)</f>
        <v>1</v>
      </c>
      <c r="W111" s="48">
        <f>IF(Données!X112&gt;0,1,0)</f>
        <v>1</v>
      </c>
      <c r="X111">
        <f t="shared" si="15"/>
        <v>2</v>
      </c>
      <c r="Y111">
        <f t="shared" si="16"/>
        <v>5</v>
      </c>
      <c r="Z111">
        <f t="shared" si="17"/>
        <v>3</v>
      </c>
      <c r="AA111">
        <f t="shared" si="18"/>
        <v>5</v>
      </c>
      <c r="AB111" s="48">
        <f t="shared" si="19"/>
        <v>4</v>
      </c>
      <c r="AC111" s="53">
        <f>IF(X111&gt;0,(Données!C112+Données!D112)/X111,0)</f>
        <v>33.200000000000003</v>
      </c>
      <c r="AD111" s="53">
        <f>IF(Y111&gt;0,SUM(Données!E112:I112)/Y111,0)</f>
        <v>35.459999999999994</v>
      </c>
      <c r="AE111" s="53">
        <f>IF(Z111&gt;0,SUM(Données!J112:N112)/Z111,0)</f>
        <v>42.566666666666663</v>
      </c>
      <c r="AF111" s="53">
        <f>IF(AA111&gt;0,SUM(Données!O112:S112)/AA111,0)</f>
        <v>97.38</v>
      </c>
      <c r="AG111" s="53">
        <f>IF(AB111&gt;0,SUM(Données!T112:X112)/AB111,0)</f>
        <v>202.75</v>
      </c>
    </row>
    <row r="112" spans="1:33">
      <c r="A112" t="str">
        <f>Données!A113</f>
        <v>Nigéria</v>
      </c>
      <c r="B112">
        <f>IF(Données!C113&gt;0,1,0)</f>
        <v>1</v>
      </c>
      <c r="C112">
        <f>IF(Données!D113&gt;0,1,0)</f>
        <v>1</v>
      </c>
      <c r="D112">
        <f>IF(Données!E113&gt;0,1,0)</f>
        <v>1</v>
      </c>
      <c r="E112">
        <f>IF(Données!F113&gt;0,1,0)</f>
        <v>1</v>
      </c>
      <c r="F112">
        <f>IF(Données!G113&gt;0,1,0)</f>
        <v>1</v>
      </c>
      <c r="G112">
        <f>IF(Données!H113&gt;0,1,0)</f>
        <v>1</v>
      </c>
      <c r="H112">
        <f>IF(Données!I113&gt;0,1,0)</f>
        <v>1</v>
      </c>
      <c r="I112">
        <f>IF(Données!J113&gt;0,1,0)</f>
        <v>1</v>
      </c>
      <c r="J112">
        <f>IF(Données!K113&gt;0,1,0)</f>
        <v>1</v>
      </c>
      <c r="K112">
        <f>IF(Données!L113&gt;0,1,0)</f>
        <v>1</v>
      </c>
      <c r="L112">
        <f>IF(Données!M113&gt;0,1,0)</f>
        <v>1</v>
      </c>
      <c r="M112">
        <f>IF(Données!N113&gt;0,1,0)</f>
        <v>1</v>
      </c>
      <c r="N112">
        <f>IF(Données!O113&gt;0,1,0)</f>
        <v>1</v>
      </c>
      <c r="O112">
        <f>IF(Données!P113&gt;0,1,0)</f>
        <v>1</v>
      </c>
      <c r="P112">
        <f>IF(Données!Q113&gt;0,1,0)</f>
        <v>1</v>
      </c>
      <c r="Q112">
        <f>IF(Données!R113&gt;0,1,0)</f>
        <v>1</v>
      </c>
      <c r="R112">
        <f>IF(Données!S113&gt;0,1,0)</f>
        <v>1</v>
      </c>
      <c r="S112">
        <f>IF(Données!T113&gt;0,1,0)</f>
        <v>1</v>
      </c>
      <c r="T112">
        <f>IF(Données!U113&gt;0,1,0)</f>
        <v>1</v>
      </c>
      <c r="U112">
        <f>IF(Données!V113&gt;0,1,0)</f>
        <v>1</v>
      </c>
      <c r="V112">
        <f>IF(Données!W113&gt;0,1,0)</f>
        <v>1</v>
      </c>
      <c r="W112" s="48">
        <f>IF(Données!X113&gt;0,1,0)</f>
        <v>1</v>
      </c>
      <c r="X112">
        <f t="shared" si="15"/>
        <v>2</v>
      </c>
      <c r="Y112">
        <f t="shared" si="16"/>
        <v>5</v>
      </c>
      <c r="Z112">
        <f t="shared" si="17"/>
        <v>5</v>
      </c>
      <c r="AA112">
        <f t="shared" si="18"/>
        <v>5</v>
      </c>
      <c r="AB112" s="48">
        <f t="shared" si="19"/>
        <v>5</v>
      </c>
      <c r="AC112" s="53">
        <f>IF(X112&gt;0,(Données!C113+Données!D113)/X112,0)</f>
        <v>907.5</v>
      </c>
      <c r="AD112" s="53">
        <f>IF(Y112&gt;0,SUM(Données!E113:I113)/Y112,0)</f>
        <v>1266.4000000000001</v>
      </c>
      <c r="AE112" s="53">
        <f>IF(Z112&gt;0,SUM(Données!J113:N113)/Z112,0)</f>
        <v>1351</v>
      </c>
      <c r="AF112" s="53">
        <f>IF(AA112&gt;0,SUM(Données!O113:S113)/AA112,0)</f>
        <v>2054.8000000000002</v>
      </c>
      <c r="AG112" s="53">
        <f>IF(AB112&gt;0,SUM(Données!T113:X113)/AB112,0)</f>
        <v>1804.2</v>
      </c>
    </row>
    <row r="113" spans="1:33">
      <c r="A113" t="str">
        <f>Données!A114</f>
        <v>Norvège</v>
      </c>
      <c r="B113">
        <f>IF(Données!C114&gt;0,1,0)</f>
        <v>1</v>
      </c>
      <c r="C113">
        <f>IF(Données!D114&gt;0,1,0)</f>
        <v>1</v>
      </c>
      <c r="D113">
        <f>IF(Données!E114&gt;0,1,0)</f>
        <v>1</v>
      </c>
      <c r="E113">
        <f>IF(Données!F114&gt;0,1,0)</f>
        <v>1</v>
      </c>
      <c r="F113">
        <f>IF(Données!G114&gt;0,1,0)</f>
        <v>1</v>
      </c>
      <c r="G113">
        <f>IF(Données!H114&gt;0,1,0)</f>
        <v>1</v>
      </c>
      <c r="H113">
        <f>IF(Données!I114&gt;0,1,0)</f>
        <v>1</v>
      </c>
      <c r="I113">
        <f>IF(Données!J114&gt;0,1,0)</f>
        <v>1</v>
      </c>
      <c r="J113">
        <f>IF(Données!K114&gt;0,1,0)</f>
        <v>1</v>
      </c>
      <c r="K113">
        <f>IF(Données!L114&gt;0,1,0)</f>
        <v>1</v>
      </c>
      <c r="L113">
        <f>IF(Données!M114&gt;0,1,0)</f>
        <v>1</v>
      </c>
      <c r="M113">
        <f>IF(Données!N114&gt;0,1,0)</f>
        <v>1</v>
      </c>
      <c r="N113">
        <f>IF(Données!O114&gt;0,1,0)</f>
        <v>1</v>
      </c>
      <c r="O113">
        <f>IF(Données!P114&gt;0,1,0)</f>
        <v>1</v>
      </c>
      <c r="P113">
        <f>IF(Données!Q114&gt;0,1,0)</f>
        <v>1</v>
      </c>
      <c r="Q113">
        <f>IF(Données!R114&gt;0,1,0)</f>
        <v>1</v>
      </c>
      <c r="R113">
        <f>IF(Données!S114&gt;0,1,0)</f>
        <v>1</v>
      </c>
      <c r="S113">
        <f>IF(Données!T114&gt;0,1,0)</f>
        <v>1</v>
      </c>
      <c r="T113">
        <f>IF(Données!U114&gt;0,1,0)</f>
        <v>1</v>
      </c>
      <c r="U113">
        <f>IF(Données!V114&gt;0,1,0)</f>
        <v>1</v>
      </c>
      <c r="V113">
        <f>IF(Données!W114&gt;0,1,0)</f>
        <v>1</v>
      </c>
      <c r="W113" s="48">
        <f>IF(Données!X114&gt;0,1,0)</f>
        <v>1</v>
      </c>
      <c r="X113">
        <f t="shared" si="15"/>
        <v>2</v>
      </c>
      <c r="Y113">
        <f t="shared" si="16"/>
        <v>5</v>
      </c>
      <c r="Z113">
        <f t="shared" si="17"/>
        <v>5</v>
      </c>
      <c r="AA113">
        <f t="shared" si="18"/>
        <v>5</v>
      </c>
      <c r="AB113" s="48">
        <f t="shared" si="19"/>
        <v>5</v>
      </c>
      <c r="AC113" s="53">
        <f>IF(X113&gt;0,(Données!C114+Données!D114)/X113,0)</f>
        <v>4488</v>
      </c>
      <c r="AD113" s="53">
        <f>IF(Y113&gt;0,SUM(Données!E114:I114)/Y113,0)</f>
        <v>4846.8</v>
      </c>
      <c r="AE113" s="53">
        <f>IF(Z113&gt;0,SUM(Données!J114:N114)/Z113,0)</f>
        <v>5134.2</v>
      </c>
      <c r="AF113" s="53">
        <f>IF(AA113&gt;0,SUM(Données!O114:S114)/AA113,0)</f>
        <v>5687.2</v>
      </c>
      <c r="AG113" s="53">
        <f>IF(AB113&gt;0,SUM(Données!T114:X114)/AB113,0)</f>
        <v>6510</v>
      </c>
    </row>
    <row r="114" spans="1:33">
      <c r="A114" t="str">
        <f>Données!A115</f>
        <v>Nouvelle Zélande</v>
      </c>
      <c r="B114">
        <f>IF(Données!C115&gt;0,1,0)</f>
        <v>1</v>
      </c>
      <c r="C114">
        <f>IF(Données!D115&gt;0,1,0)</f>
        <v>1</v>
      </c>
      <c r="D114">
        <f>IF(Données!E115&gt;0,1,0)</f>
        <v>1</v>
      </c>
      <c r="E114">
        <f>IF(Données!F115&gt;0,1,0)</f>
        <v>1</v>
      </c>
      <c r="F114">
        <f>IF(Données!G115&gt;0,1,0)</f>
        <v>1</v>
      </c>
      <c r="G114">
        <f>IF(Données!H115&gt;0,1,0)</f>
        <v>1</v>
      </c>
      <c r="H114">
        <f>IF(Données!I115&gt;0,1,0)</f>
        <v>1</v>
      </c>
      <c r="I114">
        <f>IF(Données!J115&gt;0,1,0)</f>
        <v>1</v>
      </c>
      <c r="J114">
        <f>IF(Données!K115&gt;0,1,0)</f>
        <v>1</v>
      </c>
      <c r="K114">
        <f>IF(Données!L115&gt;0,1,0)</f>
        <v>1</v>
      </c>
      <c r="L114">
        <f>IF(Données!M115&gt;0,1,0)</f>
        <v>1</v>
      </c>
      <c r="M114">
        <f>IF(Données!N115&gt;0,1,0)</f>
        <v>1</v>
      </c>
      <c r="N114">
        <f>IF(Données!O115&gt;0,1,0)</f>
        <v>1</v>
      </c>
      <c r="O114">
        <f>IF(Données!P115&gt;0,1,0)</f>
        <v>1</v>
      </c>
      <c r="P114">
        <f>IF(Données!Q115&gt;0,1,0)</f>
        <v>1</v>
      </c>
      <c r="Q114">
        <f>IF(Données!R115&gt;0,1,0)</f>
        <v>1</v>
      </c>
      <c r="R114">
        <f>IF(Données!S115&gt;0,1,0)</f>
        <v>1</v>
      </c>
      <c r="S114">
        <f>IF(Données!T115&gt;0,1,0)</f>
        <v>1</v>
      </c>
      <c r="T114">
        <f>IF(Données!U115&gt;0,1,0)</f>
        <v>1</v>
      </c>
      <c r="U114">
        <f>IF(Données!V115&gt;0,1,0)</f>
        <v>1</v>
      </c>
      <c r="V114">
        <f>IF(Données!W115&gt;0,1,0)</f>
        <v>1</v>
      </c>
      <c r="W114" s="48">
        <f>IF(Données!X115&gt;0,1,0)</f>
        <v>1</v>
      </c>
      <c r="X114">
        <f t="shared" si="15"/>
        <v>2</v>
      </c>
      <c r="Y114">
        <f t="shared" si="16"/>
        <v>5</v>
      </c>
      <c r="Z114">
        <f t="shared" si="17"/>
        <v>5</v>
      </c>
      <c r="AA114">
        <f t="shared" si="18"/>
        <v>5</v>
      </c>
      <c r="AB114" s="48">
        <f t="shared" si="19"/>
        <v>5</v>
      </c>
      <c r="AC114" s="53">
        <f>IF(X114&gt;0,(Données!C115+Données!D115)/X114,0)</f>
        <v>1912</v>
      </c>
      <c r="AD114" s="53">
        <f>IF(Y114&gt;0,SUM(Données!E115:I115)/Y114,0)</f>
        <v>1862.2</v>
      </c>
      <c r="AE114" s="53">
        <f>IF(Z114&gt;0,SUM(Données!J115:N115)/Z114,0)</f>
        <v>1959.6</v>
      </c>
      <c r="AF114" s="53">
        <f>IF(AA114&gt;0,SUM(Données!O115:S115)/AA114,0)</f>
        <v>1995.6</v>
      </c>
      <c r="AG114" s="53">
        <f>IF(AB114&gt;0,SUM(Données!T115:X115)/AB114,0)</f>
        <v>2222.8000000000002</v>
      </c>
    </row>
    <row r="115" spans="1:33">
      <c r="A115" t="str">
        <f>Données!A116</f>
        <v>Oman</v>
      </c>
      <c r="B115">
        <f>IF(Données!C116&gt;0,1,0)</f>
        <v>1</v>
      </c>
      <c r="C115">
        <f>IF(Données!D116&gt;0,1,0)</f>
        <v>1</v>
      </c>
      <c r="D115">
        <f>IF(Données!E116&gt;0,1,0)</f>
        <v>1</v>
      </c>
      <c r="E115">
        <f>IF(Données!F116&gt;0,1,0)</f>
        <v>1</v>
      </c>
      <c r="F115">
        <f>IF(Données!G116&gt;0,1,0)</f>
        <v>1</v>
      </c>
      <c r="G115">
        <f>IF(Données!H116&gt;0,1,0)</f>
        <v>1</v>
      </c>
      <c r="H115">
        <f>IF(Données!I116&gt;0,1,0)</f>
        <v>1</v>
      </c>
      <c r="I115">
        <f>IF(Données!J116&gt;0,1,0)</f>
        <v>1</v>
      </c>
      <c r="J115">
        <f>IF(Données!K116&gt;0,1,0)</f>
        <v>1</v>
      </c>
      <c r="K115">
        <f>IF(Données!L116&gt;0,1,0)</f>
        <v>1</v>
      </c>
      <c r="L115">
        <f>IF(Données!M116&gt;0,1,0)</f>
        <v>1</v>
      </c>
      <c r="M115">
        <f>IF(Données!N116&gt;0,1,0)</f>
        <v>1</v>
      </c>
      <c r="N115">
        <f>IF(Données!O116&gt;0,1,0)</f>
        <v>1</v>
      </c>
      <c r="O115">
        <f>IF(Données!P116&gt;0,1,0)</f>
        <v>1</v>
      </c>
      <c r="P115">
        <f>IF(Données!Q116&gt;0,1,0)</f>
        <v>1</v>
      </c>
      <c r="Q115">
        <f>IF(Données!R116&gt;0,1,0)</f>
        <v>1</v>
      </c>
      <c r="R115">
        <f>IF(Données!S116&gt;0,1,0)</f>
        <v>1</v>
      </c>
      <c r="S115">
        <f>IF(Données!T116&gt;0,1,0)</f>
        <v>1</v>
      </c>
      <c r="T115">
        <f>IF(Données!U116&gt;0,1,0)</f>
        <v>1</v>
      </c>
      <c r="U115">
        <f>IF(Données!V116&gt;0,1,0)</f>
        <v>1</v>
      </c>
      <c r="V115">
        <f>IF(Données!W116&gt;0,1,0)</f>
        <v>1</v>
      </c>
      <c r="W115" s="48">
        <f>IF(Données!X116&gt;0,1,0)</f>
        <v>1</v>
      </c>
      <c r="X115">
        <f t="shared" si="15"/>
        <v>2</v>
      </c>
      <c r="Y115">
        <f t="shared" si="16"/>
        <v>5</v>
      </c>
      <c r="Z115">
        <f t="shared" si="17"/>
        <v>5</v>
      </c>
      <c r="AA115">
        <f t="shared" si="18"/>
        <v>5</v>
      </c>
      <c r="AB115" s="48">
        <f t="shared" si="19"/>
        <v>5</v>
      </c>
      <c r="AC115" s="53">
        <f>IF(X115&gt;0,(Données!C116+Données!D116)/X115,0)</f>
        <v>1979.5</v>
      </c>
      <c r="AD115" s="53">
        <f>IF(Y115&gt;0,SUM(Données!E116:I116)/Y115,0)</f>
        <v>2863.2</v>
      </c>
      <c r="AE115" s="53">
        <f>IF(Z115&gt;0,SUM(Données!J116:N116)/Z115,0)</f>
        <v>4161.8</v>
      </c>
      <c r="AF115" s="53">
        <f>IF(AA115&gt;0,SUM(Données!O116:S116)/AA115,0)</f>
        <v>7356</v>
      </c>
      <c r="AG115" s="53">
        <f>IF(AB115&gt;0,SUM(Données!T116:X116)/AB115,0)</f>
        <v>7185.2</v>
      </c>
    </row>
    <row r="116" spans="1:33">
      <c r="A116" t="str">
        <f>Données!A117</f>
        <v>Ouganda</v>
      </c>
      <c r="B116">
        <f>IF(Données!C117&gt;0,1,0)</f>
        <v>1</v>
      </c>
      <c r="C116">
        <f>IF(Données!D117&gt;0,1,0)</f>
        <v>1</v>
      </c>
      <c r="D116">
        <f>IF(Données!E117&gt;0,1,0)</f>
        <v>1</v>
      </c>
      <c r="E116">
        <f>IF(Données!F117&gt;0,1,0)</f>
        <v>1</v>
      </c>
      <c r="F116">
        <f>IF(Données!G117&gt;0,1,0)</f>
        <v>1</v>
      </c>
      <c r="G116">
        <f>IF(Données!H117&gt;0,1,0)</f>
        <v>1</v>
      </c>
      <c r="H116">
        <f>IF(Données!I117&gt;0,1,0)</f>
        <v>1</v>
      </c>
      <c r="I116">
        <f>IF(Données!J117&gt;0,1,0)</f>
        <v>1</v>
      </c>
      <c r="J116">
        <f>IF(Données!K117&gt;0,1,0)</f>
        <v>1</v>
      </c>
      <c r="K116">
        <f>IF(Données!L117&gt;0,1,0)</f>
        <v>1</v>
      </c>
      <c r="L116">
        <f>IF(Données!M117&gt;0,1,0)</f>
        <v>1</v>
      </c>
      <c r="M116">
        <f>IF(Données!N117&gt;0,1,0)</f>
        <v>1</v>
      </c>
      <c r="N116">
        <f>IF(Données!O117&gt;0,1,0)</f>
        <v>1</v>
      </c>
      <c r="O116">
        <f>IF(Données!P117&gt;0,1,0)</f>
        <v>1</v>
      </c>
      <c r="P116">
        <f>IF(Données!Q117&gt;0,1,0)</f>
        <v>1</v>
      </c>
      <c r="Q116">
        <f>IF(Données!R117&gt;0,1,0)</f>
        <v>1</v>
      </c>
      <c r="R116">
        <f>IF(Données!S117&gt;0,1,0)</f>
        <v>1</v>
      </c>
      <c r="S116">
        <f>IF(Données!T117&gt;0,1,0)</f>
        <v>1</v>
      </c>
      <c r="T116">
        <f>IF(Données!U117&gt;0,1,0)</f>
        <v>1</v>
      </c>
      <c r="U116">
        <f>IF(Données!V117&gt;0,1,0)</f>
        <v>1</v>
      </c>
      <c r="V116">
        <f>IF(Données!W117&gt;0,1,0)</f>
        <v>1</v>
      </c>
      <c r="W116" s="48">
        <f>IF(Données!X117&gt;0,1,0)</f>
        <v>1</v>
      </c>
      <c r="X116">
        <f t="shared" si="15"/>
        <v>2</v>
      </c>
      <c r="Y116">
        <f t="shared" si="16"/>
        <v>5</v>
      </c>
      <c r="Z116">
        <f t="shared" si="17"/>
        <v>5</v>
      </c>
      <c r="AA116">
        <f t="shared" si="18"/>
        <v>5</v>
      </c>
      <c r="AB116" s="48">
        <f t="shared" si="19"/>
        <v>5</v>
      </c>
      <c r="AC116" s="53">
        <f>IF(X116&gt;0,(Données!C117+Données!D117)/X116,0)</f>
        <v>194</v>
      </c>
      <c r="AD116" s="53">
        <f>IF(Y116&gt;0,SUM(Données!E117:I117)/Y116,0)</f>
        <v>223.6</v>
      </c>
      <c r="AE116" s="53">
        <f>IF(Z116&gt;0,SUM(Données!J117:N117)/Z116,0)</f>
        <v>273.2</v>
      </c>
      <c r="AF116" s="53">
        <f>IF(AA116&gt;0,SUM(Données!O117:S117)/AA116,0)</f>
        <v>412.8</v>
      </c>
      <c r="AG116" s="53">
        <f>IF(AB116&gt;0,SUM(Données!T117:X117)/AB116,0)</f>
        <v>356.8</v>
      </c>
    </row>
    <row r="117" spans="1:33">
      <c r="A117" t="str">
        <f>Données!A118</f>
        <v>Ouzbékistan</v>
      </c>
      <c r="B117">
        <f>IF(Données!C118&gt;0,1,0)</f>
        <v>0</v>
      </c>
      <c r="C117">
        <f>IF(Données!D118&gt;0,1,0)</f>
        <v>1</v>
      </c>
      <c r="D117">
        <f>IF(Données!E118&gt;0,1,0)</f>
        <v>1</v>
      </c>
      <c r="E117">
        <f>IF(Données!F118&gt;0,1,0)</f>
        <v>1</v>
      </c>
      <c r="F117">
        <f>IF(Données!G118&gt;0,1,0)</f>
        <v>1</v>
      </c>
      <c r="G117">
        <f>IF(Données!H118&gt;0,1,0)</f>
        <v>1</v>
      </c>
      <c r="H117">
        <f>IF(Données!I118&gt;0,1,0)</f>
        <v>0</v>
      </c>
      <c r="I117">
        <f>IF(Données!J118&gt;0,1,0)</f>
        <v>0</v>
      </c>
      <c r="J117">
        <f>IF(Données!K118&gt;0,1,0)</f>
        <v>0</v>
      </c>
      <c r="K117">
        <f>IF(Données!L118&gt;0,1,0)</f>
        <v>0</v>
      </c>
      <c r="L117">
        <f>IF(Données!M118&gt;0,1,0)</f>
        <v>0</v>
      </c>
      <c r="M117">
        <f>IF(Données!N118&gt;0,1,0)</f>
        <v>0</v>
      </c>
      <c r="N117">
        <f>IF(Données!O118&gt;0,1,0)</f>
        <v>0</v>
      </c>
      <c r="O117">
        <f>IF(Données!P118&gt;0,1,0)</f>
        <v>0</v>
      </c>
      <c r="P117">
        <f>IF(Données!Q118&gt;0,1,0)</f>
        <v>0</v>
      </c>
      <c r="Q117">
        <f>IF(Données!R118&gt;0,1,0)</f>
        <v>0</v>
      </c>
      <c r="R117">
        <f>IF(Données!S118&gt;0,1,0)</f>
        <v>0</v>
      </c>
      <c r="S117">
        <f>IF(Données!T118&gt;0,1,0)</f>
        <v>0</v>
      </c>
      <c r="T117">
        <f>IF(Données!U118&gt;0,1,0)</f>
        <v>0</v>
      </c>
      <c r="U117">
        <f>IF(Données!V118&gt;0,1,0)</f>
        <v>0</v>
      </c>
      <c r="V117">
        <f>IF(Données!W118&gt;0,1,0)</f>
        <v>0</v>
      </c>
      <c r="W117" s="48">
        <f>IF(Données!X118&gt;0,1,0)</f>
        <v>0</v>
      </c>
      <c r="X117">
        <f t="shared" si="15"/>
        <v>1</v>
      </c>
      <c r="Y117">
        <f t="shared" si="16"/>
        <v>4</v>
      </c>
      <c r="Z117">
        <f t="shared" si="17"/>
        <v>0</v>
      </c>
      <c r="AA117">
        <f t="shared" si="18"/>
        <v>0</v>
      </c>
      <c r="AB117" s="48">
        <f t="shared" si="19"/>
        <v>0</v>
      </c>
      <c r="AC117" s="53">
        <f>IF(X117&gt;0,(Données!C118+Données!D118)/X117,0)</f>
        <v>69.3</v>
      </c>
      <c r="AD117" s="53">
        <f>IF(Y117&gt;0,SUM(Données!E118:I118)/Y117,0)</f>
        <v>50.25</v>
      </c>
      <c r="AE117" s="53">
        <f>IF(Z117&gt;0,SUM(Données!J118:N118)/Z117,0)</f>
        <v>0</v>
      </c>
      <c r="AF117" s="53">
        <f>IF(AA117&gt;0,SUM(Données!O118:S118)/AA117,0)</f>
        <v>0</v>
      </c>
      <c r="AG117" s="53">
        <f>IF(AB117&gt;0,SUM(Données!T118:X118)/AB117,0)</f>
        <v>0</v>
      </c>
    </row>
    <row r="118" spans="1:33">
      <c r="A118" t="str">
        <f>Données!A119</f>
        <v>Pakistan</v>
      </c>
      <c r="B118">
        <f>IF(Données!C119&gt;0,1,0)</f>
        <v>1</v>
      </c>
      <c r="C118">
        <f>IF(Données!D119&gt;0,1,0)</f>
        <v>1</v>
      </c>
      <c r="D118">
        <f>IF(Données!E119&gt;0,1,0)</f>
        <v>1</v>
      </c>
      <c r="E118">
        <f>IF(Données!F119&gt;0,1,0)</f>
        <v>1</v>
      </c>
      <c r="F118">
        <f>IF(Données!G119&gt;0,1,0)</f>
        <v>1</v>
      </c>
      <c r="G118">
        <f>IF(Données!H119&gt;0,1,0)</f>
        <v>1</v>
      </c>
      <c r="H118">
        <f>IF(Données!I119&gt;0,1,0)</f>
        <v>1</v>
      </c>
      <c r="I118">
        <f>IF(Données!J119&gt;0,1,0)</f>
        <v>1</v>
      </c>
      <c r="J118">
        <f>IF(Données!K119&gt;0,1,0)</f>
        <v>1</v>
      </c>
      <c r="K118">
        <f>IF(Données!L119&gt;0,1,0)</f>
        <v>1</v>
      </c>
      <c r="L118">
        <f>IF(Données!M119&gt;0,1,0)</f>
        <v>1</v>
      </c>
      <c r="M118">
        <f>IF(Données!N119&gt;0,1,0)</f>
        <v>1</v>
      </c>
      <c r="N118">
        <f>IF(Données!O119&gt;0,1,0)</f>
        <v>1</v>
      </c>
      <c r="O118">
        <f>IF(Données!P119&gt;0,1,0)</f>
        <v>1</v>
      </c>
      <c r="P118">
        <f>IF(Données!Q119&gt;0,1,0)</f>
        <v>1</v>
      </c>
      <c r="Q118">
        <f>IF(Données!R119&gt;0,1,0)</f>
        <v>1</v>
      </c>
      <c r="R118">
        <f>IF(Données!S119&gt;0,1,0)</f>
        <v>1</v>
      </c>
      <c r="S118">
        <f>IF(Données!T119&gt;0,1,0)</f>
        <v>1</v>
      </c>
      <c r="T118">
        <f>IF(Données!U119&gt;0,1,0)</f>
        <v>1</v>
      </c>
      <c r="U118">
        <f>IF(Données!V119&gt;0,1,0)</f>
        <v>1</v>
      </c>
      <c r="V118">
        <f>IF(Données!W119&gt;0,1,0)</f>
        <v>1</v>
      </c>
      <c r="W118" s="48">
        <f>IF(Données!X119&gt;0,1,0)</f>
        <v>1</v>
      </c>
      <c r="X118">
        <f t="shared" ref="X118:X142" si="20">B118+C118</f>
        <v>2</v>
      </c>
      <c r="Y118">
        <f t="shared" ref="Y118:Y142" si="21">SUM(D118:H118)</f>
        <v>5</v>
      </c>
      <c r="Z118">
        <f t="shared" ref="Z118:Z142" si="22">SUM(I118:M118)</f>
        <v>5</v>
      </c>
      <c r="AA118">
        <f t="shared" ref="AA118:AA142" si="23">SUM(N118:R118)</f>
        <v>5</v>
      </c>
      <c r="AB118" s="48">
        <f t="shared" ref="AB118:AB142" si="24">SUM(S118:W118)</f>
        <v>5</v>
      </c>
      <c r="AC118" s="53">
        <f>IF(X118&gt;0,(Données!C119+Données!D119)/X118,0)</f>
        <v>5491</v>
      </c>
      <c r="AD118" s="53">
        <f>IF(Y118&gt;0,SUM(Données!E119:I119)/Y118,0)</f>
        <v>6336.6</v>
      </c>
      <c r="AE118" s="53">
        <f>IF(Z118&gt;0,SUM(Données!J119:N119)/Z118,0)</f>
        <v>7365.8</v>
      </c>
      <c r="AF118" s="53">
        <f>IF(AA118&gt;0,SUM(Données!O119:S119)/AA118,0)</f>
        <v>8417.7999999999993</v>
      </c>
      <c r="AG118" s="53">
        <f>IF(AB118&gt;0,SUM(Données!T119:X119)/AB118,0)</f>
        <v>11176.8</v>
      </c>
    </row>
    <row r="119" spans="1:33">
      <c r="A119" t="str">
        <f>Données!A120</f>
        <v>Panama</v>
      </c>
      <c r="B119">
        <f>IF(Données!C120&gt;0,1,0)</f>
        <v>1</v>
      </c>
      <c r="C119">
        <f>IF(Données!D120&gt;0,1,0)</f>
        <v>1</v>
      </c>
      <c r="D119">
        <f>IF(Données!E120&gt;0,1,0)</f>
        <v>0</v>
      </c>
      <c r="E119">
        <f>IF(Données!F120&gt;0,1,0)</f>
        <v>0</v>
      </c>
      <c r="F119">
        <f>IF(Données!G120&gt;0,1,0)</f>
        <v>0</v>
      </c>
      <c r="G119">
        <f>IF(Données!H120&gt;0,1,0)</f>
        <v>0</v>
      </c>
      <c r="H119">
        <f>IF(Données!I120&gt;0,1,0)</f>
        <v>0</v>
      </c>
      <c r="I119">
        <f>IF(Données!J120&gt;0,1,0)</f>
        <v>0</v>
      </c>
      <c r="J119">
        <f>IF(Données!K120&gt;0,1,0)</f>
        <v>0</v>
      </c>
      <c r="K119">
        <f>IF(Données!L120&gt;0,1,0)</f>
        <v>0</v>
      </c>
      <c r="L119">
        <f>IF(Données!M120&gt;0,1,0)</f>
        <v>0</v>
      </c>
      <c r="M119">
        <f>IF(Données!N120&gt;0,1,0)</f>
        <v>0</v>
      </c>
      <c r="N119">
        <f>IF(Données!O120&gt;0,1,0)</f>
        <v>0</v>
      </c>
      <c r="O119">
        <f>IF(Données!P120&gt;0,1,0)</f>
        <v>0</v>
      </c>
      <c r="P119">
        <f>IF(Données!Q120&gt;0,1,0)</f>
        <v>0</v>
      </c>
      <c r="Q119">
        <f>IF(Données!R120&gt;0,1,0)</f>
        <v>0</v>
      </c>
      <c r="R119">
        <f>IF(Données!S120&gt;0,1,0)</f>
        <v>0</v>
      </c>
      <c r="S119">
        <f>IF(Données!T120&gt;0,1,0)</f>
        <v>0</v>
      </c>
      <c r="T119">
        <f>IF(Données!U120&gt;0,1,0)</f>
        <v>0</v>
      </c>
      <c r="U119">
        <f>IF(Données!V120&gt;0,1,0)</f>
        <v>0</v>
      </c>
      <c r="V119">
        <f>IF(Données!W120&gt;0,1,0)</f>
        <v>0</v>
      </c>
      <c r="W119" s="48">
        <f>IF(Données!X120&gt;0,1,0)</f>
        <v>0</v>
      </c>
      <c r="X119">
        <f t="shared" si="20"/>
        <v>2</v>
      </c>
      <c r="Y119">
        <f t="shared" si="21"/>
        <v>0</v>
      </c>
      <c r="Z119">
        <f t="shared" si="22"/>
        <v>0</v>
      </c>
      <c r="AA119">
        <f t="shared" si="23"/>
        <v>0</v>
      </c>
      <c r="AB119" s="48">
        <f t="shared" si="24"/>
        <v>0</v>
      </c>
      <c r="AC119" s="53">
        <f>IF(X119&gt;0,(Données!C120+Données!D120)/X119,0)</f>
        <v>173.1</v>
      </c>
      <c r="AD119" s="53">
        <f>IF(Y119&gt;0,SUM(Données!E120:I120)/Y119,0)</f>
        <v>0</v>
      </c>
      <c r="AE119" s="53">
        <f>IF(Z119&gt;0,SUM(Données!J120:N120)/Z119,0)</f>
        <v>0</v>
      </c>
      <c r="AF119" s="53">
        <f>IF(AA119&gt;0,SUM(Données!O120:S120)/AA119,0)</f>
        <v>0</v>
      </c>
      <c r="AG119" s="53">
        <f>IF(AB119&gt;0,SUM(Données!T120:X120)/AB119,0)</f>
        <v>0</v>
      </c>
    </row>
    <row r="120" spans="1:33">
      <c r="A120" t="str">
        <f>Données!A121</f>
        <v>Papouasie Nouvelle Guinée</v>
      </c>
      <c r="B120">
        <f>IF(Données!C121&gt;0,1,0)</f>
        <v>1</v>
      </c>
      <c r="C120">
        <f>IF(Données!D121&gt;0,1,0)</f>
        <v>1</v>
      </c>
      <c r="D120">
        <f>IF(Données!E121&gt;0,1,0)</f>
        <v>1</v>
      </c>
      <c r="E120">
        <f>IF(Données!F121&gt;0,1,0)</f>
        <v>1</v>
      </c>
      <c r="F120">
        <f>IF(Données!G121&gt;0,1,0)</f>
        <v>1</v>
      </c>
      <c r="G120">
        <f>IF(Données!H121&gt;0,1,0)</f>
        <v>1</v>
      </c>
      <c r="H120">
        <f>IF(Données!I121&gt;0,1,0)</f>
        <v>1</v>
      </c>
      <c r="I120">
        <f>IF(Données!J121&gt;0,1,0)</f>
        <v>1</v>
      </c>
      <c r="J120">
        <f>IF(Données!K121&gt;0,1,0)</f>
        <v>1</v>
      </c>
      <c r="K120">
        <f>IF(Données!L121&gt;0,1,0)</f>
        <v>1</v>
      </c>
      <c r="L120">
        <f>IF(Données!M121&gt;0,1,0)</f>
        <v>1</v>
      </c>
      <c r="M120">
        <f>IF(Données!N121&gt;0,1,0)</f>
        <v>1</v>
      </c>
      <c r="N120">
        <f>IF(Données!O121&gt;0,1,0)</f>
        <v>1</v>
      </c>
      <c r="O120">
        <f>IF(Données!P121&gt;0,1,0)</f>
        <v>1</v>
      </c>
      <c r="P120">
        <f>IF(Données!Q121&gt;0,1,0)</f>
        <v>1</v>
      </c>
      <c r="Q120">
        <f>IF(Données!R121&gt;0,1,0)</f>
        <v>1</v>
      </c>
      <c r="R120">
        <f>IF(Données!S121&gt;0,1,0)</f>
        <v>1</v>
      </c>
      <c r="S120">
        <f>IF(Données!T121&gt;0,1,0)</f>
        <v>1</v>
      </c>
      <c r="T120">
        <f>IF(Données!U121&gt;0,1,0)</f>
        <v>1</v>
      </c>
      <c r="U120">
        <f>IF(Données!V121&gt;0,1,0)</f>
        <v>1</v>
      </c>
      <c r="V120">
        <f>IF(Données!W121&gt;0,1,0)</f>
        <v>1</v>
      </c>
      <c r="W120" s="48">
        <f>IF(Données!X121&gt;0,1,0)</f>
        <v>1</v>
      </c>
      <c r="X120">
        <f t="shared" si="20"/>
        <v>2</v>
      </c>
      <c r="Y120">
        <f t="shared" si="21"/>
        <v>5</v>
      </c>
      <c r="Z120">
        <f t="shared" si="22"/>
        <v>5</v>
      </c>
      <c r="AA120">
        <f t="shared" si="23"/>
        <v>5</v>
      </c>
      <c r="AB120" s="48">
        <f t="shared" si="24"/>
        <v>5</v>
      </c>
      <c r="AC120" s="53">
        <f>IF(X120&gt;0,(Données!C121+Données!D121)/X120,0)</f>
        <v>103.75</v>
      </c>
      <c r="AD120" s="53">
        <f>IF(Y120&gt;0,SUM(Données!E121:I121)/Y120,0)</f>
        <v>56.339999999999996</v>
      </c>
      <c r="AE120" s="53">
        <f>IF(Z120&gt;0,SUM(Données!J121:N121)/Z120,0)</f>
        <v>59.8</v>
      </c>
      <c r="AF120" s="53">
        <f>IF(AA120&gt;0,SUM(Données!O121:S121)/AA120,0)</f>
        <v>82.97999999999999</v>
      </c>
      <c r="AG120" s="53">
        <f>IF(AB120&gt;0,SUM(Données!T121:X121)/AB120,0)</f>
        <v>74.48</v>
      </c>
    </row>
    <row r="121" spans="1:33">
      <c r="A121" t="str">
        <f>Données!A122</f>
        <v>Paraguay</v>
      </c>
      <c r="B121">
        <f>IF(Données!C122&gt;0,1,0)</f>
        <v>1</v>
      </c>
      <c r="C121">
        <f>IF(Données!D122&gt;0,1,0)</f>
        <v>1</v>
      </c>
      <c r="D121">
        <f>IF(Données!E122&gt;0,1,0)</f>
        <v>1</v>
      </c>
      <c r="E121">
        <f>IF(Données!F122&gt;0,1,0)</f>
        <v>1</v>
      </c>
      <c r="F121">
        <f>IF(Données!G122&gt;0,1,0)</f>
        <v>1</v>
      </c>
      <c r="G121">
        <f>IF(Données!H122&gt;0,1,0)</f>
        <v>1</v>
      </c>
      <c r="H121">
        <f>IF(Données!I122&gt;0,1,0)</f>
        <v>1</v>
      </c>
      <c r="I121">
        <f>IF(Données!J122&gt;0,1,0)</f>
        <v>1</v>
      </c>
      <c r="J121">
        <f>IF(Données!K122&gt;0,1,0)</f>
        <v>1</v>
      </c>
      <c r="K121">
        <f>IF(Données!L122&gt;0,1,0)</f>
        <v>1</v>
      </c>
      <c r="L121">
        <f>IF(Données!M122&gt;0,1,0)</f>
        <v>1</v>
      </c>
      <c r="M121">
        <f>IF(Données!N122&gt;0,1,0)</f>
        <v>1</v>
      </c>
      <c r="N121">
        <f>IF(Données!O122&gt;0,1,0)</f>
        <v>1</v>
      </c>
      <c r="O121">
        <f>IF(Données!P122&gt;0,1,0)</f>
        <v>1</v>
      </c>
      <c r="P121">
        <f>IF(Données!Q122&gt;0,1,0)</f>
        <v>1</v>
      </c>
      <c r="Q121">
        <f>IF(Données!R122&gt;0,1,0)</f>
        <v>1</v>
      </c>
      <c r="R121">
        <f>IF(Données!S122&gt;0,1,0)</f>
        <v>1</v>
      </c>
      <c r="S121">
        <f>IF(Données!T122&gt;0,1,0)</f>
        <v>1</v>
      </c>
      <c r="T121">
        <f>IF(Données!U122&gt;0,1,0)</f>
        <v>1</v>
      </c>
      <c r="U121">
        <f>IF(Données!V122&gt;0,1,0)</f>
        <v>1</v>
      </c>
      <c r="V121">
        <f>IF(Données!W122&gt;0,1,0)</f>
        <v>1</v>
      </c>
      <c r="W121" s="48">
        <f>IF(Données!X122&gt;0,1,0)</f>
        <v>1</v>
      </c>
      <c r="X121">
        <f t="shared" si="20"/>
        <v>2</v>
      </c>
      <c r="Y121">
        <f t="shared" si="21"/>
        <v>5</v>
      </c>
      <c r="Z121">
        <f t="shared" si="22"/>
        <v>5</v>
      </c>
      <c r="AA121">
        <f t="shared" si="23"/>
        <v>5</v>
      </c>
      <c r="AB121" s="48">
        <f t="shared" si="24"/>
        <v>5</v>
      </c>
      <c r="AC121" s="53">
        <f>IF(X121&gt;0,(Données!C122+Données!D122)/X121,0)</f>
        <v>212.5</v>
      </c>
      <c r="AD121" s="53">
        <f>IF(Y121&gt;0,SUM(Données!E122:I122)/Y121,0)</f>
        <v>175.4</v>
      </c>
      <c r="AE121" s="53">
        <f>IF(Z121&gt;0,SUM(Données!J122:N122)/Z121,0)</f>
        <v>186.6</v>
      </c>
      <c r="AF121" s="53">
        <f>IF(AA121&gt;0,SUM(Données!O122:S122)/AA121,0)</f>
        <v>297</v>
      </c>
      <c r="AG121" s="53">
        <f>IF(AB121&gt;0,SUM(Données!T122:X122)/AB121,0)</f>
        <v>371.8</v>
      </c>
    </row>
    <row r="122" spans="1:33">
      <c r="A122" t="str">
        <f>Données!A123</f>
        <v>Pays-Bas</v>
      </c>
      <c r="B122">
        <f>IF(Données!C123&gt;0,1,0)</f>
        <v>1</v>
      </c>
      <c r="C122">
        <f>IF(Données!D123&gt;0,1,0)</f>
        <v>1</v>
      </c>
      <c r="D122">
        <f>IF(Données!E123&gt;0,1,0)</f>
        <v>1</v>
      </c>
      <c r="E122">
        <f>IF(Données!F123&gt;0,1,0)</f>
        <v>1</v>
      </c>
      <c r="F122">
        <f>IF(Données!G123&gt;0,1,0)</f>
        <v>1</v>
      </c>
      <c r="G122">
        <f>IF(Données!H123&gt;0,1,0)</f>
        <v>1</v>
      </c>
      <c r="H122">
        <f>IF(Données!I123&gt;0,1,0)</f>
        <v>1</v>
      </c>
      <c r="I122">
        <f>IF(Données!J123&gt;0,1,0)</f>
        <v>1</v>
      </c>
      <c r="J122">
        <f>IF(Données!K123&gt;0,1,0)</f>
        <v>1</v>
      </c>
      <c r="K122">
        <f>IF(Données!L123&gt;0,1,0)</f>
        <v>1</v>
      </c>
      <c r="L122">
        <f>IF(Données!M123&gt;0,1,0)</f>
        <v>1</v>
      </c>
      <c r="M122">
        <f>IF(Données!N123&gt;0,1,0)</f>
        <v>1</v>
      </c>
      <c r="N122">
        <f>IF(Données!O123&gt;0,1,0)</f>
        <v>1</v>
      </c>
      <c r="O122">
        <f>IF(Données!P123&gt;0,1,0)</f>
        <v>1</v>
      </c>
      <c r="P122">
        <f>IF(Données!Q123&gt;0,1,0)</f>
        <v>1</v>
      </c>
      <c r="Q122">
        <f>IF(Données!R123&gt;0,1,0)</f>
        <v>1</v>
      </c>
      <c r="R122">
        <f>IF(Données!S123&gt;0,1,0)</f>
        <v>1</v>
      </c>
      <c r="S122">
        <f>IF(Données!T123&gt;0,1,0)</f>
        <v>1</v>
      </c>
      <c r="T122">
        <f>IF(Données!U123&gt;0,1,0)</f>
        <v>1</v>
      </c>
      <c r="U122">
        <f>IF(Données!V123&gt;0,1,0)</f>
        <v>1</v>
      </c>
      <c r="V122">
        <f>IF(Données!W123&gt;0,1,0)</f>
        <v>1</v>
      </c>
      <c r="W122" s="48">
        <f>IF(Données!X123&gt;0,1,0)</f>
        <v>1</v>
      </c>
      <c r="X122">
        <f t="shared" si="20"/>
        <v>2</v>
      </c>
      <c r="Y122">
        <f t="shared" si="21"/>
        <v>5</v>
      </c>
      <c r="Z122">
        <f t="shared" si="22"/>
        <v>5</v>
      </c>
      <c r="AA122">
        <f t="shared" si="23"/>
        <v>5</v>
      </c>
      <c r="AB122" s="48">
        <f t="shared" si="24"/>
        <v>5</v>
      </c>
      <c r="AC122" s="53">
        <f>IF(X122&gt;0,(Données!C123+Données!D123)/X122,0)</f>
        <v>10023.5</v>
      </c>
      <c r="AD122" s="53">
        <f>IF(Y122&gt;0,SUM(Données!E123:I123)/Y122,0)</f>
        <v>10129</v>
      </c>
      <c r="AE122" s="53">
        <f>IF(Z122&gt;0,SUM(Données!J123:N123)/Z122,0)</f>
        <v>10790.6</v>
      </c>
      <c r="AF122" s="53">
        <f>IF(AA122&gt;0,SUM(Données!O123:S123)/AA122,0)</f>
        <v>9641.7999999999993</v>
      </c>
      <c r="AG122" s="53">
        <f>IF(AB122&gt;0,SUM(Données!T123:X123)/AB122,0)</f>
        <v>9930.7999999999993</v>
      </c>
    </row>
    <row r="123" spans="1:33">
      <c r="A123" t="str">
        <f>Données!A124</f>
        <v>Pérou</v>
      </c>
      <c r="B123">
        <f>IF(Données!C124&gt;0,1,0)</f>
        <v>1</v>
      </c>
      <c r="C123">
        <f>IF(Données!D124&gt;0,1,0)</f>
        <v>1</v>
      </c>
      <c r="D123">
        <f>IF(Données!E124&gt;0,1,0)</f>
        <v>1</v>
      </c>
      <c r="E123">
        <f>IF(Données!F124&gt;0,1,0)</f>
        <v>1</v>
      </c>
      <c r="F123">
        <f>IF(Données!G124&gt;0,1,0)</f>
        <v>1</v>
      </c>
      <c r="G123">
        <f>IF(Données!H124&gt;0,1,0)</f>
        <v>1</v>
      </c>
      <c r="H123">
        <f>IF(Données!I124&gt;0,1,0)</f>
        <v>1</v>
      </c>
      <c r="I123">
        <f>IF(Données!J124&gt;0,1,0)</f>
        <v>1</v>
      </c>
      <c r="J123">
        <f>IF(Données!K124&gt;0,1,0)</f>
        <v>1</v>
      </c>
      <c r="K123">
        <f>IF(Données!L124&gt;0,1,0)</f>
        <v>1</v>
      </c>
      <c r="L123">
        <f>IF(Données!M124&gt;0,1,0)</f>
        <v>1</v>
      </c>
      <c r="M123">
        <f>IF(Données!N124&gt;0,1,0)</f>
        <v>1</v>
      </c>
      <c r="N123">
        <f>IF(Données!O124&gt;0,1,0)</f>
        <v>1</v>
      </c>
      <c r="O123">
        <f>IF(Données!P124&gt;0,1,0)</f>
        <v>1</v>
      </c>
      <c r="P123">
        <f>IF(Données!Q124&gt;0,1,0)</f>
        <v>1</v>
      </c>
      <c r="Q123">
        <f>IF(Données!R124&gt;0,1,0)</f>
        <v>1</v>
      </c>
      <c r="R123">
        <f>IF(Données!S124&gt;0,1,0)</f>
        <v>1</v>
      </c>
      <c r="S123">
        <f>IF(Données!T124&gt;0,1,0)</f>
        <v>1</v>
      </c>
      <c r="T123">
        <f>IF(Données!U124&gt;0,1,0)</f>
        <v>1</v>
      </c>
      <c r="U123">
        <f>IF(Données!V124&gt;0,1,0)</f>
        <v>1</v>
      </c>
      <c r="V123">
        <f>IF(Données!W124&gt;0,1,0)</f>
        <v>1</v>
      </c>
      <c r="W123" s="48">
        <f>IF(Données!X124&gt;0,1,0)</f>
        <v>1</v>
      </c>
      <c r="X123">
        <f t="shared" si="20"/>
        <v>2</v>
      </c>
      <c r="Y123">
        <f t="shared" si="21"/>
        <v>5</v>
      </c>
      <c r="Z123">
        <f t="shared" si="22"/>
        <v>5</v>
      </c>
      <c r="AA123">
        <f t="shared" si="23"/>
        <v>5</v>
      </c>
      <c r="AB123" s="48">
        <f t="shared" si="24"/>
        <v>5</v>
      </c>
      <c r="AC123" s="53">
        <f>IF(X123&gt;0,(Données!C124+Données!D124)/X123,0)</f>
        <v>1716.5</v>
      </c>
      <c r="AD123" s="53">
        <f>IF(Y123&gt;0,SUM(Données!E124:I124)/Y123,0)</f>
        <v>1461</v>
      </c>
      <c r="AE123" s="53">
        <f>IF(Z123&gt;0,SUM(Données!J124:N124)/Z123,0)</f>
        <v>1856.2</v>
      </c>
      <c r="AF123" s="53">
        <f>IF(AA123&gt;0,SUM(Données!O124:S124)/AA123,0)</f>
        <v>2735</v>
      </c>
      <c r="AG123" s="53">
        <f>IF(AB123&gt;0,SUM(Données!T124:X124)/AB123,0)</f>
        <v>2839.8</v>
      </c>
    </row>
    <row r="124" spans="1:33">
      <c r="A124" t="str">
        <f>Données!A125</f>
        <v>Philippines</v>
      </c>
      <c r="B124">
        <f>IF(Données!C125&gt;0,1,0)</f>
        <v>1</v>
      </c>
      <c r="C124">
        <f>IF(Données!D125&gt;0,1,0)</f>
        <v>1</v>
      </c>
      <c r="D124">
        <f>IF(Données!E125&gt;0,1,0)</f>
        <v>1</v>
      </c>
      <c r="E124">
        <f>IF(Données!F125&gt;0,1,0)</f>
        <v>1</v>
      </c>
      <c r="F124">
        <f>IF(Données!G125&gt;0,1,0)</f>
        <v>1</v>
      </c>
      <c r="G124">
        <f>IF(Données!H125&gt;0,1,0)</f>
        <v>1</v>
      </c>
      <c r="H124">
        <f>IF(Données!I125&gt;0,1,0)</f>
        <v>1</v>
      </c>
      <c r="I124">
        <f>IF(Données!J125&gt;0,1,0)</f>
        <v>1</v>
      </c>
      <c r="J124">
        <f>IF(Données!K125&gt;0,1,0)</f>
        <v>1</v>
      </c>
      <c r="K124">
        <f>IF(Données!L125&gt;0,1,0)</f>
        <v>1</v>
      </c>
      <c r="L124">
        <f>IF(Données!M125&gt;0,1,0)</f>
        <v>1</v>
      </c>
      <c r="M124">
        <f>IF(Données!N125&gt;0,1,0)</f>
        <v>1</v>
      </c>
      <c r="N124">
        <f>IF(Données!O125&gt;0,1,0)</f>
        <v>1</v>
      </c>
      <c r="O124">
        <f>IF(Données!P125&gt;0,1,0)</f>
        <v>1</v>
      </c>
      <c r="P124">
        <f>IF(Données!Q125&gt;0,1,0)</f>
        <v>1</v>
      </c>
      <c r="Q124">
        <f>IF(Données!R125&gt;0,1,0)</f>
        <v>1</v>
      </c>
      <c r="R124">
        <f>IF(Données!S125&gt;0,1,0)</f>
        <v>1</v>
      </c>
      <c r="S124">
        <f>IF(Données!T125&gt;0,1,0)</f>
        <v>1</v>
      </c>
      <c r="T124">
        <f>IF(Données!U125&gt;0,1,0)</f>
        <v>1</v>
      </c>
      <c r="U124">
        <f>IF(Données!V125&gt;0,1,0)</f>
        <v>1</v>
      </c>
      <c r="V124">
        <f>IF(Données!W125&gt;0,1,0)</f>
        <v>1</v>
      </c>
      <c r="W124" s="48">
        <f>IF(Données!X125&gt;0,1,0)</f>
        <v>1</v>
      </c>
      <c r="X124">
        <f t="shared" si="20"/>
        <v>2</v>
      </c>
      <c r="Y124">
        <f t="shared" si="21"/>
        <v>5</v>
      </c>
      <c r="Z124">
        <f t="shared" si="22"/>
        <v>5</v>
      </c>
      <c r="AA124">
        <f t="shared" si="23"/>
        <v>5</v>
      </c>
      <c r="AB124" s="48">
        <f t="shared" si="24"/>
        <v>5</v>
      </c>
      <c r="AC124" s="53">
        <f>IF(X124&gt;0,(Données!C125+Données!D125)/X124,0)</f>
        <v>2055</v>
      </c>
      <c r="AD124" s="53">
        <f>IF(Y124&gt;0,SUM(Données!E125:I125)/Y124,0)</f>
        <v>2194.8000000000002</v>
      </c>
      <c r="AE124" s="53">
        <f>IF(Z124&gt;0,SUM(Données!J125:N125)/Z124,0)</f>
        <v>2470.4</v>
      </c>
      <c r="AF124" s="53">
        <f>IF(AA124&gt;0,SUM(Données!O125:S125)/AA124,0)</f>
        <v>2789.8</v>
      </c>
      <c r="AG124" s="53">
        <f>IF(AB124&gt;0,SUM(Données!T125:X125)/AB124,0)</f>
        <v>3727.4</v>
      </c>
    </row>
    <row r="125" spans="1:33">
      <c r="A125" t="str">
        <f>Données!A126</f>
        <v>Pologne</v>
      </c>
      <c r="B125">
        <f>IF(Données!C126&gt;0,1,0)</f>
        <v>1</v>
      </c>
      <c r="C125">
        <f>IF(Données!D126&gt;0,1,0)</f>
        <v>1</v>
      </c>
      <c r="D125">
        <f>IF(Données!E126&gt;0,1,0)</f>
        <v>1</v>
      </c>
      <c r="E125">
        <f>IF(Données!F126&gt;0,1,0)</f>
        <v>1</v>
      </c>
      <c r="F125">
        <f>IF(Données!G126&gt;0,1,0)</f>
        <v>1</v>
      </c>
      <c r="G125">
        <f>IF(Données!H126&gt;0,1,0)</f>
        <v>1</v>
      </c>
      <c r="H125">
        <f>IF(Données!I126&gt;0,1,0)</f>
        <v>1</v>
      </c>
      <c r="I125">
        <f>IF(Données!J126&gt;0,1,0)</f>
        <v>1</v>
      </c>
      <c r="J125">
        <f>IF(Données!K126&gt;0,1,0)</f>
        <v>1</v>
      </c>
      <c r="K125">
        <f>IF(Données!L126&gt;0,1,0)</f>
        <v>1</v>
      </c>
      <c r="L125">
        <f>IF(Données!M126&gt;0,1,0)</f>
        <v>1</v>
      </c>
      <c r="M125">
        <f>IF(Données!N126&gt;0,1,0)</f>
        <v>1</v>
      </c>
      <c r="N125">
        <f>IF(Données!O126&gt;0,1,0)</f>
        <v>1</v>
      </c>
      <c r="O125">
        <f>IF(Données!P126&gt;0,1,0)</f>
        <v>1</v>
      </c>
      <c r="P125">
        <f>IF(Données!Q126&gt;0,1,0)</f>
        <v>1</v>
      </c>
      <c r="Q125">
        <f>IF(Données!R126&gt;0,1,0)</f>
        <v>1</v>
      </c>
      <c r="R125">
        <f>IF(Données!S126&gt;0,1,0)</f>
        <v>1</v>
      </c>
      <c r="S125">
        <f>IF(Données!T126&gt;0,1,0)</f>
        <v>1</v>
      </c>
      <c r="T125">
        <f>IF(Données!U126&gt;0,1,0)</f>
        <v>1</v>
      </c>
      <c r="U125">
        <f>IF(Données!V126&gt;0,1,0)</f>
        <v>1</v>
      </c>
      <c r="V125">
        <f>IF(Données!W126&gt;0,1,0)</f>
        <v>1</v>
      </c>
      <c r="W125" s="48">
        <f>IF(Données!X126&gt;0,1,0)</f>
        <v>1</v>
      </c>
      <c r="X125">
        <f t="shared" si="20"/>
        <v>2</v>
      </c>
      <c r="Y125">
        <f t="shared" si="21"/>
        <v>5</v>
      </c>
      <c r="Z125">
        <f t="shared" si="22"/>
        <v>5</v>
      </c>
      <c r="AA125">
        <f t="shared" si="23"/>
        <v>5</v>
      </c>
      <c r="AB125" s="48">
        <f t="shared" si="24"/>
        <v>5</v>
      </c>
      <c r="AC125" s="53">
        <f>IF(X125&gt;0,(Données!C126+Données!D126)/X125,0)</f>
        <v>5350.5</v>
      </c>
      <c r="AD125" s="53">
        <f>IF(Y125&gt;0,SUM(Données!E126:I126)/Y125,0)</f>
        <v>5485.6</v>
      </c>
      <c r="AE125" s="53">
        <f>IF(Z125&gt;0,SUM(Données!J126:N126)/Z125,0)</f>
        <v>6942.6</v>
      </c>
      <c r="AF125" s="53">
        <f>IF(AA125&gt;0,SUM(Données!O126:S126)/AA125,0)</f>
        <v>7881.4</v>
      </c>
      <c r="AG125" s="53">
        <f>IF(AB125&gt;0,SUM(Données!T126:X126)/AB125,0)</f>
        <v>10417.6</v>
      </c>
    </row>
    <row r="126" spans="1:33">
      <c r="A126" t="str">
        <f>Données!A127</f>
        <v>Portugal</v>
      </c>
      <c r="B126">
        <f>IF(Données!C127&gt;0,1,0)</f>
        <v>1</v>
      </c>
      <c r="C126">
        <f>IF(Données!D127&gt;0,1,0)</f>
        <v>1</v>
      </c>
      <c r="D126">
        <f>IF(Données!E127&gt;0,1,0)</f>
        <v>1</v>
      </c>
      <c r="E126">
        <f>IF(Données!F127&gt;0,1,0)</f>
        <v>1</v>
      </c>
      <c r="F126">
        <f>IF(Données!G127&gt;0,1,0)</f>
        <v>1</v>
      </c>
      <c r="G126">
        <f>IF(Données!H127&gt;0,1,0)</f>
        <v>1</v>
      </c>
      <c r="H126">
        <f>IF(Données!I127&gt;0,1,0)</f>
        <v>1</v>
      </c>
      <c r="I126">
        <f>IF(Données!J127&gt;0,1,0)</f>
        <v>1</v>
      </c>
      <c r="J126">
        <f>IF(Données!K127&gt;0,1,0)</f>
        <v>1</v>
      </c>
      <c r="K126">
        <f>IF(Données!L127&gt;0,1,0)</f>
        <v>1</v>
      </c>
      <c r="L126">
        <f>IF(Données!M127&gt;0,1,0)</f>
        <v>1</v>
      </c>
      <c r="M126">
        <f>IF(Données!N127&gt;0,1,0)</f>
        <v>1</v>
      </c>
      <c r="N126">
        <f>IF(Données!O127&gt;0,1,0)</f>
        <v>1</v>
      </c>
      <c r="O126">
        <f>IF(Données!P127&gt;0,1,0)</f>
        <v>1</v>
      </c>
      <c r="P126">
        <f>IF(Données!Q127&gt;0,1,0)</f>
        <v>1</v>
      </c>
      <c r="Q126">
        <f>IF(Données!R127&gt;0,1,0)</f>
        <v>1</v>
      </c>
      <c r="R126">
        <f>IF(Données!S127&gt;0,1,0)</f>
        <v>1</v>
      </c>
      <c r="S126">
        <f>IF(Données!T127&gt;0,1,0)</f>
        <v>1</v>
      </c>
      <c r="T126">
        <f>IF(Données!U127&gt;0,1,0)</f>
        <v>1</v>
      </c>
      <c r="U126">
        <f>IF(Données!V127&gt;0,1,0)</f>
        <v>1</v>
      </c>
      <c r="V126">
        <f>IF(Données!W127&gt;0,1,0)</f>
        <v>1</v>
      </c>
      <c r="W126" s="48">
        <f>IF(Données!X127&gt;0,1,0)</f>
        <v>1</v>
      </c>
      <c r="X126">
        <f t="shared" si="20"/>
        <v>2</v>
      </c>
      <c r="Y126">
        <f t="shared" si="21"/>
        <v>5</v>
      </c>
      <c r="Z126">
        <f t="shared" si="22"/>
        <v>5</v>
      </c>
      <c r="AA126">
        <f t="shared" si="23"/>
        <v>5</v>
      </c>
      <c r="AB126" s="48">
        <f t="shared" si="24"/>
        <v>5</v>
      </c>
      <c r="AC126" s="53">
        <f>IF(X126&gt;0,(Données!C127+Données!D127)/X126,0)</f>
        <v>3534.5</v>
      </c>
      <c r="AD126" s="53">
        <f>IF(Y126&gt;0,SUM(Données!E127:I127)/Y126,0)</f>
        <v>3908.4</v>
      </c>
      <c r="AE126" s="53">
        <f>IF(Z126&gt;0,SUM(Données!J127:N127)/Z126,0)</f>
        <v>4206.8</v>
      </c>
      <c r="AF126" s="53">
        <f>IF(AA126&gt;0,SUM(Données!O127:S127)/AA126,0)</f>
        <v>3975.6</v>
      </c>
      <c r="AG126" s="53">
        <f>IF(AB126&gt;0,SUM(Données!T127:X127)/AB126,0)</f>
        <v>3842.8</v>
      </c>
    </row>
    <row r="127" spans="1:33">
      <c r="A127" t="str">
        <f>Données!A128</f>
        <v>Qatar</v>
      </c>
      <c r="B127">
        <f>IF(Données!C128&gt;0,1,0)</f>
        <v>0</v>
      </c>
      <c r="C127">
        <f>IF(Données!D128&gt;0,1,0)</f>
        <v>0</v>
      </c>
      <c r="D127">
        <f>IF(Données!E128&gt;0,1,0)</f>
        <v>0</v>
      </c>
      <c r="E127">
        <f>IF(Données!F128&gt;0,1,0)</f>
        <v>0</v>
      </c>
      <c r="F127">
        <f>IF(Données!G128&gt;0,1,0)</f>
        <v>1</v>
      </c>
      <c r="G127">
        <f>IF(Données!H128&gt;0,1,0)</f>
        <v>1</v>
      </c>
      <c r="H127">
        <f>IF(Données!I128&gt;0,1,0)</f>
        <v>1</v>
      </c>
      <c r="I127">
        <f>IF(Données!J128&gt;0,1,0)</f>
        <v>1</v>
      </c>
      <c r="J127">
        <f>IF(Données!K128&gt;0,1,0)</f>
        <v>1</v>
      </c>
      <c r="K127">
        <f>IF(Données!L128&gt;0,1,0)</f>
        <v>1</v>
      </c>
      <c r="L127">
        <f>IF(Données!M128&gt;0,1,0)</f>
        <v>1</v>
      </c>
      <c r="M127">
        <f>IF(Données!N128&gt;0,1,0)</f>
        <v>1</v>
      </c>
      <c r="N127">
        <f>IF(Données!O128&gt;0,1,0)</f>
        <v>1</v>
      </c>
      <c r="O127">
        <f>IF(Données!P128&gt;0,1,0)</f>
        <v>0</v>
      </c>
      <c r="P127">
        <f>IF(Données!Q128&gt;0,1,0)</f>
        <v>0</v>
      </c>
      <c r="Q127">
        <f>IF(Données!R128&gt;0,1,0)</f>
        <v>0</v>
      </c>
      <c r="R127">
        <f>IF(Données!S128&gt;0,1,0)</f>
        <v>0</v>
      </c>
      <c r="S127">
        <f>IF(Données!T128&gt;0,1,0)</f>
        <v>0</v>
      </c>
      <c r="T127">
        <f>IF(Données!U128&gt;0,1,0)</f>
        <v>0</v>
      </c>
      <c r="U127">
        <f>IF(Données!V128&gt;0,1,0)</f>
        <v>0</v>
      </c>
      <c r="V127">
        <f>IF(Données!W128&gt;0,1,0)</f>
        <v>0</v>
      </c>
      <c r="W127" s="48">
        <f>IF(Données!X128&gt;0,1,0)</f>
        <v>0</v>
      </c>
      <c r="X127">
        <f t="shared" si="20"/>
        <v>0</v>
      </c>
      <c r="Y127">
        <f t="shared" si="21"/>
        <v>3</v>
      </c>
      <c r="Z127">
        <f t="shared" si="22"/>
        <v>5</v>
      </c>
      <c r="AA127">
        <f t="shared" si="23"/>
        <v>1</v>
      </c>
      <c r="AB127" s="48">
        <f t="shared" si="24"/>
        <v>0</v>
      </c>
      <c r="AC127" s="53">
        <f>IF(X127&gt;0,(Données!C128+Données!D128)/X127,0)</f>
        <v>0</v>
      </c>
      <c r="AD127" s="53">
        <f>IF(Y127&gt;0,SUM(Données!E128:I128)/Y127,0)</f>
        <v>1394</v>
      </c>
      <c r="AE127" s="53">
        <f>IF(Z127&gt;0,SUM(Données!J128:N128)/Z127,0)</f>
        <v>1905</v>
      </c>
      <c r="AF127" s="53">
        <f>IF(AA127&gt;0,SUM(Données!O128:S128)/AA127,0)</f>
        <v>2174</v>
      </c>
      <c r="AG127" s="53">
        <f>IF(AB127&gt;0,SUM(Données!T128:X128)/AB127,0)</f>
        <v>0</v>
      </c>
    </row>
    <row r="128" spans="1:33">
      <c r="A128" t="str">
        <f>Données!A129</f>
        <v>République démoc. Congo</v>
      </c>
      <c r="B128">
        <f>IF(Données!C129&gt;0,1,0)</f>
        <v>1</v>
      </c>
      <c r="C128">
        <f>IF(Données!D129&gt;0,1,0)</f>
        <v>1</v>
      </c>
      <c r="D128">
        <f>IF(Données!E129&gt;0,1,0)</f>
        <v>1</v>
      </c>
      <c r="E128">
        <f>IF(Données!F129&gt;0,1,0)</f>
        <v>0</v>
      </c>
      <c r="F128">
        <f>IF(Données!G129&gt;0,1,0)</f>
        <v>0</v>
      </c>
      <c r="G128">
        <f>IF(Données!H129&gt;0,1,0)</f>
        <v>1</v>
      </c>
      <c r="H128">
        <f>IF(Données!I129&gt;0,1,0)</f>
        <v>1</v>
      </c>
      <c r="I128">
        <f>IF(Données!J129&gt;0,1,0)</f>
        <v>1</v>
      </c>
      <c r="J128">
        <f>IF(Données!K129&gt;0,1,0)</f>
        <v>1</v>
      </c>
      <c r="K128">
        <f>IF(Données!L129&gt;0,1,0)</f>
        <v>1</v>
      </c>
      <c r="L128">
        <f>IF(Données!M129&gt;0,1,0)</f>
        <v>1</v>
      </c>
      <c r="M128">
        <f>IF(Données!N129&gt;0,1,0)</f>
        <v>1</v>
      </c>
      <c r="N128">
        <f>IF(Données!O129&gt;0,1,0)</f>
        <v>1</v>
      </c>
      <c r="O128">
        <f>IF(Données!P129&gt;0,1,0)</f>
        <v>1</v>
      </c>
      <c r="P128">
        <f>IF(Données!Q129&gt;0,1,0)</f>
        <v>1</v>
      </c>
      <c r="Q128">
        <f>IF(Données!R129&gt;0,1,0)</f>
        <v>1</v>
      </c>
      <c r="R128">
        <f>IF(Données!S129&gt;0,1,0)</f>
        <v>1</v>
      </c>
      <c r="S128">
        <f>IF(Données!T129&gt;0,1,0)</f>
        <v>1</v>
      </c>
      <c r="T128">
        <f>IF(Données!U129&gt;0,1,0)</f>
        <v>1</v>
      </c>
      <c r="U128">
        <f>IF(Données!V129&gt;0,1,0)</f>
        <v>1</v>
      </c>
      <c r="V128">
        <f>IF(Données!W129&gt;0,1,0)</f>
        <v>1</v>
      </c>
      <c r="W128" s="48">
        <f>IF(Données!X129&gt;0,1,0)</f>
        <v>1</v>
      </c>
      <c r="X128">
        <f t="shared" si="20"/>
        <v>2</v>
      </c>
      <c r="Y128">
        <f t="shared" si="21"/>
        <v>3</v>
      </c>
      <c r="Z128">
        <f t="shared" si="22"/>
        <v>5</v>
      </c>
      <c r="AA128">
        <f t="shared" si="23"/>
        <v>5</v>
      </c>
      <c r="AB128" s="48">
        <f t="shared" si="24"/>
        <v>5</v>
      </c>
      <c r="AC128" s="53">
        <f>IF(X128&gt;0,(Données!C129+Données!D129)/X128,0)</f>
        <v>45</v>
      </c>
      <c r="AD128" s="53">
        <f>IF(Y128&gt;0,SUM(Données!E129:I129)/Y128,0)</f>
        <v>97.733333333333334</v>
      </c>
      <c r="AE128" s="53">
        <f>IF(Z128&gt;0,SUM(Données!J129:N129)/Z128,0)</f>
        <v>161.6</v>
      </c>
      <c r="AF128" s="53">
        <f>IF(AA128&gt;0,SUM(Données!O129:S129)/AA128,0)</f>
        <v>290.2</v>
      </c>
      <c r="AG128" s="53">
        <f>IF(AB128&gt;0,SUM(Données!T129:X129)/AB128,0)</f>
        <v>340.6</v>
      </c>
    </row>
    <row r="129" spans="1:33" s="67" customFormat="1">
      <c r="A129" s="67" t="str">
        <f>Données!A130</f>
        <v>République dominicaine</v>
      </c>
      <c r="B129" s="67">
        <f>IF(Données!C130&gt;0,1,0)</f>
        <v>1</v>
      </c>
      <c r="C129" s="67">
        <f>IF(Données!D130&gt;0,1,0)</f>
        <v>1</v>
      </c>
      <c r="D129" s="67">
        <f>IF(Données!E130&gt;0,1,0)</f>
        <v>1</v>
      </c>
      <c r="E129" s="67">
        <f>IF(Données!F130&gt;0,1,0)</f>
        <v>1</v>
      </c>
      <c r="F129" s="67">
        <f>IF(Données!G130&gt;0,1,0)</f>
        <v>1</v>
      </c>
      <c r="G129" s="67">
        <f>IF(Données!H130&gt;0,1,0)</f>
        <v>1</v>
      </c>
      <c r="H129" s="67">
        <f>IF(Données!I130&gt;0,1,0)</f>
        <v>1</v>
      </c>
      <c r="I129" s="67">
        <f>IF(Données!J130&gt;0,1,0)</f>
        <v>1</v>
      </c>
      <c r="J129" s="67">
        <f>IF(Données!K130&gt;0,1,0)</f>
        <v>1</v>
      </c>
      <c r="K129" s="67">
        <f>IF(Données!L130&gt;0,1,0)</f>
        <v>1</v>
      </c>
      <c r="L129" s="67">
        <f>IF(Données!M130&gt;0,1,0)</f>
        <v>1</v>
      </c>
      <c r="M129" s="67">
        <f>IF(Données!N130&gt;0,1,0)</f>
        <v>1</v>
      </c>
      <c r="N129" s="67">
        <f>IF(Données!O130&gt;0,1,0)</f>
        <v>1</v>
      </c>
      <c r="O129" s="67">
        <f>IF(Données!P130&gt;0,1,0)</f>
        <v>1</v>
      </c>
      <c r="P129" s="67">
        <f>IF(Données!Q130&gt;0,1,0)</f>
        <v>1</v>
      </c>
      <c r="Q129" s="67">
        <f>IF(Données!R130&gt;0,1,0)</f>
        <v>1</v>
      </c>
      <c r="R129" s="67">
        <f>IF(Données!S130&gt;0,1,0)</f>
        <v>1</v>
      </c>
      <c r="S129" s="67">
        <f>IF(Données!T130&gt;0,1,0)</f>
        <v>1</v>
      </c>
      <c r="T129" s="67">
        <f>IF(Données!U130&gt;0,1,0)</f>
        <v>1</v>
      </c>
      <c r="U129" s="67">
        <f>IF(Données!V130&gt;0,1,0)</f>
        <v>1</v>
      </c>
      <c r="V129" s="67">
        <f>IF(Données!W130&gt;0,1,0)</f>
        <v>1</v>
      </c>
      <c r="W129" s="66">
        <f>IF(Données!X130&gt;0,1,0)</f>
        <v>1</v>
      </c>
      <c r="X129" s="67">
        <f t="shared" si="20"/>
        <v>2</v>
      </c>
      <c r="Y129" s="67">
        <f t="shared" si="21"/>
        <v>5</v>
      </c>
      <c r="Z129" s="67">
        <f t="shared" si="22"/>
        <v>5</v>
      </c>
      <c r="AA129" s="67">
        <f t="shared" si="23"/>
        <v>5</v>
      </c>
      <c r="AB129" s="66">
        <f t="shared" si="24"/>
        <v>5</v>
      </c>
      <c r="AC129" s="70">
        <f>IF(X129&gt;0,(Données!C130+Données!D130)/X129,0)</f>
        <v>247</v>
      </c>
      <c r="AD129" s="70">
        <f>IF(Y129&gt;0,SUM(Données!E130:I130)/Y129,0)</f>
        <v>329.8</v>
      </c>
      <c r="AE129" s="70">
        <f>IF(Z129&gt;0,SUM(Données!J130:N130)/Z129,0)</f>
        <v>313.60000000000002</v>
      </c>
      <c r="AF129" s="70">
        <f>IF(AA129&gt;0,SUM(Données!O130:S130)/AA129,0)</f>
        <v>371.2</v>
      </c>
      <c r="AG129" s="70">
        <f>IF(AB129&gt;0,SUM(Données!T130:X130)/AB129,0)</f>
        <v>535</v>
      </c>
    </row>
    <row r="130" spans="1:33">
      <c r="A130" t="str">
        <f>Données!A131</f>
        <v>République du Congo</v>
      </c>
      <c r="B130">
        <f>IF(Données!C131&gt;0,1,0)</f>
        <v>0</v>
      </c>
      <c r="C130">
        <f>IF(Données!D131&gt;0,1,0)</f>
        <v>0</v>
      </c>
      <c r="D130">
        <f>IF(Données!E131&gt;0,1,0)</f>
        <v>0</v>
      </c>
      <c r="E130">
        <f>IF(Données!F131&gt;0,1,0)</f>
        <v>1</v>
      </c>
      <c r="F130">
        <f>IF(Données!G131&gt;0,1,0)</f>
        <v>1</v>
      </c>
      <c r="G130">
        <f>IF(Données!H131&gt;0,1,0)</f>
        <v>1</v>
      </c>
      <c r="H130">
        <f>IF(Données!I131&gt;0,1,0)</f>
        <v>1</v>
      </c>
      <c r="I130">
        <f>IF(Données!J131&gt;0,1,0)</f>
        <v>1</v>
      </c>
      <c r="J130">
        <f>IF(Données!K131&gt;0,1,0)</f>
        <v>1</v>
      </c>
      <c r="K130">
        <f>IF(Données!L131&gt;0,1,0)</f>
        <v>1</v>
      </c>
      <c r="L130">
        <f>IF(Données!M131&gt;0,1,0)</f>
        <v>1</v>
      </c>
      <c r="M130">
        <f>IF(Données!N131&gt;0,1,0)</f>
        <v>0</v>
      </c>
      <c r="N130">
        <f>IF(Données!O131&gt;0,1,0)</f>
        <v>1</v>
      </c>
      <c r="O130">
        <f>IF(Données!P131&gt;0,1,0)</f>
        <v>0</v>
      </c>
      <c r="P130">
        <f>IF(Données!Q131&gt;0,1,0)</f>
        <v>0</v>
      </c>
      <c r="Q130">
        <f>IF(Données!R131&gt;0,1,0)</f>
        <v>1</v>
      </c>
      <c r="R130">
        <f>IF(Données!S131&gt;0,1,0)</f>
        <v>1</v>
      </c>
      <c r="S130">
        <f>IF(Données!T131&gt;0,1,0)</f>
        <v>0</v>
      </c>
      <c r="T130">
        <f>IF(Données!U131&gt;0,1,0)</f>
        <v>1</v>
      </c>
      <c r="U130">
        <f>IF(Données!V131&gt;0,1,0)</f>
        <v>1</v>
      </c>
      <c r="V130">
        <f>IF(Données!W131&gt;0,1,0)</f>
        <v>1</v>
      </c>
      <c r="W130" s="48">
        <f>IF(Données!X131&gt;0,1,0)</f>
        <v>1</v>
      </c>
      <c r="X130">
        <f t="shared" si="20"/>
        <v>0</v>
      </c>
      <c r="Y130">
        <f t="shared" si="21"/>
        <v>4</v>
      </c>
      <c r="Z130">
        <f t="shared" si="22"/>
        <v>4</v>
      </c>
      <c r="AA130">
        <f t="shared" si="23"/>
        <v>3</v>
      </c>
      <c r="AB130" s="48">
        <f t="shared" si="24"/>
        <v>4</v>
      </c>
      <c r="AC130" s="53">
        <f>IF(X130&gt;0,(Données!C131+Données!D131)/X130,0)</f>
        <v>0</v>
      </c>
      <c r="AD130" s="53">
        <f>IF(Y130&gt;0,SUM(Données!E131:I131)/Y130,0)</f>
        <v>136.25</v>
      </c>
      <c r="AE130" s="53">
        <f>IF(Z130&gt;0,SUM(Données!J131:N131)/Z130,0)</f>
        <v>167</v>
      </c>
      <c r="AF130" s="53">
        <f>IF(AA130&gt;0,SUM(Données!O131:S131)/AA130,0)</f>
        <v>396.66666666666669</v>
      </c>
      <c r="AG130" s="53">
        <f>IF(AB130&gt;0,SUM(Données!T131:X131)/AB130,0)</f>
        <v>361.5</v>
      </c>
    </row>
    <row r="131" spans="1:33">
      <c r="A131" t="str">
        <f>Données!A132</f>
        <v>République Kirghize</v>
      </c>
      <c r="B131">
        <f>IF(Données!C132&gt;0,1,0)</f>
        <v>1</v>
      </c>
      <c r="C131">
        <f>IF(Données!D132&gt;0,1,0)</f>
        <v>1</v>
      </c>
      <c r="D131">
        <f>IF(Données!E132&gt;0,1,0)</f>
        <v>1</v>
      </c>
      <c r="E131">
        <f>IF(Données!F132&gt;0,1,0)</f>
        <v>1</v>
      </c>
      <c r="F131">
        <f>IF(Données!G132&gt;0,1,0)</f>
        <v>1</v>
      </c>
      <c r="G131">
        <f>IF(Données!H132&gt;0,1,0)</f>
        <v>1</v>
      </c>
      <c r="H131">
        <f>IF(Données!I132&gt;0,1,0)</f>
        <v>1</v>
      </c>
      <c r="I131">
        <f>IF(Données!J132&gt;0,1,0)</f>
        <v>1</v>
      </c>
      <c r="J131">
        <f>IF(Données!K132&gt;0,1,0)</f>
        <v>1</v>
      </c>
      <c r="K131">
        <f>IF(Données!L132&gt;0,1,0)</f>
        <v>1</v>
      </c>
      <c r="L131">
        <f>IF(Données!M132&gt;0,1,0)</f>
        <v>1</v>
      </c>
      <c r="M131">
        <f>IF(Données!N132&gt;0,1,0)</f>
        <v>1</v>
      </c>
      <c r="N131">
        <f>IF(Données!O132&gt;0,1,0)</f>
        <v>1</v>
      </c>
      <c r="O131">
        <f>IF(Données!P132&gt;0,1,0)</f>
        <v>1</v>
      </c>
      <c r="P131">
        <f>IF(Données!Q132&gt;0,1,0)</f>
        <v>1</v>
      </c>
      <c r="Q131">
        <f>IF(Données!R132&gt;0,1,0)</f>
        <v>1</v>
      </c>
      <c r="R131">
        <f>IF(Données!S132&gt;0,1,0)</f>
        <v>1</v>
      </c>
      <c r="S131">
        <f>IF(Données!T132&gt;0,1,0)</f>
        <v>1</v>
      </c>
      <c r="T131">
        <f>IF(Données!U132&gt;0,1,0)</f>
        <v>1</v>
      </c>
      <c r="U131">
        <f>IF(Données!V132&gt;0,1,0)</f>
        <v>1</v>
      </c>
      <c r="V131">
        <f>IF(Données!W132&gt;0,1,0)</f>
        <v>1</v>
      </c>
      <c r="W131" s="48">
        <f>IF(Données!X132&gt;0,1,0)</f>
        <v>1</v>
      </c>
      <c r="X131">
        <f t="shared" si="20"/>
        <v>2</v>
      </c>
      <c r="Y131">
        <f t="shared" si="21"/>
        <v>5</v>
      </c>
      <c r="Z131">
        <f t="shared" si="22"/>
        <v>5</v>
      </c>
      <c r="AA131">
        <f t="shared" si="23"/>
        <v>5</v>
      </c>
      <c r="AB131" s="48">
        <f t="shared" si="24"/>
        <v>5</v>
      </c>
      <c r="AC131" s="53">
        <f>IF(X131&gt;0,(Données!C132+Données!D132)/X131,0)</f>
        <v>44</v>
      </c>
      <c r="AD131" s="53">
        <f>IF(Y131&gt;0,SUM(Données!E132:I132)/Y131,0)</f>
        <v>53.720000000000006</v>
      </c>
      <c r="AE131" s="53">
        <f>IF(Z131&gt;0,SUM(Données!J132:N132)/Z131,0)</f>
        <v>62.4</v>
      </c>
      <c r="AF131" s="53">
        <f>IF(AA131&gt;0,SUM(Données!O132:S132)/AA131,0)</f>
        <v>91</v>
      </c>
      <c r="AG131" s="53">
        <f>IF(AB131&gt;0,SUM(Données!T132:X132)/AB131,0)</f>
        <v>119.2</v>
      </c>
    </row>
    <row r="132" spans="1:33">
      <c r="A132" t="str">
        <f>Données!A133</f>
        <v>République slovaque</v>
      </c>
      <c r="B132">
        <f>IF(Données!C133&gt;0,1,0)</f>
        <v>1</v>
      </c>
      <c r="C132">
        <f>IF(Données!D133&gt;0,1,0)</f>
        <v>1</v>
      </c>
      <c r="D132">
        <f>IF(Données!E133&gt;0,1,0)</f>
        <v>1</v>
      </c>
      <c r="E132">
        <f>IF(Données!F133&gt;0,1,0)</f>
        <v>1</v>
      </c>
      <c r="F132">
        <f>IF(Données!G133&gt;0,1,0)</f>
        <v>1</v>
      </c>
      <c r="G132">
        <f>IF(Données!H133&gt;0,1,0)</f>
        <v>1</v>
      </c>
      <c r="H132">
        <f>IF(Données!I133&gt;0,1,0)</f>
        <v>1</v>
      </c>
      <c r="I132">
        <f>IF(Données!J133&gt;0,1,0)</f>
        <v>1</v>
      </c>
      <c r="J132">
        <f>IF(Données!K133&gt;0,1,0)</f>
        <v>1</v>
      </c>
      <c r="K132">
        <f>IF(Données!L133&gt;0,1,0)</f>
        <v>1</v>
      </c>
      <c r="L132">
        <f>IF(Données!M133&gt;0,1,0)</f>
        <v>1</v>
      </c>
      <c r="M132">
        <f>IF(Données!N133&gt;0,1,0)</f>
        <v>1</v>
      </c>
      <c r="N132">
        <f>IF(Données!O133&gt;0,1,0)</f>
        <v>1</v>
      </c>
      <c r="O132">
        <f>IF(Données!P133&gt;0,1,0)</f>
        <v>1</v>
      </c>
      <c r="P132">
        <f>IF(Données!Q133&gt;0,1,0)</f>
        <v>1</v>
      </c>
      <c r="Q132">
        <f>IF(Données!R133&gt;0,1,0)</f>
        <v>1</v>
      </c>
      <c r="R132">
        <f>IF(Données!S133&gt;0,1,0)</f>
        <v>1</v>
      </c>
      <c r="S132">
        <f>IF(Données!T133&gt;0,1,0)</f>
        <v>1</v>
      </c>
      <c r="T132">
        <f>IF(Données!U133&gt;0,1,0)</f>
        <v>1</v>
      </c>
      <c r="U132">
        <f>IF(Données!V133&gt;0,1,0)</f>
        <v>1</v>
      </c>
      <c r="V132">
        <f>IF(Données!W133&gt;0,1,0)</f>
        <v>1</v>
      </c>
      <c r="W132" s="48">
        <f>IF(Données!X133&gt;0,1,0)</f>
        <v>1</v>
      </c>
      <c r="X132">
        <f t="shared" si="20"/>
        <v>2</v>
      </c>
      <c r="Y132">
        <f t="shared" si="21"/>
        <v>5</v>
      </c>
      <c r="Z132">
        <f t="shared" si="22"/>
        <v>5</v>
      </c>
      <c r="AA132">
        <f t="shared" si="23"/>
        <v>5</v>
      </c>
      <c r="AB132" s="48">
        <f t="shared" si="24"/>
        <v>5</v>
      </c>
      <c r="AC132" s="53">
        <f>IF(X132&gt;0,(Données!C133+Données!D133)/X132,0)</f>
        <v>1014.5</v>
      </c>
      <c r="AD132" s="53">
        <f>IF(Y132&gt;0,SUM(Données!E133:I133)/Y132,0)</f>
        <v>1103.5999999999999</v>
      </c>
      <c r="AE132" s="53">
        <f>IF(Z132&gt;0,SUM(Données!J133:N133)/Z132,0)</f>
        <v>1224.2</v>
      </c>
      <c r="AF132" s="53">
        <f>IF(AA132&gt;0,SUM(Données!O133:S133)/AA132,0)</f>
        <v>907.6</v>
      </c>
      <c r="AG132" s="53">
        <f>IF(AB132&gt;0,SUM(Données!T133:X133)/AB132,0)</f>
        <v>1110.4000000000001</v>
      </c>
    </row>
    <row r="133" spans="1:33">
      <c r="A133" t="str">
        <f>Données!A134</f>
        <v>République tchèque</v>
      </c>
      <c r="B133">
        <f>IF(Données!C134&gt;0,1,0)</f>
        <v>1</v>
      </c>
      <c r="C133">
        <f>IF(Données!D134&gt;0,1,0)</f>
        <v>1</v>
      </c>
      <c r="D133">
        <f>IF(Données!E134&gt;0,1,0)</f>
        <v>1</v>
      </c>
      <c r="E133">
        <f>IF(Données!F134&gt;0,1,0)</f>
        <v>1</v>
      </c>
      <c r="F133">
        <f>IF(Données!G134&gt;0,1,0)</f>
        <v>1</v>
      </c>
      <c r="G133">
        <f>IF(Données!H134&gt;0,1,0)</f>
        <v>1</v>
      </c>
      <c r="H133">
        <f>IF(Données!I134&gt;0,1,0)</f>
        <v>1</v>
      </c>
      <c r="I133">
        <f>IF(Données!J134&gt;0,1,0)</f>
        <v>1</v>
      </c>
      <c r="J133">
        <f>IF(Données!K134&gt;0,1,0)</f>
        <v>1</v>
      </c>
      <c r="K133">
        <f>IF(Données!L134&gt;0,1,0)</f>
        <v>1</v>
      </c>
      <c r="L133">
        <f>IF(Données!M134&gt;0,1,0)</f>
        <v>1</v>
      </c>
      <c r="M133">
        <f>IF(Données!N134&gt;0,1,0)</f>
        <v>1</v>
      </c>
      <c r="N133">
        <f>IF(Données!O134&gt;0,1,0)</f>
        <v>1</v>
      </c>
      <c r="O133">
        <f>IF(Données!P134&gt;0,1,0)</f>
        <v>1</v>
      </c>
      <c r="P133">
        <f>IF(Données!Q134&gt;0,1,0)</f>
        <v>1</v>
      </c>
      <c r="Q133">
        <f>IF(Données!R134&gt;0,1,0)</f>
        <v>1</v>
      </c>
      <c r="R133">
        <f>IF(Données!S134&gt;0,1,0)</f>
        <v>1</v>
      </c>
      <c r="S133">
        <f>IF(Données!T134&gt;0,1,0)</f>
        <v>1</v>
      </c>
      <c r="T133">
        <f>IF(Données!U134&gt;0,1,0)</f>
        <v>1</v>
      </c>
      <c r="U133">
        <f>IF(Données!V134&gt;0,1,0)</f>
        <v>1</v>
      </c>
      <c r="V133">
        <f>IF(Données!W134&gt;0,1,0)</f>
        <v>1</v>
      </c>
      <c r="W133" s="48">
        <f>IF(Données!X134&gt;0,1,0)</f>
        <v>1</v>
      </c>
      <c r="X133">
        <f t="shared" si="20"/>
        <v>2</v>
      </c>
      <c r="Y133">
        <f t="shared" si="21"/>
        <v>5</v>
      </c>
      <c r="Z133">
        <f t="shared" si="22"/>
        <v>5</v>
      </c>
      <c r="AA133">
        <f t="shared" si="23"/>
        <v>5</v>
      </c>
      <c r="AB133" s="48">
        <f t="shared" si="24"/>
        <v>5</v>
      </c>
      <c r="AC133" s="53">
        <f>IF(X133&gt;0,(Données!C134+Données!D134)/X133,0)</f>
        <v>2517.5</v>
      </c>
      <c r="AD133" s="53">
        <f>IF(Y133&gt;0,SUM(Données!E134:I134)/Y133,0)</f>
        <v>2799</v>
      </c>
      <c r="AE133" s="53">
        <f>IF(Z133&gt;0,SUM(Données!J134:N134)/Z133,0)</f>
        <v>2759.6</v>
      </c>
      <c r="AF133" s="53">
        <f>IF(AA133&gt;0,SUM(Données!O134:S134)/AA133,0)</f>
        <v>1983.8</v>
      </c>
      <c r="AG133" s="53">
        <f>IF(AB133&gt;0,SUM(Données!T134:X134)/AB133,0)</f>
        <v>2246.6</v>
      </c>
    </row>
    <row r="134" spans="1:33">
      <c r="A134" t="str">
        <f>Données!A135</f>
        <v>Roumanie</v>
      </c>
      <c r="B134">
        <f>IF(Données!C135&gt;0,1,0)</f>
        <v>1</v>
      </c>
      <c r="C134">
        <f>IF(Données!D135&gt;0,1,0)</f>
        <v>1</v>
      </c>
      <c r="D134">
        <f>IF(Données!E135&gt;0,1,0)</f>
        <v>1</v>
      </c>
      <c r="E134">
        <f>IF(Données!F135&gt;0,1,0)</f>
        <v>1</v>
      </c>
      <c r="F134">
        <f>IF(Données!G135&gt;0,1,0)</f>
        <v>1</v>
      </c>
      <c r="G134">
        <f>IF(Données!H135&gt;0,1,0)</f>
        <v>1</v>
      </c>
      <c r="H134">
        <f>IF(Données!I135&gt;0,1,0)</f>
        <v>1</v>
      </c>
      <c r="I134">
        <f>IF(Données!J135&gt;0,1,0)</f>
        <v>1</v>
      </c>
      <c r="J134">
        <f>IF(Données!K135&gt;0,1,0)</f>
        <v>1</v>
      </c>
      <c r="K134">
        <f>IF(Données!L135&gt;0,1,0)</f>
        <v>1</v>
      </c>
      <c r="L134">
        <f>IF(Données!M135&gt;0,1,0)</f>
        <v>1</v>
      </c>
      <c r="M134">
        <f>IF(Données!N135&gt;0,1,0)</f>
        <v>1</v>
      </c>
      <c r="N134">
        <f>IF(Données!O135&gt;0,1,0)</f>
        <v>1</v>
      </c>
      <c r="O134">
        <f>IF(Données!P135&gt;0,1,0)</f>
        <v>1</v>
      </c>
      <c r="P134">
        <f>IF(Données!Q135&gt;0,1,0)</f>
        <v>1</v>
      </c>
      <c r="Q134">
        <f>IF(Données!R135&gt;0,1,0)</f>
        <v>1</v>
      </c>
      <c r="R134">
        <f>IF(Données!S135&gt;0,1,0)</f>
        <v>1</v>
      </c>
      <c r="S134">
        <f>IF(Données!T135&gt;0,1,0)</f>
        <v>1</v>
      </c>
      <c r="T134">
        <f>IF(Données!U135&gt;0,1,0)</f>
        <v>1</v>
      </c>
      <c r="U134">
        <f>IF(Données!V135&gt;0,1,0)</f>
        <v>1</v>
      </c>
      <c r="V134">
        <f>IF(Données!W135&gt;0,1,0)</f>
        <v>1</v>
      </c>
      <c r="W134" s="48">
        <f>IF(Données!X135&gt;0,1,0)</f>
        <v>1</v>
      </c>
      <c r="X134">
        <f t="shared" si="20"/>
        <v>2</v>
      </c>
      <c r="Y134">
        <f t="shared" si="21"/>
        <v>5</v>
      </c>
      <c r="Z134">
        <f t="shared" si="22"/>
        <v>5</v>
      </c>
      <c r="AA134">
        <f t="shared" si="23"/>
        <v>5</v>
      </c>
      <c r="AB134" s="48">
        <f t="shared" si="24"/>
        <v>5</v>
      </c>
      <c r="AC134" s="53">
        <f>IF(X134&gt;0,(Données!C135+Données!D135)/X134,0)</f>
        <v>1965.5</v>
      </c>
      <c r="AD134" s="53">
        <f>IF(Y134&gt;0,SUM(Données!E135:I135)/Y134,0)</f>
        <v>1890.6</v>
      </c>
      <c r="AE134" s="53">
        <f>IF(Z134&gt;0,SUM(Données!J135:N135)/Z134,0)</f>
        <v>2187.1999999999998</v>
      </c>
      <c r="AF134" s="53">
        <f>IF(AA134&gt;0,SUM(Données!O135:S135)/AA134,0)</f>
        <v>1967</v>
      </c>
      <c r="AG134" s="53">
        <f>IF(AB134&gt;0,SUM(Données!T135:X135)/AB134,0)</f>
        <v>3537.6</v>
      </c>
    </row>
    <row r="135" spans="1:33">
      <c r="A135" t="str">
        <f>Données!A136</f>
        <v>Royaume-Uni</v>
      </c>
      <c r="B135">
        <f>IF(Données!C136&gt;0,1,0)</f>
        <v>1</v>
      </c>
      <c r="C135">
        <f>IF(Données!D136&gt;0,1,0)</f>
        <v>1</v>
      </c>
      <c r="D135">
        <f>IF(Données!E136&gt;0,1,0)</f>
        <v>1</v>
      </c>
      <c r="E135">
        <f>IF(Données!F136&gt;0,1,0)</f>
        <v>1</v>
      </c>
      <c r="F135">
        <f>IF(Données!G136&gt;0,1,0)</f>
        <v>1</v>
      </c>
      <c r="G135">
        <f>IF(Données!H136&gt;0,1,0)</f>
        <v>1</v>
      </c>
      <c r="H135">
        <f>IF(Données!I136&gt;0,1,0)</f>
        <v>1</v>
      </c>
      <c r="I135">
        <f>IF(Données!J136&gt;0,1,0)</f>
        <v>1</v>
      </c>
      <c r="J135">
        <f>IF(Données!K136&gt;0,1,0)</f>
        <v>1</v>
      </c>
      <c r="K135">
        <f>IF(Données!L136&gt;0,1,0)</f>
        <v>1</v>
      </c>
      <c r="L135">
        <f>IF(Données!M136&gt;0,1,0)</f>
        <v>1</v>
      </c>
      <c r="M135">
        <f>IF(Données!N136&gt;0,1,0)</f>
        <v>1</v>
      </c>
      <c r="N135">
        <f>IF(Données!O136&gt;0,1,0)</f>
        <v>1</v>
      </c>
      <c r="O135">
        <f>IF(Données!P136&gt;0,1,0)</f>
        <v>1</v>
      </c>
      <c r="P135">
        <f>IF(Données!Q136&gt;0,1,0)</f>
        <v>1</v>
      </c>
      <c r="Q135">
        <f>IF(Données!R136&gt;0,1,0)</f>
        <v>1</v>
      </c>
      <c r="R135">
        <f>IF(Données!S136&gt;0,1,0)</f>
        <v>1</v>
      </c>
      <c r="S135">
        <f>IF(Données!T136&gt;0,1,0)</f>
        <v>1</v>
      </c>
      <c r="T135">
        <f>IF(Données!U136&gt;0,1,0)</f>
        <v>1</v>
      </c>
      <c r="U135">
        <f>IF(Données!V136&gt;0,1,0)</f>
        <v>1</v>
      </c>
      <c r="V135">
        <f>IF(Données!W136&gt;0,1,0)</f>
        <v>1</v>
      </c>
      <c r="W135" s="48">
        <f>IF(Données!X136&gt;0,1,0)</f>
        <v>1</v>
      </c>
      <c r="X135">
        <f t="shared" si="20"/>
        <v>2</v>
      </c>
      <c r="Y135">
        <f t="shared" si="21"/>
        <v>5</v>
      </c>
      <c r="Z135">
        <f t="shared" si="22"/>
        <v>5</v>
      </c>
      <c r="AA135">
        <f t="shared" si="23"/>
        <v>5</v>
      </c>
      <c r="AB135" s="48">
        <f t="shared" si="24"/>
        <v>5</v>
      </c>
      <c r="AC135" s="53">
        <f>IF(X135&gt;0,(Données!C136+Données!D136)/X135,0)</f>
        <v>40836.5</v>
      </c>
      <c r="AD135" s="53">
        <f>IF(Y135&gt;0,SUM(Données!E136:I136)/Y135,0)</f>
        <v>46373.2</v>
      </c>
      <c r="AE135" s="53">
        <f>IF(Z135&gt;0,SUM(Données!J136:N136)/Z135,0)</f>
        <v>53095.8</v>
      </c>
      <c r="AF135" s="53">
        <f>IF(AA135&gt;0,SUM(Données!O136:S136)/AA135,0)</f>
        <v>51430.400000000001</v>
      </c>
      <c r="AG135" s="53">
        <f>IF(AB135&gt;0,SUM(Données!T136:X136)/AB135,0)</f>
        <v>47410</v>
      </c>
    </row>
    <row r="136" spans="1:33">
      <c r="A136" t="str">
        <f>Données!A137</f>
        <v>Russie</v>
      </c>
      <c r="B136">
        <f>IF(Données!C137&gt;0,1,0)</f>
        <v>1</v>
      </c>
      <c r="C136">
        <f>IF(Données!D137&gt;0,1,0)</f>
        <v>1</v>
      </c>
      <c r="D136">
        <f>IF(Données!E137&gt;0,1,0)</f>
        <v>1</v>
      </c>
      <c r="E136">
        <f>IF(Données!F137&gt;0,1,0)</f>
        <v>1</v>
      </c>
      <c r="F136">
        <f>IF(Données!G137&gt;0,1,0)</f>
        <v>1</v>
      </c>
      <c r="G136">
        <f>IF(Données!H137&gt;0,1,0)</f>
        <v>1</v>
      </c>
      <c r="H136">
        <f>IF(Données!I137&gt;0,1,0)</f>
        <v>1</v>
      </c>
      <c r="I136">
        <f>IF(Données!J137&gt;0,1,0)</f>
        <v>1</v>
      </c>
      <c r="J136">
        <f>IF(Données!K137&gt;0,1,0)</f>
        <v>1</v>
      </c>
      <c r="K136">
        <f>IF(Données!L137&gt;0,1,0)</f>
        <v>1</v>
      </c>
      <c r="L136">
        <f>IF(Données!M137&gt;0,1,0)</f>
        <v>1</v>
      </c>
      <c r="M136">
        <f>IF(Données!N137&gt;0,1,0)</f>
        <v>1</v>
      </c>
      <c r="N136">
        <f>IF(Données!O137&gt;0,1,0)</f>
        <v>1</v>
      </c>
      <c r="O136">
        <f>IF(Données!P137&gt;0,1,0)</f>
        <v>1</v>
      </c>
      <c r="P136">
        <f>IF(Données!Q137&gt;0,1,0)</f>
        <v>1</v>
      </c>
      <c r="Q136">
        <f>IF(Données!R137&gt;0,1,0)</f>
        <v>1</v>
      </c>
      <c r="R136">
        <f>IF(Données!S137&gt;0,1,0)</f>
        <v>1</v>
      </c>
      <c r="S136">
        <f>IF(Données!T137&gt;0,1,0)</f>
        <v>1</v>
      </c>
      <c r="T136">
        <f>IF(Données!U137&gt;0,1,0)</f>
        <v>1</v>
      </c>
      <c r="U136">
        <f>IF(Données!V137&gt;0,1,0)</f>
        <v>1</v>
      </c>
      <c r="V136">
        <f>IF(Données!W137&gt;0,1,0)</f>
        <v>1</v>
      </c>
      <c r="W136" s="48">
        <f>IF(Données!X137&gt;0,1,0)</f>
        <v>1</v>
      </c>
      <c r="X136">
        <f t="shared" si="20"/>
        <v>2</v>
      </c>
      <c r="Y136">
        <f t="shared" si="21"/>
        <v>5</v>
      </c>
      <c r="Z136">
        <f t="shared" si="22"/>
        <v>5</v>
      </c>
      <c r="AA136">
        <f t="shared" si="23"/>
        <v>5</v>
      </c>
      <c r="AB136" s="48">
        <f t="shared" si="24"/>
        <v>5</v>
      </c>
      <c r="AC136" s="53">
        <f>IF(X136&gt;0,(Données!C137+Données!D137)/X136,0)</f>
        <v>17138.5</v>
      </c>
      <c r="AD136" s="53">
        <f>IF(Y136&gt;0,SUM(Données!E137:I137)/Y136,0)</f>
        <v>28448.2</v>
      </c>
      <c r="AE136" s="53">
        <f>IF(Z136&gt;0,SUM(Données!J137:N137)/Z136,0)</f>
        <v>43717.8</v>
      </c>
      <c r="AF136" s="53">
        <f>IF(AA136&gt;0,SUM(Données!O137:S137)/AA136,0)</f>
        <v>61606</v>
      </c>
      <c r="AG136" s="53">
        <f>IF(AB136&gt;0,SUM(Données!T137:X137)/AB136,0)</f>
        <v>70341.399999999994</v>
      </c>
    </row>
    <row r="137" spans="1:33">
      <c r="A137" t="str">
        <f>Données!A138</f>
        <v>Rwanda</v>
      </c>
      <c r="B137">
        <f>IF(Données!C138&gt;0,1,0)</f>
        <v>1</v>
      </c>
      <c r="C137">
        <f>IF(Données!D138&gt;0,1,0)</f>
        <v>1</v>
      </c>
      <c r="D137">
        <f>IF(Données!E138&gt;0,1,0)</f>
        <v>1</v>
      </c>
      <c r="E137">
        <f>IF(Données!F138&gt;0,1,0)</f>
        <v>1</v>
      </c>
      <c r="F137">
        <f>IF(Données!G138&gt;0,1,0)</f>
        <v>1</v>
      </c>
      <c r="G137">
        <f>IF(Données!H138&gt;0,1,0)</f>
        <v>1</v>
      </c>
      <c r="H137">
        <f>IF(Données!I138&gt;0,1,0)</f>
        <v>1</v>
      </c>
      <c r="I137">
        <f>IF(Données!J138&gt;0,1,0)</f>
        <v>1</v>
      </c>
      <c r="J137">
        <f>IF(Données!K138&gt;0,1,0)</f>
        <v>1</v>
      </c>
      <c r="K137">
        <f>IF(Données!L138&gt;0,1,0)</f>
        <v>1</v>
      </c>
      <c r="L137">
        <f>IF(Données!M138&gt;0,1,0)</f>
        <v>1</v>
      </c>
      <c r="M137">
        <f>IF(Données!N138&gt;0,1,0)</f>
        <v>1</v>
      </c>
      <c r="N137">
        <f>IF(Données!O138&gt;0,1,0)</f>
        <v>1</v>
      </c>
      <c r="O137">
        <f>IF(Données!P138&gt;0,1,0)</f>
        <v>1</v>
      </c>
      <c r="P137">
        <f>IF(Données!Q138&gt;0,1,0)</f>
        <v>1</v>
      </c>
      <c r="Q137">
        <f>IF(Données!R138&gt;0,1,0)</f>
        <v>1</v>
      </c>
      <c r="R137">
        <f>IF(Données!S138&gt;0,1,0)</f>
        <v>1</v>
      </c>
      <c r="S137">
        <f>IF(Données!T138&gt;0,1,0)</f>
        <v>1</v>
      </c>
      <c r="T137">
        <f>IF(Données!U138&gt;0,1,0)</f>
        <v>1</v>
      </c>
      <c r="U137">
        <f>IF(Données!V138&gt;0,1,0)</f>
        <v>1</v>
      </c>
      <c r="V137">
        <f>IF(Données!W138&gt;0,1,0)</f>
        <v>1</v>
      </c>
      <c r="W137" s="48">
        <f>IF(Données!X138&gt;0,1,0)</f>
        <v>1</v>
      </c>
      <c r="X137">
        <f t="shared" si="20"/>
        <v>2</v>
      </c>
      <c r="Y137">
        <f t="shared" si="21"/>
        <v>5</v>
      </c>
      <c r="Z137">
        <f t="shared" si="22"/>
        <v>5</v>
      </c>
      <c r="AA137">
        <f t="shared" si="23"/>
        <v>5</v>
      </c>
      <c r="AB137" s="48">
        <f t="shared" si="24"/>
        <v>5</v>
      </c>
      <c r="AC137" s="53">
        <f>IF(X137&gt;0,(Données!C138+Données!D138)/X137,0)</f>
        <v>105</v>
      </c>
      <c r="AD137" s="53">
        <f>IF(Y137&gt;0,SUM(Données!E138:I138)/Y137,0)</f>
        <v>84.26</v>
      </c>
      <c r="AE137" s="53">
        <f>IF(Z137&gt;0,SUM(Données!J138:N138)/Z137,0)</f>
        <v>72.52000000000001</v>
      </c>
      <c r="AF137" s="53">
        <f>IF(AA137&gt;0,SUM(Données!O138:S138)/AA137,0)</f>
        <v>79.460000000000008</v>
      </c>
      <c r="AG137" s="53">
        <f>IF(AB137&gt;0,SUM(Données!T138:X138)/AB137,0)</f>
        <v>113.85999999999999</v>
      </c>
    </row>
    <row r="138" spans="1:33">
      <c r="A138" t="str">
        <f>Données!A139</f>
        <v>San Salvador</v>
      </c>
      <c r="B138">
        <f>IF(Données!C139&gt;0,1,0)</f>
        <v>1</v>
      </c>
      <c r="C138">
        <f>IF(Données!D139&gt;0,1,0)</f>
        <v>1</v>
      </c>
      <c r="D138">
        <f>IF(Données!E139&gt;0,1,0)</f>
        <v>1</v>
      </c>
      <c r="E138">
        <f>IF(Données!F139&gt;0,1,0)</f>
        <v>1</v>
      </c>
      <c r="F138">
        <f>IF(Données!G139&gt;0,1,0)</f>
        <v>1</v>
      </c>
      <c r="G138">
        <f>IF(Données!H139&gt;0,1,0)</f>
        <v>1</v>
      </c>
      <c r="H138">
        <f>IF(Données!I139&gt;0,1,0)</f>
        <v>1</v>
      </c>
      <c r="I138">
        <f>IF(Données!J139&gt;0,1,0)</f>
        <v>1</v>
      </c>
      <c r="J138">
        <f>IF(Données!K139&gt;0,1,0)</f>
        <v>1</v>
      </c>
      <c r="K138">
        <f>IF(Données!L139&gt;0,1,0)</f>
        <v>1</v>
      </c>
      <c r="L138">
        <f>IF(Données!M139&gt;0,1,0)</f>
        <v>1</v>
      </c>
      <c r="M138">
        <f>IF(Données!N139&gt;0,1,0)</f>
        <v>1</v>
      </c>
      <c r="N138">
        <f>IF(Données!O139&gt;0,1,0)</f>
        <v>1</v>
      </c>
      <c r="O138">
        <f>IF(Données!P139&gt;0,1,0)</f>
        <v>1</v>
      </c>
      <c r="P138">
        <f>IF(Données!Q139&gt;0,1,0)</f>
        <v>1</v>
      </c>
      <c r="Q138">
        <f>IF(Données!R139&gt;0,1,0)</f>
        <v>1</v>
      </c>
      <c r="R138">
        <f>IF(Données!S139&gt;0,1,0)</f>
        <v>1</v>
      </c>
      <c r="S138">
        <f>IF(Données!T139&gt;0,1,0)</f>
        <v>1</v>
      </c>
      <c r="T138">
        <f>IF(Données!U139&gt;0,1,0)</f>
        <v>1</v>
      </c>
      <c r="U138">
        <f>IF(Données!V139&gt;0,1,0)</f>
        <v>1</v>
      </c>
      <c r="V138">
        <f>IF(Données!W139&gt;0,1,0)</f>
        <v>1</v>
      </c>
      <c r="W138" s="48">
        <f>IF(Données!X139&gt;0,1,0)</f>
        <v>1</v>
      </c>
      <c r="X138">
        <f t="shared" si="20"/>
        <v>2</v>
      </c>
      <c r="Y138">
        <f t="shared" si="21"/>
        <v>5</v>
      </c>
      <c r="Z138">
        <f t="shared" si="22"/>
        <v>5</v>
      </c>
      <c r="AA138">
        <f t="shared" si="23"/>
        <v>5</v>
      </c>
      <c r="AB138" s="48">
        <f t="shared" si="24"/>
        <v>5</v>
      </c>
      <c r="AC138" s="53">
        <f>IF(X138&gt;0,(Données!C139+Données!D139)/X138,0)</f>
        <v>177.5</v>
      </c>
      <c r="AD138" s="53">
        <f>IF(Y138&gt;0,SUM(Données!E139:I139)/Y138,0)</f>
        <v>196.4</v>
      </c>
      <c r="AE138" s="53">
        <f>IF(Z138&gt;0,SUM(Données!J139:N139)/Z138,0)</f>
        <v>190.8</v>
      </c>
      <c r="AF138" s="53">
        <f>IF(AA138&gt;0,SUM(Données!O139:S139)/AA138,0)</f>
        <v>232.2</v>
      </c>
      <c r="AG138" s="53">
        <f>IF(AB138&gt;0,SUM(Données!T139:X139)/AB138,0)</f>
        <v>258.39999999999998</v>
      </c>
    </row>
    <row r="139" spans="1:33">
      <c r="A139" t="str">
        <f>Données!A140</f>
        <v>Sénégal</v>
      </c>
      <c r="B139">
        <f>IF(Données!C140&gt;0,1,0)</f>
        <v>1</v>
      </c>
      <c r="C139">
        <f>IF(Données!D140&gt;0,1,0)</f>
        <v>1</v>
      </c>
      <c r="D139">
        <f>IF(Données!E140&gt;0,1,0)</f>
        <v>1</v>
      </c>
      <c r="E139">
        <f>IF(Données!F140&gt;0,1,0)</f>
        <v>1</v>
      </c>
      <c r="F139">
        <f>IF(Données!G140&gt;0,1,0)</f>
        <v>1</v>
      </c>
      <c r="G139">
        <f>IF(Données!H140&gt;0,1,0)</f>
        <v>1</v>
      </c>
      <c r="H139">
        <f>IF(Données!I140&gt;0,1,0)</f>
        <v>1</v>
      </c>
      <c r="I139">
        <f>IF(Données!J140&gt;0,1,0)</f>
        <v>1</v>
      </c>
      <c r="J139">
        <f>IF(Données!K140&gt;0,1,0)</f>
        <v>1</v>
      </c>
      <c r="K139">
        <f>IF(Données!L140&gt;0,1,0)</f>
        <v>1</v>
      </c>
      <c r="L139">
        <f>IF(Données!M140&gt;0,1,0)</f>
        <v>1</v>
      </c>
      <c r="M139">
        <f>IF(Données!N140&gt;0,1,0)</f>
        <v>1</v>
      </c>
      <c r="N139">
        <f>IF(Données!O140&gt;0,1,0)</f>
        <v>1</v>
      </c>
      <c r="O139">
        <f>IF(Données!P140&gt;0,1,0)</f>
        <v>1</v>
      </c>
      <c r="P139">
        <f>IF(Données!Q140&gt;0,1,0)</f>
        <v>1</v>
      </c>
      <c r="Q139">
        <f>IF(Données!R140&gt;0,1,0)</f>
        <v>1</v>
      </c>
      <c r="R139">
        <f>IF(Données!S140&gt;0,1,0)</f>
        <v>1</v>
      </c>
      <c r="S139">
        <f>IF(Données!T140&gt;0,1,0)</f>
        <v>1</v>
      </c>
      <c r="T139">
        <f>IF(Données!U140&gt;0,1,0)</f>
        <v>1</v>
      </c>
      <c r="U139">
        <f>IF(Données!V140&gt;0,1,0)</f>
        <v>1</v>
      </c>
      <c r="V139">
        <f>IF(Données!W140&gt;0,1,0)</f>
        <v>1</v>
      </c>
      <c r="W139" s="48">
        <f>IF(Données!X140&gt;0,1,0)</f>
        <v>1</v>
      </c>
      <c r="X139">
        <f t="shared" si="20"/>
        <v>2</v>
      </c>
      <c r="Y139">
        <f t="shared" si="21"/>
        <v>5</v>
      </c>
      <c r="Z139">
        <f t="shared" si="22"/>
        <v>5</v>
      </c>
      <c r="AA139">
        <f t="shared" si="23"/>
        <v>5</v>
      </c>
      <c r="AB139" s="48">
        <f t="shared" si="24"/>
        <v>5</v>
      </c>
      <c r="AC139" s="53">
        <f>IF(X139&gt;0,(Données!C140+Données!D140)/X139,0)</f>
        <v>105</v>
      </c>
      <c r="AD139" s="53">
        <f>IF(Y139&gt;0,SUM(Données!E140:I140)/Y139,0)</f>
        <v>112.4</v>
      </c>
      <c r="AE139" s="53">
        <f>IF(Z139&gt;0,SUM(Données!J140:N140)/Z139,0)</f>
        <v>167.4</v>
      </c>
      <c r="AF139" s="53">
        <f>IF(AA139&gt;0,SUM(Données!O140:S140)/AA139,0)</f>
        <v>190</v>
      </c>
      <c r="AG139" s="53">
        <f>IF(AB139&gt;0,SUM(Données!T140:X140)/AB139,0)</f>
        <v>302.39999999999998</v>
      </c>
    </row>
    <row r="140" spans="1:33">
      <c r="A140" t="str">
        <f>Données!A141</f>
        <v>Serbie</v>
      </c>
      <c r="B140">
        <f>IF(Données!C141&gt;0,1,0)</f>
        <v>1</v>
      </c>
      <c r="C140">
        <f>IF(Données!D141&gt;0,1,0)</f>
        <v>1</v>
      </c>
      <c r="D140">
        <f>IF(Données!E141&gt;0,1,0)</f>
        <v>1</v>
      </c>
      <c r="E140">
        <f>IF(Données!F141&gt;0,1,0)</f>
        <v>1</v>
      </c>
      <c r="F140">
        <f>IF(Données!G141&gt;0,1,0)</f>
        <v>1</v>
      </c>
      <c r="G140">
        <f>IF(Données!H141&gt;0,1,0)</f>
        <v>1</v>
      </c>
      <c r="H140">
        <f>IF(Données!I141&gt;0,1,0)</f>
        <v>1</v>
      </c>
      <c r="I140">
        <f>IF(Données!J141&gt;0,1,0)</f>
        <v>1</v>
      </c>
      <c r="J140">
        <f>IF(Données!K141&gt;0,1,0)</f>
        <v>1</v>
      </c>
      <c r="K140">
        <f>IF(Données!L141&gt;0,1,0)</f>
        <v>1</v>
      </c>
      <c r="L140">
        <f>IF(Données!M141&gt;0,1,0)</f>
        <v>1</v>
      </c>
      <c r="M140">
        <f>IF(Données!N141&gt;0,1,0)</f>
        <v>1</v>
      </c>
      <c r="N140">
        <f>IF(Données!O141&gt;0,1,0)</f>
        <v>1</v>
      </c>
      <c r="O140">
        <f>IF(Données!P141&gt;0,1,0)</f>
        <v>1</v>
      </c>
      <c r="P140">
        <f>IF(Données!Q141&gt;0,1,0)</f>
        <v>1</v>
      </c>
      <c r="Q140">
        <f>IF(Données!R141&gt;0,1,0)</f>
        <v>1</v>
      </c>
      <c r="R140">
        <f>IF(Données!S141&gt;0,1,0)</f>
        <v>1</v>
      </c>
      <c r="S140">
        <f>IF(Données!T141&gt;0,1,0)</f>
        <v>1</v>
      </c>
      <c r="T140">
        <f>IF(Données!U141&gt;0,1,0)</f>
        <v>1</v>
      </c>
      <c r="U140">
        <f>IF(Données!V141&gt;0,1,0)</f>
        <v>1</v>
      </c>
      <c r="V140">
        <f>IF(Données!W141&gt;0,1,0)</f>
        <v>1</v>
      </c>
      <c r="W140" s="48">
        <f>IF(Données!X141&gt;0,1,0)</f>
        <v>1</v>
      </c>
      <c r="X140">
        <f t="shared" si="20"/>
        <v>2</v>
      </c>
      <c r="Y140">
        <f t="shared" si="21"/>
        <v>5</v>
      </c>
      <c r="Z140">
        <f t="shared" si="22"/>
        <v>5</v>
      </c>
      <c r="AA140">
        <f t="shared" si="23"/>
        <v>5</v>
      </c>
      <c r="AB140" s="48">
        <f t="shared" si="24"/>
        <v>5</v>
      </c>
      <c r="AC140" s="53">
        <f>IF(X140&gt;0,(Données!C141+Données!D141)/X140,0)</f>
        <v>978.5</v>
      </c>
      <c r="AD140" s="53">
        <f>IF(Y140&gt;0,SUM(Données!E141:I141)/Y140,0)</f>
        <v>1139.5999999999999</v>
      </c>
      <c r="AE140" s="53">
        <f>IF(Z140&gt;0,SUM(Données!J141:N141)/Z140,0)</f>
        <v>873.2</v>
      </c>
      <c r="AF140" s="53">
        <f>IF(AA140&gt;0,SUM(Données!O141:S141)/AA140,0)</f>
        <v>809.4</v>
      </c>
      <c r="AG140" s="53">
        <f>IF(AB140&gt;0,SUM(Données!T141:X141)/AB140,0)</f>
        <v>803.8</v>
      </c>
    </row>
    <row r="141" spans="1:33">
      <c r="A141" t="str">
        <f>Données!A142</f>
        <v>Seychelles</v>
      </c>
      <c r="B141">
        <f>IF(Données!C142&gt;0,1,0)</f>
        <v>1</v>
      </c>
      <c r="C141">
        <f>IF(Données!D142&gt;0,1,0)</f>
        <v>1</v>
      </c>
      <c r="D141">
        <f>IF(Données!E142&gt;0,1,0)</f>
        <v>1</v>
      </c>
      <c r="E141">
        <f>IF(Données!F142&gt;0,1,0)</f>
        <v>1</v>
      </c>
      <c r="F141">
        <f>IF(Données!G142&gt;0,1,0)</f>
        <v>1</v>
      </c>
      <c r="G141">
        <f>IF(Données!H142&gt;0,1,0)</f>
        <v>1</v>
      </c>
      <c r="H141">
        <f>IF(Données!I142&gt;0,1,0)</f>
        <v>1</v>
      </c>
      <c r="I141">
        <f>IF(Données!J142&gt;0,1,0)</f>
        <v>1</v>
      </c>
      <c r="J141">
        <f>IF(Données!K142&gt;0,1,0)</f>
        <v>1</v>
      </c>
      <c r="K141">
        <f>IF(Données!L142&gt;0,1,0)</f>
        <v>1</v>
      </c>
      <c r="L141">
        <f>IF(Données!M142&gt;0,1,0)</f>
        <v>1</v>
      </c>
      <c r="M141">
        <f>IF(Données!N142&gt;0,1,0)</f>
        <v>1</v>
      </c>
      <c r="N141">
        <f>IF(Données!O142&gt;0,1,0)</f>
        <v>1</v>
      </c>
      <c r="O141">
        <f>IF(Données!P142&gt;0,1,0)</f>
        <v>1</v>
      </c>
      <c r="P141">
        <f>IF(Données!Q142&gt;0,1,0)</f>
        <v>1</v>
      </c>
      <c r="Q141">
        <f>IF(Données!R142&gt;0,1,0)</f>
        <v>1</v>
      </c>
      <c r="R141">
        <f>IF(Données!S142&gt;0,1,0)</f>
        <v>1</v>
      </c>
      <c r="S141">
        <f>IF(Données!T142&gt;0,1,0)</f>
        <v>1</v>
      </c>
      <c r="T141">
        <f>IF(Données!U142&gt;0,1,0)</f>
        <v>1</v>
      </c>
      <c r="U141">
        <f>IF(Données!V142&gt;0,1,0)</f>
        <v>1</v>
      </c>
      <c r="V141">
        <f>IF(Données!W142&gt;0,1,0)</f>
        <v>1</v>
      </c>
      <c r="W141" s="48">
        <f>IF(Données!X142&gt;0,1,0)</f>
        <v>1</v>
      </c>
      <c r="X141">
        <f t="shared" si="20"/>
        <v>2</v>
      </c>
      <c r="Y141">
        <f t="shared" si="21"/>
        <v>5</v>
      </c>
      <c r="Z141">
        <f t="shared" si="22"/>
        <v>5</v>
      </c>
      <c r="AA141">
        <f t="shared" si="23"/>
        <v>5</v>
      </c>
      <c r="AB141" s="48">
        <f t="shared" si="24"/>
        <v>5</v>
      </c>
      <c r="AC141" s="53">
        <f>IF(X141&gt;0,(Données!C142+Données!D142)/X141,0)</f>
        <v>12.05</v>
      </c>
      <c r="AD141" s="53">
        <f>IF(Y141&gt;0,SUM(Données!E142:I142)/Y141,0)</f>
        <v>12.2</v>
      </c>
      <c r="AE141" s="53">
        <f>IF(Z141&gt;0,SUM(Données!J142:N142)/Z141,0)</f>
        <v>13.120000000000001</v>
      </c>
      <c r="AF141" s="53">
        <f>IF(AA141&gt;0,SUM(Données!O142:S142)/AA141,0)</f>
        <v>14.780000000000001</v>
      </c>
      <c r="AG141" s="53">
        <f>IF(AB141&gt;0,SUM(Données!T142:X142)/AB141,0)</f>
        <v>22.96</v>
      </c>
    </row>
    <row r="142" spans="1:33">
      <c r="A142" t="str">
        <f>Données!A143</f>
        <v>Sierra Leone</v>
      </c>
      <c r="B142">
        <f>IF(Données!C143&gt;0,1,0)</f>
        <v>0</v>
      </c>
      <c r="C142">
        <f>IF(Données!D143&gt;0,1,0)</f>
        <v>0</v>
      </c>
      <c r="D142">
        <f>IF(Données!E143&gt;0,1,0)</f>
        <v>1</v>
      </c>
      <c r="E142">
        <f>IF(Données!F143&gt;0,1,0)</f>
        <v>1</v>
      </c>
      <c r="F142">
        <f>IF(Données!G143&gt;0,1,0)</f>
        <v>1</v>
      </c>
      <c r="G142">
        <f>IF(Données!H143&gt;0,1,0)</f>
        <v>1</v>
      </c>
      <c r="H142">
        <f>IF(Données!I143&gt;0,1,0)</f>
        <v>1</v>
      </c>
      <c r="I142">
        <f>IF(Données!J143&gt;0,1,0)</f>
        <v>1</v>
      </c>
      <c r="J142">
        <f>IF(Données!K143&gt;0,1,0)</f>
        <v>1</v>
      </c>
      <c r="K142">
        <f>IF(Données!L143&gt;0,1,0)</f>
        <v>1</v>
      </c>
      <c r="L142">
        <f>IF(Données!M143&gt;0,1,0)</f>
        <v>1</v>
      </c>
      <c r="M142">
        <f>IF(Données!N143&gt;0,1,0)</f>
        <v>1</v>
      </c>
      <c r="N142">
        <f>IF(Données!O143&gt;0,1,0)</f>
        <v>1</v>
      </c>
      <c r="O142">
        <f>IF(Données!P143&gt;0,1,0)</f>
        <v>1</v>
      </c>
      <c r="P142">
        <f>IF(Données!Q143&gt;0,1,0)</f>
        <v>1</v>
      </c>
      <c r="Q142">
        <f>IF(Données!R143&gt;0,1,0)</f>
        <v>1</v>
      </c>
      <c r="R142">
        <f>IF(Données!S143&gt;0,1,0)</f>
        <v>1</v>
      </c>
      <c r="S142">
        <f>IF(Données!T143&gt;0,1,0)</f>
        <v>1</v>
      </c>
      <c r="T142">
        <f>IF(Données!U143&gt;0,1,0)</f>
        <v>1</v>
      </c>
      <c r="U142">
        <f>IF(Données!V143&gt;0,1,0)</f>
        <v>1</v>
      </c>
      <c r="V142">
        <f>IF(Données!W143&gt;0,1,0)</f>
        <v>1</v>
      </c>
      <c r="W142" s="48">
        <f>IF(Données!X143&gt;0,1,0)</f>
        <v>1</v>
      </c>
      <c r="X142">
        <f t="shared" si="20"/>
        <v>0</v>
      </c>
      <c r="Y142">
        <f t="shared" si="21"/>
        <v>5</v>
      </c>
      <c r="Z142">
        <f t="shared" si="22"/>
        <v>5</v>
      </c>
      <c r="AA142">
        <f t="shared" si="23"/>
        <v>5</v>
      </c>
      <c r="AB142" s="48">
        <f t="shared" si="24"/>
        <v>5</v>
      </c>
      <c r="AC142" s="53">
        <f>IF(X142&gt;0,(Données!C143+Données!D143)/X142,0)</f>
        <v>0</v>
      </c>
      <c r="AD142" s="53">
        <f>IF(Y142&gt;0,SUM(Données!E143:I143)/Y142,0)</f>
        <v>42.38</v>
      </c>
      <c r="AE142" s="53">
        <f>IF(Z142&gt;0,SUM(Données!J143:N143)/Z142,0)</f>
        <v>36.18</v>
      </c>
      <c r="AF142" s="53">
        <f>IF(AA142&gt;0,SUM(Données!O143:S143)/AA142,0)</f>
        <v>32.200000000000003</v>
      </c>
      <c r="AG142" s="53">
        <f>IF(AB142&gt;0,SUM(Données!T143:X143)/AB142,0)</f>
        <v>35.08</v>
      </c>
    </row>
    <row r="143" spans="1:33">
      <c r="A143" t="str">
        <f>Données!A144</f>
        <v>Singapour</v>
      </c>
      <c r="B143">
        <f>IF(Données!C144&gt;0,1,0)</f>
        <v>1</v>
      </c>
      <c r="C143">
        <f>IF(Données!D144&gt;0,1,0)</f>
        <v>1</v>
      </c>
      <c r="D143">
        <f>IF(Données!E144&gt;0,1,0)</f>
        <v>1</v>
      </c>
      <c r="E143">
        <f>IF(Données!F144&gt;0,1,0)</f>
        <v>1</v>
      </c>
      <c r="F143">
        <f>IF(Données!G144&gt;0,1,0)</f>
        <v>1</v>
      </c>
      <c r="G143">
        <f>IF(Données!H144&gt;0,1,0)</f>
        <v>1</v>
      </c>
      <c r="H143">
        <f>IF(Données!I144&gt;0,1,0)</f>
        <v>1</v>
      </c>
      <c r="I143">
        <f>IF(Données!J144&gt;0,1,0)</f>
        <v>1</v>
      </c>
      <c r="J143">
        <f>IF(Données!K144&gt;0,1,0)</f>
        <v>1</v>
      </c>
      <c r="K143">
        <f>IF(Données!L144&gt;0,1,0)</f>
        <v>1</v>
      </c>
      <c r="L143">
        <f>IF(Données!M144&gt;0,1,0)</f>
        <v>1</v>
      </c>
      <c r="M143">
        <f>IF(Données!N144&gt;0,1,0)</f>
        <v>1</v>
      </c>
      <c r="N143">
        <f>IF(Données!O144&gt;0,1,0)</f>
        <v>1</v>
      </c>
      <c r="O143">
        <f>IF(Données!P144&gt;0,1,0)</f>
        <v>1</v>
      </c>
      <c r="P143">
        <f>IF(Données!Q144&gt;0,1,0)</f>
        <v>1</v>
      </c>
      <c r="Q143">
        <f>IF(Données!R144&gt;0,1,0)</f>
        <v>1</v>
      </c>
      <c r="R143">
        <f>IF(Données!S144&gt;0,1,0)</f>
        <v>1</v>
      </c>
      <c r="S143">
        <f>IF(Données!T144&gt;0,1,0)</f>
        <v>1</v>
      </c>
      <c r="T143">
        <f>IF(Données!U144&gt;0,1,0)</f>
        <v>1</v>
      </c>
      <c r="U143">
        <f>IF(Données!V144&gt;0,1,0)</f>
        <v>1</v>
      </c>
      <c r="V143">
        <f>IF(Données!W144&gt;0,1,0)</f>
        <v>1</v>
      </c>
      <c r="W143" s="48">
        <f>IF(Données!X144&gt;0,1,0)</f>
        <v>1</v>
      </c>
      <c r="X143">
        <f t="shared" ref="X143:X169" si="25">B143+C143</f>
        <v>2</v>
      </c>
      <c r="Y143">
        <f t="shared" ref="Y143:Y169" si="26">SUM(D143:H143)</f>
        <v>5</v>
      </c>
      <c r="Z143">
        <f t="shared" ref="Z143:Z169" si="27">SUM(I143:M143)</f>
        <v>5</v>
      </c>
      <c r="AA143">
        <f t="shared" ref="AA143:AA169" si="28">SUM(N143:R143)</f>
        <v>5</v>
      </c>
      <c r="AB143" s="48">
        <f t="shared" ref="AB143:AB169" si="29">SUM(S143:W143)</f>
        <v>5</v>
      </c>
      <c r="AC143" s="53">
        <f>IF(X143&gt;0,(Données!C144+Données!D144)/X143,0)</f>
        <v>7347</v>
      </c>
      <c r="AD143" s="53">
        <f>IF(Y143&gt;0,SUM(Données!E144:I144)/Y143,0)</f>
        <v>7608</v>
      </c>
      <c r="AE143" s="53">
        <f>IF(Z143&gt;0,SUM(Données!J144:N144)/Z143,0)</f>
        <v>8804.2000000000007</v>
      </c>
      <c r="AF143" s="53">
        <f>IF(AA143&gt;0,SUM(Données!O144:S144)/AA143,0)</f>
        <v>8707</v>
      </c>
      <c r="AG143" s="53">
        <f>IF(AB143&gt;0,SUM(Données!T144:X144)/AB143,0)</f>
        <v>10147</v>
      </c>
    </row>
    <row r="144" spans="1:33">
      <c r="A144" t="str">
        <f>Données!A145</f>
        <v>Slovénie</v>
      </c>
      <c r="B144">
        <f>IF(Données!C145&gt;0,1,0)</f>
        <v>1</v>
      </c>
      <c r="C144">
        <f>IF(Données!D145&gt;0,1,0)</f>
        <v>1</v>
      </c>
      <c r="D144">
        <f>IF(Données!E145&gt;0,1,0)</f>
        <v>1</v>
      </c>
      <c r="E144">
        <f>IF(Données!F145&gt;0,1,0)</f>
        <v>1</v>
      </c>
      <c r="F144">
        <f>IF(Données!G145&gt;0,1,0)</f>
        <v>1</v>
      </c>
      <c r="G144">
        <f>IF(Données!H145&gt;0,1,0)</f>
        <v>1</v>
      </c>
      <c r="H144">
        <f>IF(Données!I145&gt;0,1,0)</f>
        <v>1</v>
      </c>
      <c r="I144">
        <f>IF(Données!J145&gt;0,1,0)</f>
        <v>1</v>
      </c>
      <c r="J144">
        <f>IF(Données!K145&gt;0,1,0)</f>
        <v>1</v>
      </c>
      <c r="K144">
        <f>IF(Données!L145&gt;0,1,0)</f>
        <v>1</v>
      </c>
      <c r="L144">
        <f>IF(Données!M145&gt;0,1,0)</f>
        <v>1</v>
      </c>
      <c r="M144">
        <f>IF(Données!N145&gt;0,1,0)</f>
        <v>1</v>
      </c>
      <c r="N144">
        <f>IF(Données!O145&gt;0,1,0)</f>
        <v>1</v>
      </c>
      <c r="O144">
        <f>IF(Données!P145&gt;0,1,0)</f>
        <v>1</v>
      </c>
      <c r="P144">
        <f>IF(Données!Q145&gt;0,1,0)</f>
        <v>1</v>
      </c>
      <c r="Q144">
        <f>IF(Données!R145&gt;0,1,0)</f>
        <v>1</v>
      </c>
      <c r="R144">
        <f>IF(Données!S145&gt;0,1,0)</f>
        <v>1</v>
      </c>
      <c r="S144">
        <f>IF(Données!T145&gt;0,1,0)</f>
        <v>1</v>
      </c>
      <c r="T144">
        <f>IF(Données!U145&gt;0,1,0)</f>
        <v>1</v>
      </c>
      <c r="U144">
        <f>IF(Données!V145&gt;0,1,0)</f>
        <v>1</v>
      </c>
      <c r="V144">
        <f>IF(Données!W145&gt;0,1,0)</f>
        <v>1</v>
      </c>
      <c r="W144" s="48">
        <f>IF(Données!X145&gt;0,1,0)</f>
        <v>1</v>
      </c>
      <c r="X144">
        <f t="shared" si="25"/>
        <v>2</v>
      </c>
      <c r="Y144">
        <f t="shared" si="26"/>
        <v>5</v>
      </c>
      <c r="Z144">
        <f t="shared" si="27"/>
        <v>5</v>
      </c>
      <c r="AA144">
        <f t="shared" si="28"/>
        <v>5</v>
      </c>
      <c r="AB144" s="48">
        <f t="shared" si="29"/>
        <v>5</v>
      </c>
      <c r="AC144" s="53">
        <f>IF(X144&gt;0,(Données!C145+Données!D145)/X144,0)</f>
        <v>424</v>
      </c>
      <c r="AD144" s="53">
        <f>IF(Y144&gt;0,SUM(Données!E145:I145)/Y144,0)</f>
        <v>487.6</v>
      </c>
      <c r="AE144" s="53">
        <f>IF(Z144&gt;0,SUM(Données!J145:N145)/Z144,0)</f>
        <v>659.4</v>
      </c>
      <c r="AF144" s="53">
        <f>IF(AA144&gt;0,SUM(Données!O145:S145)/AA144,0)</f>
        <v>521</v>
      </c>
      <c r="AG144" s="53">
        <f>IF(AB144&gt;0,SUM(Données!T145:X145)/AB144,0)</f>
        <v>473.8</v>
      </c>
    </row>
    <row r="145" spans="1:33">
      <c r="A145" t="str">
        <f>Données!A146</f>
        <v>Somalie</v>
      </c>
      <c r="B145">
        <f>IF(Données!C146&gt;0,1,0)</f>
        <v>0</v>
      </c>
      <c r="C145">
        <f>IF(Données!D146&gt;0,1,0)</f>
        <v>0</v>
      </c>
      <c r="D145">
        <f>IF(Données!E146&gt;0,1,0)</f>
        <v>0</v>
      </c>
      <c r="E145">
        <f>IF(Données!F146&gt;0,1,0)</f>
        <v>0</v>
      </c>
      <c r="F145">
        <f>IF(Données!G146&gt;0,1,0)</f>
        <v>0</v>
      </c>
      <c r="G145">
        <f>IF(Données!H146&gt;0,1,0)</f>
        <v>0</v>
      </c>
      <c r="H145">
        <f>IF(Données!I146&gt;0,1,0)</f>
        <v>0</v>
      </c>
      <c r="I145">
        <f>IF(Données!J146&gt;0,1,0)</f>
        <v>0</v>
      </c>
      <c r="J145">
        <f>IF(Données!K146&gt;0,1,0)</f>
        <v>0</v>
      </c>
      <c r="K145">
        <f>IF(Données!L146&gt;0,1,0)</f>
        <v>0</v>
      </c>
      <c r="L145">
        <f>IF(Données!M146&gt;0,1,0)</f>
        <v>0</v>
      </c>
      <c r="M145">
        <f>IF(Données!N146&gt;0,1,0)</f>
        <v>0</v>
      </c>
      <c r="N145">
        <f>IF(Données!O146&gt;0,1,0)</f>
        <v>0</v>
      </c>
      <c r="O145">
        <f>IF(Données!P146&gt;0,1,0)</f>
        <v>0</v>
      </c>
      <c r="P145">
        <f>IF(Données!Q146&gt;0,1,0)</f>
        <v>0</v>
      </c>
      <c r="Q145">
        <f>IF(Données!R146&gt;0,1,0)</f>
        <v>0</v>
      </c>
      <c r="R145">
        <f>IF(Données!S146&gt;0,1,0)</f>
        <v>0</v>
      </c>
      <c r="S145">
        <f>IF(Données!T146&gt;0,1,0)</f>
        <v>0</v>
      </c>
      <c r="T145">
        <f>IF(Données!U146&gt;0,1,0)</f>
        <v>0</v>
      </c>
      <c r="U145">
        <f>IF(Données!V146&gt;0,1,0)</f>
        <v>0</v>
      </c>
      <c r="V145">
        <f>IF(Données!W146&gt;0,1,0)</f>
        <v>0</v>
      </c>
      <c r="W145" s="48">
        <f>IF(Données!X146&gt;0,1,0)</f>
        <v>1</v>
      </c>
      <c r="X145">
        <f t="shared" si="25"/>
        <v>0</v>
      </c>
      <c r="Y145">
        <f t="shared" si="26"/>
        <v>0</v>
      </c>
      <c r="Z145">
        <f t="shared" si="27"/>
        <v>0</v>
      </c>
      <c r="AA145">
        <f t="shared" si="28"/>
        <v>0</v>
      </c>
      <c r="AB145" s="48">
        <f t="shared" si="29"/>
        <v>1</v>
      </c>
      <c r="AC145" s="53">
        <f>IF(X145&gt;0,(Données!C146+Données!D146)/X145,0)</f>
        <v>0</v>
      </c>
      <c r="AD145" s="53">
        <f>IF(Y145&gt;0,SUM(Données!E146:I146)/Y145,0)</f>
        <v>0</v>
      </c>
      <c r="AE145" s="53">
        <f>IF(Z145&gt;0,SUM(Données!J146:N146)/Z145,0)</f>
        <v>0</v>
      </c>
      <c r="AF145" s="53">
        <f>IF(AA145&gt;0,SUM(Données!O146:S146)/AA145,0)</f>
        <v>0</v>
      </c>
      <c r="AG145" s="53">
        <f>IF(AB145&gt;0,SUM(Données!T146:X146)/AB145,0)</f>
        <v>62</v>
      </c>
    </row>
    <row r="146" spans="1:33">
      <c r="A146" t="str">
        <f>Données!A147</f>
        <v>Soudan</v>
      </c>
      <c r="B146">
        <f>IF(Données!C147&gt;0,1,0)</f>
        <v>1</v>
      </c>
      <c r="C146">
        <f>IF(Données!D147&gt;0,1,0)</f>
        <v>1</v>
      </c>
      <c r="D146">
        <f>IF(Données!E147&gt;0,1,0)</f>
        <v>1</v>
      </c>
      <c r="E146">
        <f>IF(Données!F147&gt;0,1,0)</f>
        <v>1</v>
      </c>
      <c r="F146">
        <f>IF(Données!G147&gt;0,1,0)</f>
        <v>1</v>
      </c>
      <c r="G146">
        <f>IF(Données!H147&gt;0,1,0)</f>
        <v>1</v>
      </c>
      <c r="H146">
        <f>IF(Données!I147&gt;0,1,0)</f>
        <v>1</v>
      </c>
      <c r="I146">
        <f>IF(Données!J147&gt;0,1,0)</f>
        <v>1</v>
      </c>
      <c r="J146">
        <f>IF(Données!K147&gt;0,1,0)</f>
        <v>1</v>
      </c>
      <c r="K146">
        <f>IF(Données!L147&gt;0,1,0)</f>
        <v>1</v>
      </c>
      <c r="L146">
        <f>IF(Données!M147&gt;0,1,0)</f>
        <v>1</v>
      </c>
      <c r="M146">
        <f>IF(Données!N147&gt;0,1,0)</f>
        <v>1</v>
      </c>
      <c r="N146">
        <f>IF(Données!O147&gt;0,1,0)</f>
        <v>0</v>
      </c>
      <c r="O146">
        <f>IF(Données!P147&gt;0,1,0)</f>
        <v>0</v>
      </c>
      <c r="P146">
        <f>IF(Données!Q147&gt;0,1,0)</f>
        <v>0</v>
      </c>
      <c r="Q146">
        <f>IF(Données!R147&gt;0,1,0)</f>
        <v>0</v>
      </c>
      <c r="R146">
        <f>IF(Données!S147&gt;0,1,0)</f>
        <v>0</v>
      </c>
      <c r="S146">
        <f>IF(Données!T147&gt;0,1,0)</f>
        <v>1</v>
      </c>
      <c r="T146">
        <f>IF(Données!U147&gt;0,1,0)</f>
        <v>1</v>
      </c>
      <c r="U146">
        <f>IF(Données!V147&gt;0,1,0)</f>
        <v>1</v>
      </c>
      <c r="V146">
        <f>IF(Données!W147&gt;0,1,0)</f>
        <v>1</v>
      </c>
      <c r="W146" s="48">
        <f>IF(Données!X147&gt;0,1,0)</f>
        <v>1</v>
      </c>
      <c r="X146">
        <f t="shared" si="25"/>
        <v>2</v>
      </c>
      <c r="Y146">
        <f t="shared" si="26"/>
        <v>5</v>
      </c>
      <c r="Z146">
        <f t="shared" si="27"/>
        <v>5</v>
      </c>
      <c r="AA146">
        <f t="shared" si="28"/>
        <v>0</v>
      </c>
      <c r="AB146" s="48">
        <f t="shared" si="29"/>
        <v>5</v>
      </c>
      <c r="AC146" s="53">
        <f>IF(X146&gt;0,(Données!C147+Données!D147)/X146,0)</f>
        <v>1798</v>
      </c>
      <c r="AD146" s="53">
        <f>IF(Y146&gt;0,SUM(Données!E147:I147)/Y146,0)</f>
        <v>2698</v>
      </c>
      <c r="AE146" s="53">
        <f>IF(Z146&gt;0,SUM(Données!J147:N147)/Z146,0)</f>
        <v>5600.6</v>
      </c>
      <c r="AF146" s="53">
        <f>IF(AA146&gt;0,SUM(Données!O147:S147)/AA146,0)</f>
        <v>0</v>
      </c>
      <c r="AG146" s="53">
        <f>IF(AB146&gt;0,SUM(Données!T147:X147)/AB146,0)</f>
        <v>2856.6</v>
      </c>
    </row>
    <row r="147" spans="1:33">
      <c r="A147" t="str">
        <f>Données!A148</f>
        <v>Soudan du Sud</v>
      </c>
      <c r="B147">
        <f>IF(Données!C148&gt;0,1,0)</f>
        <v>0</v>
      </c>
      <c r="C147">
        <f>IF(Données!D148&gt;0,1,0)</f>
        <v>0</v>
      </c>
      <c r="D147">
        <f>IF(Données!E148&gt;0,1,0)</f>
        <v>0</v>
      </c>
      <c r="E147">
        <f>IF(Données!F148&gt;0,1,0)</f>
        <v>0</v>
      </c>
      <c r="F147">
        <f>IF(Données!G148&gt;0,1,0)</f>
        <v>0</v>
      </c>
      <c r="G147">
        <f>IF(Données!H148&gt;0,1,0)</f>
        <v>0</v>
      </c>
      <c r="H147">
        <f>IF(Données!I148&gt;0,1,0)</f>
        <v>0</v>
      </c>
      <c r="I147">
        <f>IF(Données!J148&gt;0,1,0)</f>
        <v>0</v>
      </c>
      <c r="J147">
        <f>IF(Données!K148&gt;0,1,0)</f>
        <v>1</v>
      </c>
      <c r="K147">
        <f>IF(Données!L148&gt;0,1,0)</f>
        <v>1</v>
      </c>
      <c r="L147">
        <f>IF(Données!M148&gt;0,1,0)</f>
        <v>1</v>
      </c>
      <c r="M147">
        <f>IF(Données!N148&gt;0,1,0)</f>
        <v>1</v>
      </c>
      <c r="N147">
        <f>IF(Données!O148&gt;0,1,0)</f>
        <v>1</v>
      </c>
      <c r="O147">
        <f>IF(Données!P148&gt;0,1,0)</f>
        <v>1</v>
      </c>
      <c r="P147">
        <f>IF(Données!Q148&gt;0,1,0)</f>
        <v>1</v>
      </c>
      <c r="Q147">
        <f>IF(Données!R148&gt;0,1,0)</f>
        <v>1</v>
      </c>
      <c r="R147">
        <f>IF(Données!S148&gt;0,1,0)</f>
        <v>1</v>
      </c>
      <c r="S147">
        <f>IF(Données!T148&gt;0,1,0)</f>
        <v>1</v>
      </c>
      <c r="T147">
        <f>IF(Données!U148&gt;0,1,0)</f>
        <v>1</v>
      </c>
      <c r="U147">
        <f>IF(Données!V148&gt;0,1,0)</f>
        <v>1</v>
      </c>
      <c r="V147">
        <f>IF(Données!W148&gt;0,1,0)</f>
        <v>1</v>
      </c>
      <c r="W147" s="48">
        <f>IF(Données!X148&gt;0,1,0)</f>
        <v>1</v>
      </c>
      <c r="X147">
        <f t="shared" si="25"/>
        <v>0</v>
      </c>
      <c r="Y147">
        <f t="shared" si="26"/>
        <v>0</v>
      </c>
      <c r="Z147">
        <f t="shared" si="27"/>
        <v>4</v>
      </c>
      <c r="AA147">
        <f t="shared" si="28"/>
        <v>5</v>
      </c>
      <c r="AB147" s="48">
        <f t="shared" si="29"/>
        <v>5</v>
      </c>
      <c r="AC147" s="53">
        <f>IF(X147&gt;0,(Données!C148+Données!D148)/X147,0)</f>
        <v>0</v>
      </c>
      <c r="AD147" s="53">
        <f>IF(Y147&gt;0,SUM(Données!E148:I148)/Y147,0)</f>
        <v>0</v>
      </c>
      <c r="AE147" s="53">
        <f>IF(Z147&gt;0,SUM(Données!J148:N148)/Z147,0)</f>
        <v>650.5</v>
      </c>
      <c r="AF147" s="53">
        <f>IF(AA147&gt;0,SUM(Données!O148:S148)/AA147,0)</f>
        <v>658.8</v>
      </c>
      <c r="AG147" s="53">
        <f>IF(AB147&gt;0,SUM(Données!T148:X148)/AB147,0)</f>
        <v>182</v>
      </c>
    </row>
    <row r="148" spans="1:33">
      <c r="A148" t="str">
        <f>Données!A149</f>
        <v>Sri Lanka</v>
      </c>
      <c r="B148">
        <f>IF(Données!C149&gt;0,1,0)</f>
        <v>1</v>
      </c>
      <c r="C148">
        <f>IF(Données!D149&gt;0,1,0)</f>
        <v>1</v>
      </c>
      <c r="D148">
        <f>IF(Données!E149&gt;0,1,0)</f>
        <v>1</v>
      </c>
      <c r="E148">
        <f>IF(Données!F149&gt;0,1,0)</f>
        <v>1</v>
      </c>
      <c r="F148">
        <f>IF(Données!G149&gt;0,1,0)</f>
        <v>1</v>
      </c>
      <c r="G148">
        <f>IF(Données!H149&gt;0,1,0)</f>
        <v>1</v>
      </c>
      <c r="H148">
        <f>IF(Données!I149&gt;0,1,0)</f>
        <v>1</v>
      </c>
      <c r="I148">
        <f>IF(Données!J149&gt;0,1,0)</f>
        <v>1</v>
      </c>
      <c r="J148">
        <f>IF(Données!K149&gt;0,1,0)</f>
        <v>1</v>
      </c>
      <c r="K148">
        <f>IF(Données!L149&gt;0,1,0)</f>
        <v>1</v>
      </c>
      <c r="L148">
        <f>IF(Données!M149&gt;0,1,0)</f>
        <v>1</v>
      </c>
      <c r="M148">
        <f>IF(Données!N149&gt;0,1,0)</f>
        <v>1</v>
      </c>
      <c r="N148">
        <f>IF(Données!O149&gt;0,1,0)</f>
        <v>1</v>
      </c>
      <c r="O148">
        <f>IF(Données!P149&gt;0,1,0)</f>
        <v>1</v>
      </c>
      <c r="P148">
        <f>IF(Données!Q149&gt;0,1,0)</f>
        <v>1</v>
      </c>
      <c r="Q148">
        <f>IF(Données!R149&gt;0,1,0)</f>
        <v>1</v>
      </c>
      <c r="R148">
        <f>IF(Données!S149&gt;0,1,0)</f>
        <v>1</v>
      </c>
      <c r="S148">
        <f>IF(Données!T149&gt;0,1,0)</f>
        <v>1</v>
      </c>
      <c r="T148">
        <f>IF(Données!U149&gt;0,1,0)</f>
        <v>1</v>
      </c>
      <c r="U148">
        <f>IF(Données!V149&gt;0,1,0)</f>
        <v>1</v>
      </c>
      <c r="V148">
        <f>IF(Données!W149&gt;0,1,0)</f>
        <v>1</v>
      </c>
      <c r="W148" s="48">
        <f>IF(Données!X149&gt;0,1,0)</f>
        <v>1</v>
      </c>
      <c r="X148">
        <f t="shared" si="25"/>
        <v>2</v>
      </c>
      <c r="Y148">
        <f t="shared" si="26"/>
        <v>5</v>
      </c>
      <c r="Z148">
        <f t="shared" si="27"/>
        <v>5</v>
      </c>
      <c r="AA148">
        <f t="shared" si="28"/>
        <v>5</v>
      </c>
      <c r="AB148" s="48">
        <f t="shared" si="29"/>
        <v>5</v>
      </c>
      <c r="AC148" s="53">
        <f>IF(X148&gt;0,(Données!C149+Données!D149)/X148,0)</f>
        <v>1321</v>
      </c>
      <c r="AD148" s="53">
        <f>IF(Y148&gt;0,SUM(Données!E149:I149)/Y148,0)</f>
        <v>1286</v>
      </c>
      <c r="AE148" s="53">
        <f>IF(Z148&gt;0,SUM(Données!J149:N149)/Z148,0)</f>
        <v>1472</v>
      </c>
      <c r="AF148" s="53">
        <f>IF(AA148&gt;0,SUM(Données!O149:S149)/AA148,0)</f>
        <v>1707.6</v>
      </c>
      <c r="AG148" s="53">
        <f>IF(AB148&gt;0,SUM(Données!T149:X149)/AB148,0)</f>
        <v>1821</v>
      </c>
    </row>
    <row r="149" spans="1:33">
      <c r="A149" t="str">
        <f>Données!A150</f>
        <v>Suède</v>
      </c>
      <c r="B149">
        <f>IF(Données!C150&gt;0,1,0)</f>
        <v>1</v>
      </c>
      <c r="C149">
        <f>IF(Données!D150&gt;0,1,0)</f>
        <v>1</v>
      </c>
      <c r="D149">
        <f>IF(Données!E150&gt;0,1,0)</f>
        <v>1</v>
      </c>
      <c r="E149">
        <f>IF(Données!F150&gt;0,1,0)</f>
        <v>1</v>
      </c>
      <c r="F149">
        <f>IF(Données!G150&gt;0,1,0)</f>
        <v>1</v>
      </c>
      <c r="G149">
        <f>IF(Données!H150&gt;0,1,0)</f>
        <v>1</v>
      </c>
      <c r="H149">
        <f>IF(Données!I150&gt;0,1,0)</f>
        <v>1</v>
      </c>
      <c r="I149">
        <f>IF(Données!J150&gt;0,1,0)</f>
        <v>1</v>
      </c>
      <c r="J149">
        <f>IF(Données!K150&gt;0,1,0)</f>
        <v>1</v>
      </c>
      <c r="K149">
        <f>IF(Données!L150&gt;0,1,0)</f>
        <v>1</v>
      </c>
      <c r="L149">
        <f>IF(Données!M150&gt;0,1,0)</f>
        <v>1</v>
      </c>
      <c r="M149">
        <f>IF(Données!N150&gt;0,1,0)</f>
        <v>1</v>
      </c>
      <c r="N149">
        <f>IF(Données!O150&gt;0,1,0)</f>
        <v>1</v>
      </c>
      <c r="O149">
        <f>IF(Données!P150&gt;0,1,0)</f>
        <v>1</v>
      </c>
      <c r="P149">
        <f>IF(Données!Q150&gt;0,1,0)</f>
        <v>1</v>
      </c>
      <c r="Q149">
        <f>IF(Données!R150&gt;0,1,0)</f>
        <v>1</v>
      </c>
      <c r="R149">
        <f>IF(Données!S150&gt;0,1,0)</f>
        <v>1</v>
      </c>
      <c r="S149">
        <f>IF(Données!T150&gt;0,1,0)</f>
        <v>1</v>
      </c>
      <c r="T149">
        <f>IF(Données!U150&gt;0,1,0)</f>
        <v>1</v>
      </c>
      <c r="U149">
        <f>IF(Données!V150&gt;0,1,0)</f>
        <v>1</v>
      </c>
      <c r="V149">
        <f>IF(Données!W150&gt;0,1,0)</f>
        <v>1</v>
      </c>
      <c r="W149" s="48">
        <f>IF(Données!X150&gt;0,1,0)</f>
        <v>1</v>
      </c>
      <c r="X149">
        <f t="shared" si="25"/>
        <v>2</v>
      </c>
      <c r="Y149">
        <f t="shared" si="26"/>
        <v>5</v>
      </c>
      <c r="Z149">
        <f t="shared" si="27"/>
        <v>5</v>
      </c>
      <c r="AA149">
        <f t="shared" si="28"/>
        <v>5</v>
      </c>
      <c r="AB149" s="48">
        <f t="shared" si="29"/>
        <v>5</v>
      </c>
      <c r="AC149" s="53">
        <f>IF(X149&gt;0,(Données!C150+Données!D150)/X149,0)</f>
        <v>6078</v>
      </c>
      <c r="AD149" s="53">
        <f>IF(Y149&gt;0,SUM(Données!E150:I150)/Y149,0)</f>
        <v>5888.8</v>
      </c>
      <c r="AE149" s="53">
        <f>IF(Z149&gt;0,SUM(Données!J150:N150)/Z149,0)</f>
        <v>5282.6</v>
      </c>
      <c r="AF149" s="53">
        <f>IF(AA149&gt;0,SUM(Données!O150:S150)/AA149,0)</f>
        <v>5158.6000000000004</v>
      </c>
      <c r="AG149" s="53">
        <f>IF(AB149&gt;0,SUM(Données!T150:X150)/AB149,0)</f>
        <v>5599.4</v>
      </c>
    </row>
    <row r="150" spans="1:33">
      <c r="A150" t="str">
        <f>Données!A151</f>
        <v>Suisse</v>
      </c>
      <c r="B150">
        <f>IF(Données!C151&gt;0,1,0)</f>
        <v>1</v>
      </c>
      <c r="C150">
        <f>IF(Données!D151&gt;0,1,0)</f>
        <v>1</v>
      </c>
      <c r="D150">
        <f>IF(Données!E151&gt;0,1,0)</f>
        <v>1</v>
      </c>
      <c r="E150">
        <f>IF(Données!F151&gt;0,1,0)</f>
        <v>1</v>
      </c>
      <c r="F150">
        <f>IF(Données!G151&gt;0,1,0)</f>
        <v>1</v>
      </c>
      <c r="G150">
        <f>IF(Données!H151&gt;0,1,0)</f>
        <v>1</v>
      </c>
      <c r="H150">
        <f>IF(Données!I151&gt;0,1,0)</f>
        <v>1</v>
      </c>
      <c r="I150">
        <f>IF(Données!J151&gt;0,1,0)</f>
        <v>1</v>
      </c>
      <c r="J150">
        <f>IF(Données!K151&gt;0,1,0)</f>
        <v>1</v>
      </c>
      <c r="K150">
        <f>IF(Données!L151&gt;0,1,0)</f>
        <v>1</v>
      </c>
      <c r="L150">
        <f>IF(Données!M151&gt;0,1,0)</f>
        <v>1</v>
      </c>
      <c r="M150">
        <f>IF(Données!N151&gt;0,1,0)</f>
        <v>1</v>
      </c>
      <c r="N150">
        <f>IF(Données!O151&gt;0,1,0)</f>
        <v>1</v>
      </c>
      <c r="O150">
        <f>IF(Données!P151&gt;0,1,0)</f>
        <v>1</v>
      </c>
      <c r="P150">
        <f>IF(Données!Q151&gt;0,1,0)</f>
        <v>1</v>
      </c>
      <c r="Q150">
        <f>IF(Données!R151&gt;0,1,0)</f>
        <v>1</v>
      </c>
      <c r="R150">
        <f>IF(Données!S151&gt;0,1,0)</f>
        <v>1</v>
      </c>
      <c r="S150">
        <f>IF(Données!T151&gt;0,1,0)</f>
        <v>1</v>
      </c>
      <c r="T150">
        <f>IF(Données!U151&gt;0,1,0)</f>
        <v>1</v>
      </c>
      <c r="U150">
        <f>IF(Données!V151&gt;0,1,0)</f>
        <v>1</v>
      </c>
      <c r="V150">
        <f>IF(Données!W151&gt;0,1,0)</f>
        <v>1</v>
      </c>
      <c r="W150" s="48">
        <f>IF(Données!X151&gt;0,1,0)</f>
        <v>1</v>
      </c>
      <c r="X150">
        <f t="shared" si="25"/>
        <v>2</v>
      </c>
      <c r="Y150">
        <f t="shared" si="26"/>
        <v>5</v>
      </c>
      <c r="Z150">
        <f t="shared" si="27"/>
        <v>5</v>
      </c>
      <c r="AA150">
        <f t="shared" si="28"/>
        <v>5</v>
      </c>
      <c r="AB150" s="48">
        <f t="shared" si="29"/>
        <v>5</v>
      </c>
      <c r="AC150" s="53">
        <f>IF(X150&gt;0,(Données!C151+Données!D151)/X150,0)</f>
        <v>5432</v>
      </c>
      <c r="AD150" s="53">
        <f>IF(Y150&gt;0,SUM(Données!E151:I151)/Y150,0)</f>
        <v>4851.6000000000004</v>
      </c>
      <c r="AE150" s="53">
        <f>IF(Z150&gt;0,SUM(Données!J151:N151)/Z150,0)</f>
        <v>4408</v>
      </c>
      <c r="AF150" s="53">
        <f>IF(AA150&gt;0,SUM(Données!O151:S151)/AA150,0)</f>
        <v>4387</v>
      </c>
      <c r="AG150" s="53">
        <f>IF(AB150&gt;0,SUM(Données!T151:X151)/AB150,0)</f>
        <v>4632.2</v>
      </c>
    </row>
    <row r="151" spans="1:33">
      <c r="A151" t="str">
        <f>Données!A152</f>
        <v>Syrie</v>
      </c>
      <c r="B151">
        <f>IF(Données!C152&gt;0,1,0)</f>
        <v>0</v>
      </c>
      <c r="C151">
        <f>IF(Données!D152&gt;0,1,0)</f>
        <v>0</v>
      </c>
      <c r="D151">
        <f>IF(Données!E152&gt;0,1,0)</f>
        <v>0</v>
      </c>
      <c r="E151">
        <f>IF(Données!F152&gt;0,1,0)</f>
        <v>0</v>
      </c>
      <c r="F151">
        <f>IF(Données!G152&gt;0,1,0)</f>
        <v>0</v>
      </c>
      <c r="G151">
        <f>IF(Données!H152&gt;0,1,0)</f>
        <v>0</v>
      </c>
      <c r="H151">
        <f>IF(Données!I152&gt;0,1,0)</f>
        <v>0</v>
      </c>
      <c r="I151">
        <f>IF(Données!J152&gt;0,1,0)</f>
        <v>0</v>
      </c>
      <c r="J151">
        <f>IF(Données!K152&gt;0,1,0)</f>
        <v>0</v>
      </c>
      <c r="K151">
        <f>IF(Données!L152&gt;0,1,0)</f>
        <v>0</v>
      </c>
      <c r="L151">
        <f>IF(Données!M152&gt;0,1,0)</f>
        <v>0</v>
      </c>
      <c r="M151">
        <f>IF(Données!N152&gt;0,1,0)</f>
        <v>0</v>
      </c>
      <c r="N151">
        <f>IF(Données!O152&gt;0,1,0)</f>
        <v>0</v>
      </c>
      <c r="O151">
        <f>IF(Données!P152&gt;0,1,0)</f>
        <v>0</v>
      </c>
      <c r="P151">
        <f>IF(Données!Q152&gt;0,1,0)</f>
        <v>0</v>
      </c>
      <c r="Q151">
        <f>IF(Données!R152&gt;0,1,0)</f>
        <v>0</v>
      </c>
      <c r="R151">
        <f>IF(Données!S152&gt;0,1,0)</f>
        <v>0</v>
      </c>
      <c r="S151">
        <f>IF(Données!T152&gt;0,1,0)</f>
        <v>0</v>
      </c>
      <c r="T151">
        <f>IF(Données!U152&gt;0,1,0)</f>
        <v>0</v>
      </c>
      <c r="U151">
        <f>IF(Données!V152&gt;0,1,0)</f>
        <v>0</v>
      </c>
      <c r="V151">
        <f>IF(Données!W152&gt;0,1,0)</f>
        <v>0</v>
      </c>
      <c r="W151" s="48">
        <f>IF(Données!X152&gt;0,1,0)</f>
        <v>0</v>
      </c>
      <c r="X151">
        <f t="shared" si="25"/>
        <v>0</v>
      </c>
      <c r="Y151">
        <f t="shared" si="26"/>
        <v>0</v>
      </c>
      <c r="Z151">
        <f t="shared" si="27"/>
        <v>0</v>
      </c>
      <c r="AA151">
        <f t="shared" si="28"/>
        <v>0</v>
      </c>
      <c r="AB151" s="48">
        <f t="shared" si="29"/>
        <v>0</v>
      </c>
      <c r="AC151" s="53">
        <f>IF(X151&gt;0,(Données!C152+Données!D152)/X151,0)</f>
        <v>0</v>
      </c>
      <c r="AD151" s="53">
        <f>IF(Y151&gt;0,SUM(Données!E152:I152)/Y151,0)</f>
        <v>0</v>
      </c>
      <c r="AE151" s="53">
        <f>IF(Z151&gt;0,SUM(Données!J152:N152)/Z151,0)</f>
        <v>0</v>
      </c>
      <c r="AF151" s="53">
        <f>IF(AA151&gt;0,SUM(Données!O152:S152)/AA151,0)</f>
        <v>0</v>
      </c>
      <c r="AG151" s="53">
        <f>IF(AB151&gt;0,SUM(Données!T152:X152)/AB151,0)</f>
        <v>0</v>
      </c>
    </row>
    <row r="152" spans="1:33">
      <c r="A152" t="str">
        <f>Données!A153</f>
        <v>Tadjikistan</v>
      </c>
      <c r="B152">
        <f>IF(Données!C153&gt;0,1,0)</f>
        <v>1</v>
      </c>
      <c r="C152">
        <f>IF(Données!D153&gt;0,1,0)</f>
        <v>1</v>
      </c>
      <c r="D152">
        <f>IF(Données!E153&gt;0,1,0)</f>
        <v>1</v>
      </c>
      <c r="E152">
        <f>IF(Données!F153&gt;0,1,0)</f>
        <v>1</v>
      </c>
      <c r="F152">
        <f>IF(Données!G153&gt;0,1,0)</f>
        <v>1</v>
      </c>
      <c r="G152">
        <f>IF(Données!H153&gt;0,1,0)</f>
        <v>1</v>
      </c>
      <c r="H152">
        <f>IF(Données!I153&gt;0,1,0)</f>
        <v>1</v>
      </c>
      <c r="I152">
        <f>IF(Données!J153&gt;0,1,0)</f>
        <v>0</v>
      </c>
      <c r="J152">
        <f>IF(Données!K153&gt;0,1,0)</f>
        <v>0</v>
      </c>
      <c r="K152">
        <f>IF(Données!L153&gt;0,1,0)</f>
        <v>0</v>
      </c>
      <c r="L152">
        <f>IF(Données!M153&gt;0,1,0)</f>
        <v>1</v>
      </c>
      <c r="M152">
        <f>IF(Données!N153&gt;0,1,0)</f>
        <v>1</v>
      </c>
      <c r="N152">
        <f>IF(Données!O153&gt;0,1,0)</f>
        <v>1</v>
      </c>
      <c r="O152">
        <f>IF(Données!P153&gt;0,1,0)</f>
        <v>1</v>
      </c>
      <c r="P152">
        <f>IF(Données!Q153&gt;0,1,0)</f>
        <v>1</v>
      </c>
      <c r="Q152">
        <f>IF(Données!R153&gt;0,1,0)</f>
        <v>0</v>
      </c>
      <c r="R152">
        <f>IF(Données!S153&gt;0,1,0)</f>
        <v>1</v>
      </c>
      <c r="S152">
        <f>IF(Données!T153&gt;0,1,0)</f>
        <v>1</v>
      </c>
      <c r="T152">
        <f>IF(Données!U153&gt;0,1,0)</f>
        <v>0</v>
      </c>
      <c r="U152">
        <f>IF(Données!V153&gt;0,1,0)</f>
        <v>0</v>
      </c>
      <c r="V152">
        <f>IF(Données!W153&gt;0,1,0)</f>
        <v>0</v>
      </c>
      <c r="W152" s="48">
        <f>IF(Données!X153&gt;0,1,0)</f>
        <v>0</v>
      </c>
      <c r="X152">
        <f t="shared" si="25"/>
        <v>2</v>
      </c>
      <c r="Y152">
        <f t="shared" si="26"/>
        <v>5</v>
      </c>
      <c r="Z152">
        <f t="shared" si="27"/>
        <v>2</v>
      </c>
      <c r="AA152">
        <f t="shared" si="28"/>
        <v>4</v>
      </c>
      <c r="AB152" s="48">
        <f t="shared" si="29"/>
        <v>1</v>
      </c>
      <c r="AC152" s="53">
        <f>IF(X152&gt;0,(Données!C153+Données!D153)/X152,0)</f>
        <v>18.25</v>
      </c>
      <c r="AD152" s="53">
        <f>IF(Y152&gt;0,SUM(Données!E153:I153)/Y152,0)</f>
        <v>28.939999999999998</v>
      </c>
      <c r="AE152" s="53">
        <f>IF(Z152&gt;0,SUM(Données!J153:N153)/Z152,0)</f>
        <v>39.150000000000006</v>
      </c>
      <c r="AF152" s="53">
        <f>IF(AA152&gt;0,SUM(Données!O153:S153)/AA152,0)</f>
        <v>57.875</v>
      </c>
      <c r="AG152" s="53">
        <f>IF(AB152&gt;0,SUM(Données!T153:X153)/AB152,0)</f>
        <v>79.7</v>
      </c>
    </row>
    <row r="153" spans="1:33">
      <c r="A153" t="str">
        <f>Données!A154</f>
        <v>Taiwan</v>
      </c>
      <c r="B153">
        <f>IF(Données!C154&gt;0,1,0)</f>
        <v>1</v>
      </c>
      <c r="C153">
        <f>IF(Données!D154&gt;0,1,0)</f>
        <v>1</v>
      </c>
      <c r="D153">
        <f>IF(Données!E154&gt;0,1,0)</f>
        <v>1</v>
      </c>
      <c r="E153">
        <f>IF(Données!F154&gt;0,1,0)</f>
        <v>1</v>
      </c>
      <c r="F153">
        <f>IF(Données!G154&gt;0,1,0)</f>
        <v>1</v>
      </c>
      <c r="G153">
        <f>IF(Données!H154&gt;0,1,0)</f>
        <v>1</v>
      </c>
      <c r="H153">
        <f>IF(Données!I154&gt;0,1,0)</f>
        <v>1</v>
      </c>
      <c r="I153">
        <f>IF(Données!J154&gt;0,1,0)</f>
        <v>1</v>
      </c>
      <c r="J153">
        <f>IF(Données!K154&gt;0,1,0)</f>
        <v>1</v>
      </c>
      <c r="K153">
        <f>IF(Données!L154&gt;0,1,0)</f>
        <v>1</v>
      </c>
      <c r="L153">
        <f>IF(Données!M154&gt;0,1,0)</f>
        <v>1</v>
      </c>
      <c r="M153">
        <f>IF(Données!N154&gt;0,1,0)</f>
        <v>1</v>
      </c>
      <c r="N153">
        <f>IF(Données!O154&gt;0,1,0)</f>
        <v>1</v>
      </c>
      <c r="O153">
        <f>IF(Données!P154&gt;0,1,0)</f>
        <v>1</v>
      </c>
      <c r="P153">
        <f>IF(Données!Q154&gt;0,1,0)</f>
        <v>1</v>
      </c>
      <c r="Q153">
        <f>IF(Données!R154&gt;0,1,0)</f>
        <v>1</v>
      </c>
      <c r="R153">
        <f>IF(Données!S154&gt;0,1,0)</f>
        <v>1</v>
      </c>
      <c r="S153">
        <f>IF(Données!T154&gt;0,1,0)</f>
        <v>1</v>
      </c>
      <c r="T153">
        <f>IF(Données!U154&gt;0,1,0)</f>
        <v>1</v>
      </c>
      <c r="U153">
        <f>IF(Données!V154&gt;0,1,0)</f>
        <v>1</v>
      </c>
      <c r="V153">
        <f>IF(Données!W154&gt;0,1,0)</f>
        <v>1</v>
      </c>
      <c r="W153" s="48">
        <f>IF(Données!X154&gt;0,1,0)</f>
        <v>1</v>
      </c>
      <c r="X153">
        <f t="shared" si="25"/>
        <v>2</v>
      </c>
      <c r="Y153">
        <f t="shared" si="26"/>
        <v>5</v>
      </c>
      <c r="Z153">
        <f t="shared" si="27"/>
        <v>5</v>
      </c>
      <c r="AA153">
        <f t="shared" si="28"/>
        <v>5</v>
      </c>
      <c r="AB153" s="48">
        <f t="shared" si="29"/>
        <v>5</v>
      </c>
      <c r="AC153" s="53">
        <f>IF(X153&gt;0,(Données!C154+Données!D154)/X153,0)</f>
        <v>12147.5</v>
      </c>
      <c r="AD153" s="53">
        <f>IF(Y153&gt;0,SUM(Données!E154:I154)/Y153,0)</f>
        <v>10272</v>
      </c>
      <c r="AE153" s="53">
        <f>IF(Z153&gt;0,SUM(Données!J154:N154)/Z153,0)</f>
        <v>9905.6</v>
      </c>
      <c r="AF153" s="53">
        <f>IF(AA153&gt;0,SUM(Données!O154:S154)/AA153,0)</f>
        <v>10222.200000000001</v>
      </c>
      <c r="AG153" s="53">
        <f>IF(AB153&gt;0,SUM(Données!T154:X154)/AB153,0)</f>
        <v>10503.6</v>
      </c>
    </row>
    <row r="154" spans="1:33">
      <c r="A154" t="str">
        <f>Données!A155</f>
        <v>Tanzanie</v>
      </c>
      <c r="B154">
        <f>IF(Données!C155&gt;0,1,0)</f>
        <v>1</v>
      </c>
      <c r="C154">
        <f>IF(Données!D155&gt;0,1,0)</f>
        <v>1</v>
      </c>
      <c r="D154">
        <f>IF(Données!E155&gt;0,1,0)</f>
        <v>1</v>
      </c>
      <c r="E154">
        <f>IF(Données!F155&gt;0,1,0)</f>
        <v>1</v>
      </c>
      <c r="F154">
        <f>IF(Données!G155&gt;0,1,0)</f>
        <v>1</v>
      </c>
      <c r="G154">
        <f>IF(Données!H155&gt;0,1,0)</f>
        <v>1</v>
      </c>
      <c r="H154">
        <f>IF(Données!I155&gt;0,1,0)</f>
        <v>1</v>
      </c>
      <c r="I154">
        <f>IF(Données!J155&gt;0,1,0)</f>
        <v>1</v>
      </c>
      <c r="J154">
        <f>IF(Données!K155&gt;0,1,0)</f>
        <v>1</v>
      </c>
      <c r="K154">
        <f>IF(Données!L155&gt;0,1,0)</f>
        <v>1</v>
      </c>
      <c r="L154">
        <f>IF(Données!M155&gt;0,1,0)</f>
        <v>1</v>
      </c>
      <c r="M154">
        <f>IF(Données!N155&gt;0,1,0)</f>
        <v>1</v>
      </c>
      <c r="N154">
        <f>IF(Données!O155&gt;0,1,0)</f>
        <v>1</v>
      </c>
      <c r="O154">
        <f>IF(Données!P155&gt;0,1,0)</f>
        <v>1</v>
      </c>
      <c r="P154">
        <f>IF(Données!Q155&gt;0,1,0)</f>
        <v>1</v>
      </c>
      <c r="Q154">
        <f>IF(Données!R155&gt;0,1,0)</f>
        <v>1</v>
      </c>
      <c r="R154">
        <f>IF(Données!S155&gt;0,1,0)</f>
        <v>1</v>
      </c>
      <c r="S154">
        <f>IF(Données!T155&gt;0,1,0)</f>
        <v>1</v>
      </c>
      <c r="T154">
        <f>IF(Données!U155&gt;0,1,0)</f>
        <v>1</v>
      </c>
      <c r="U154">
        <f>IF(Données!V155&gt;0,1,0)</f>
        <v>1</v>
      </c>
      <c r="V154">
        <f>IF(Données!W155&gt;0,1,0)</f>
        <v>1</v>
      </c>
      <c r="W154" s="48">
        <f>IF(Données!X155&gt;0,1,0)</f>
        <v>1</v>
      </c>
      <c r="X154">
        <f t="shared" si="25"/>
        <v>2</v>
      </c>
      <c r="Y154">
        <f t="shared" si="26"/>
        <v>5</v>
      </c>
      <c r="Z154">
        <f t="shared" si="27"/>
        <v>5</v>
      </c>
      <c r="AA154">
        <f t="shared" si="28"/>
        <v>5</v>
      </c>
      <c r="AB154" s="48">
        <f t="shared" si="29"/>
        <v>5</v>
      </c>
      <c r="AC154" s="53">
        <f>IF(X154&gt;0,(Données!C155+Données!D155)/X154,0)</f>
        <v>154.5</v>
      </c>
      <c r="AD154" s="53">
        <f>IF(Y154&gt;0,SUM(Données!E155:I155)/Y154,0)</f>
        <v>176.8</v>
      </c>
      <c r="AE154" s="53">
        <f>IF(Z154&gt;0,SUM(Données!J155:N155)/Z154,0)</f>
        <v>212.8</v>
      </c>
      <c r="AF154" s="53">
        <f>IF(AA154&gt;0,SUM(Données!O155:S155)/AA154,0)</f>
        <v>365.4</v>
      </c>
      <c r="AG154" s="53">
        <f>IF(AB154&gt;0,SUM(Données!T155:X155)/AB154,0)</f>
        <v>604.6</v>
      </c>
    </row>
    <row r="155" spans="1:33">
      <c r="A155" t="str">
        <f>Données!A156</f>
        <v>Tchad</v>
      </c>
      <c r="B155">
        <f>IF(Données!C156&gt;0,1,0)</f>
        <v>1</v>
      </c>
      <c r="C155">
        <f>IF(Données!D156&gt;0,1,0)</f>
        <v>1</v>
      </c>
      <c r="D155">
        <f>IF(Données!E156&gt;0,1,0)</f>
        <v>1</v>
      </c>
      <c r="E155">
        <f>IF(Données!F156&gt;0,1,0)</f>
        <v>1</v>
      </c>
      <c r="F155">
        <f>IF(Données!G156&gt;0,1,0)</f>
        <v>1</v>
      </c>
      <c r="G155">
        <f>IF(Données!H156&gt;0,1,0)</f>
        <v>1</v>
      </c>
      <c r="H155">
        <f>IF(Données!I156&gt;0,1,0)</f>
        <v>1</v>
      </c>
      <c r="I155">
        <f>IF(Données!J156&gt;0,1,0)</f>
        <v>1</v>
      </c>
      <c r="J155">
        <f>IF(Données!K156&gt;0,1,0)</f>
        <v>1</v>
      </c>
      <c r="K155">
        <f>IF(Données!L156&gt;0,1,0)</f>
        <v>1</v>
      </c>
      <c r="L155">
        <f>IF(Données!M156&gt;0,1,0)</f>
        <v>1</v>
      </c>
      <c r="M155">
        <f>IF(Données!N156&gt;0,1,0)</f>
        <v>1</v>
      </c>
      <c r="N155">
        <f>IF(Données!O156&gt;0,1,0)</f>
        <v>1</v>
      </c>
      <c r="O155">
        <f>IF(Données!P156&gt;0,1,0)</f>
        <v>1</v>
      </c>
      <c r="P155">
        <f>IF(Données!Q156&gt;0,1,0)</f>
        <v>0</v>
      </c>
      <c r="Q155">
        <f>IF(Données!R156&gt;0,1,0)</f>
        <v>1</v>
      </c>
      <c r="R155">
        <f>IF(Données!S156&gt;0,1,0)</f>
        <v>1</v>
      </c>
      <c r="S155">
        <f>IF(Données!T156&gt;0,1,0)</f>
        <v>1</v>
      </c>
      <c r="T155">
        <f>IF(Données!U156&gt;0,1,0)</f>
        <v>1</v>
      </c>
      <c r="U155">
        <f>IF(Données!V156&gt;0,1,0)</f>
        <v>1</v>
      </c>
      <c r="V155">
        <f>IF(Données!W156&gt;0,1,0)</f>
        <v>1</v>
      </c>
      <c r="W155" s="48">
        <f>IF(Données!X156&gt;0,1,0)</f>
        <v>1</v>
      </c>
      <c r="X155">
        <f t="shared" si="25"/>
        <v>2</v>
      </c>
      <c r="Y155">
        <f t="shared" si="26"/>
        <v>5</v>
      </c>
      <c r="Z155">
        <f t="shared" si="27"/>
        <v>5</v>
      </c>
      <c r="AA155">
        <f t="shared" si="28"/>
        <v>4</v>
      </c>
      <c r="AB155" s="48">
        <f t="shared" si="29"/>
        <v>5</v>
      </c>
      <c r="AC155" s="53">
        <f>IF(X155&gt;0,(Données!C156+Données!D156)/X155,0)</f>
        <v>30.1</v>
      </c>
      <c r="AD155" s="53">
        <f>IF(Y155&gt;0,SUM(Données!E156:I156)/Y155,0)</f>
        <v>52.14</v>
      </c>
      <c r="AE155" s="53">
        <f>IF(Z155&gt;0,SUM(Données!J156:N156)/Z155,0)</f>
        <v>393.82</v>
      </c>
      <c r="AF155" s="53">
        <f>IF(AA155&gt;0,SUM(Données!O156:S156)/AA155,0)</f>
        <v>533.75</v>
      </c>
      <c r="AG155" s="53">
        <f>IF(AB155&gt;0,SUM(Données!T156:X156)/AB155,0)</f>
        <v>239.2</v>
      </c>
    </row>
    <row r="156" spans="1:33">
      <c r="A156" t="str">
        <f>Données!A157</f>
        <v>Thaïlande</v>
      </c>
      <c r="B156">
        <f>IF(Données!C157&gt;0,1,0)</f>
        <v>1</v>
      </c>
      <c r="C156">
        <f>IF(Données!D157&gt;0,1,0)</f>
        <v>1</v>
      </c>
      <c r="D156">
        <f>IF(Données!E157&gt;0,1,0)</f>
        <v>1</v>
      </c>
      <c r="E156">
        <f>IF(Données!F157&gt;0,1,0)</f>
        <v>1</v>
      </c>
      <c r="F156">
        <f>IF(Données!G157&gt;0,1,0)</f>
        <v>1</v>
      </c>
      <c r="G156">
        <f>IF(Données!H157&gt;0,1,0)</f>
        <v>1</v>
      </c>
      <c r="H156">
        <f>IF(Données!I157&gt;0,1,0)</f>
        <v>1</v>
      </c>
      <c r="I156">
        <f>IF(Données!J157&gt;0,1,0)</f>
        <v>1</v>
      </c>
      <c r="J156">
        <f>IF(Données!K157&gt;0,1,0)</f>
        <v>1</v>
      </c>
      <c r="K156">
        <f>IF(Données!L157&gt;0,1,0)</f>
        <v>1</v>
      </c>
      <c r="L156">
        <f>IF(Données!M157&gt;0,1,0)</f>
        <v>1</v>
      </c>
      <c r="M156">
        <f>IF(Données!N157&gt;0,1,0)</f>
        <v>1</v>
      </c>
      <c r="N156">
        <f>IF(Données!O157&gt;0,1,0)</f>
        <v>1</v>
      </c>
      <c r="O156">
        <f>IF(Données!P157&gt;0,1,0)</f>
        <v>1</v>
      </c>
      <c r="P156">
        <f>IF(Données!Q157&gt;0,1,0)</f>
        <v>1</v>
      </c>
      <c r="Q156">
        <f>IF(Données!R157&gt;0,1,0)</f>
        <v>1</v>
      </c>
      <c r="R156">
        <f>IF(Données!S157&gt;0,1,0)</f>
        <v>1</v>
      </c>
      <c r="S156">
        <f>IF(Données!T157&gt;0,1,0)</f>
        <v>1</v>
      </c>
      <c r="T156">
        <f>IF(Données!U157&gt;0,1,0)</f>
        <v>1</v>
      </c>
      <c r="U156">
        <f>IF(Données!V157&gt;0,1,0)</f>
        <v>1</v>
      </c>
      <c r="V156">
        <f>IF(Données!W157&gt;0,1,0)</f>
        <v>1</v>
      </c>
      <c r="W156" s="48">
        <f>IF(Données!X157&gt;0,1,0)</f>
        <v>1</v>
      </c>
      <c r="X156">
        <f t="shared" si="25"/>
        <v>2</v>
      </c>
      <c r="Y156">
        <f t="shared" si="26"/>
        <v>5</v>
      </c>
      <c r="Z156">
        <f t="shared" si="27"/>
        <v>5</v>
      </c>
      <c r="AA156">
        <f t="shared" si="28"/>
        <v>5</v>
      </c>
      <c r="AB156" s="48">
        <f t="shared" si="29"/>
        <v>5</v>
      </c>
      <c r="AC156" s="53">
        <f>IF(X156&gt;0,(Données!C157+Données!D157)/X156,0)</f>
        <v>3547</v>
      </c>
      <c r="AD156" s="53">
        <f>IF(Y156&gt;0,SUM(Données!E157:I157)/Y156,0)</f>
        <v>3146.6</v>
      </c>
      <c r="AE156" s="53">
        <f>IF(Z156&gt;0,SUM(Données!J157:N157)/Z156,0)</f>
        <v>4233.8</v>
      </c>
      <c r="AF156" s="53">
        <f>IF(AA156&gt;0,SUM(Données!O157:S157)/AA156,0)</f>
        <v>5306</v>
      </c>
      <c r="AG156" s="53">
        <f>IF(AB156&gt;0,SUM(Données!T157:X157)/AB156,0)</f>
        <v>6298.4</v>
      </c>
    </row>
    <row r="157" spans="1:33">
      <c r="A157" t="str">
        <f>Données!A158</f>
        <v>Timor-Leste</v>
      </c>
      <c r="B157">
        <f>IF(Données!C158&gt;0,1,0)</f>
        <v>0</v>
      </c>
      <c r="C157">
        <f>IF(Données!D158&gt;0,1,0)</f>
        <v>0</v>
      </c>
      <c r="D157">
        <f>IF(Données!E158&gt;0,1,0)</f>
        <v>0</v>
      </c>
      <c r="E157">
        <f>IF(Données!F158&gt;0,1,0)</f>
        <v>0</v>
      </c>
      <c r="F157">
        <f>IF(Données!G158&gt;0,1,0)</f>
        <v>0</v>
      </c>
      <c r="G157">
        <f>IF(Données!H158&gt;0,1,0)</f>
        <v>0</v>
      </c>
      <c r="H157">
        <f>IF(Données!I158&gt;0,1,0)</f>
        <v>0</v>
      </c>
      <c r="I157">
        <f>IF(Données!J158&gt;0,1,0)</f>
        <v>1</v>
      </c>
      <c r="J157">
        <f>IF(Données!K158&gt;0,1,0)</f>
        <v>1</v>
      </c>
      <c r="K157">
        <f>IF(Données!L158&gt;0,1,0)</f>
        <v>1</v>
      </c>
      <c r="L157">
        <f>IF(Données!M158&gt;0,1,0)</f>
        <v>1</v>
      </c>
      <c r="M157">
        <f>IF(Données!N158&gt;0,1,0)</f>
        <v>1</v>
      </c>
      <c r="N157">
        <f>IF(Données!O158&gt;0,1,0)</f>
        <v>1</v>
      </c>
      <c r="O157">
        <f>IF(Données!P158&gt;0,1,0)</f>
        <v>1</v>
      </c>
      <c r="P157">
        <f>IF(Données!Q158&gt;0,1,0)</f>
        <v>1</v>
      </c>
      <c r="Q157">
        <f>IF(Données!R158&gt;0,1,0)</f>
        <v>1</v>
      </c>
      <c r="R157">
        <f>IF(Données!S158&gt;0,1,0)</f>
        <v>1</v>
      </c>
      <c r="S157">
        <f>IF(Données!T158&gt;0,1,0)</f>
        <v>1</v>
      </c>
      <c r="T157">
        <f>IF(Données!U158&gt;0,1,0)</f>
        <v>1</v>
      </c>
      <c r="U157">
        <f>IF(Données!V158&gt;0,1,0)</f>
        <v>1</v>
      </c>
      <c r="V157">
        <f>IF(Données!W158&gt;0,1,0)</f>
        <v>1</v>
      </c>
      <c r="W157" s="48">
        <f>IF(Données!X158&gt;0,1,0)</f>
        <v>1</v>
      </c>
      <c r="X157">
        <f t="shared" si="25"/>
        <v>0</v>
      </c>
      <c r="Y157">
        <f t="shared" si="26"/>
        <v>0</v>
      </c>
      <c r="Z157">
        <f t="shared" si="27"/>
        <v>5</v>
      </c>
      <c r="AA157">
        <f t="shared" si="28"/>
        <v>5</v>
      </c>
      <c r="AB157" s="48">
        <f t="shared" si="29"/>
        <v>5</v>
      </c>
      <c r="AC157" s="53">
        <f>IF(X157&gt;0,(Données!C158+Données!D158)/X157,0)</f>
        <v>0</v>
      </c>
      <c r="AD157" s="53">
        <f>IF(Y157&gt;0,SUM(Données!E158:I158)/Y157,0)</f>
        <v>0</v>
      </c>
      <c r="AE157" s="53">
        <f>IF(Z157&gt;0,SUM(Données!J158:N158)/Z157,0)</f>
        <v>35.520000000000003</v>
      </c>
      <c r="AF157" s="53">
        <f>IF(AA157&gt;0,SUM(Données!O158:S158)/AA157,0)</f>
        <v>32.339999999999996</v>
      </c>
      <c r="AG157" s="53">
        <f>IF(AB157&gt;0,SUM(Données!T158:X158)/AB157,0)</f>
        <v>25.860000000000003</v>
      </c>
    </row>
    <row r="158" spans="1:33">
      <c r="A158" t="str">
        <f>Données!A159</f>
        <v>Togo</v>
      </c>
      <c r="B158">
        <f>IF(Données!C159&gt;0,1,0)</f>
        <v>0</v>
      </c>
      <c r="C158">
        <f>IF(Données!D159&gt;0,1,0)</f>
        <v>0</v>
      </c>
      <c r="D158">
        <f>IF(Données!E159&gt;0,1,0)</f>
        <v>0</v>
      </c>
      <c r="E158">
        <f>IF(Données!F159&gt;0,1,0)</f>
        <v>0</v>
      </c>
      <c r="F158">
        <f>IF(Données!G159&gt;0,1,0)</f>
        <v>1</v>
      </c>
      <c r="G158">
        <f>IF(Données!H159&gt;0,1,0)</f>
        <v>1</v>
      </c>
      <c r="H158">
        <f>IF(Données!I159&gt;0,1,0)</f>
        <v>1</v>
      </c>
      <c r="I158">
        <f>IF(Données!J159&gt;0,1,0)</f>
        <v>0</v>
      </c>
      <c r="J158">
        <f>IF(Données!K159&gt;0,1,0)</f>
        <v>0</v>
      </c>
      <c r="K158">
        <f>IF(Données!L159&gt;0,1,0)</f>
        <v>0</v>
      </c>
      <c r="L158">
        <f>IF(Données!M159&gt;0,1,0)</f>
        <v>1</v>
      </c>
      <c r="M158">
        <f>IF(Données!N159&gt;0,1,0)</f>
        <v>1</v>
      </c>
      <c r="N158">
        <f>IF(Données!O159&gt;0,1,0)</f>
        <v>1</v>
      </c>
      <c r="O158">
        <f>IF(Données!P159&gt;0,1,0)</f>
        <v>1</v>
      </c>
      <c r="P158">
        <f>IF(Données!Q159&gt;0,1,0)</f>
        <v>1</v>
      </c>
      <c r="Q158">
        <f>IF(Données!R159&gt;0,1,0)</f>
        <v>1</v>
      </c>
      <c r="R158">
        <f>IF(Données!S159&gt;0,1,0)</f>
        <v>1</v>
      </c>
      <c r="S158">
        <f>IF(Données!T159&gt;0,1,0)</f>
        <v>1</v>
      </c>
      <c r="T158">
        <f>IF(Données!U159&gt;0,1,0)</f>
        <v>1</v>
      </c>
      <c r="U158">
        <f>IF(Données!V159&gt;0,1,0)</f>
        <v>1</v>
      </c>
      <c r="V158">
        <f>IF(Données!W159&gt;0,1,0)</f>
        <v>1</v>
      </c>
      <c r="W158" s="48">
        <f>IF(Données!X159&gt;0,1,0)</f>
        <v>1</v>
      </c>
      <c r="X158">
        <f t="shared" si="25"/>
        <v>0</v>
      </c>
      <c r="Y158">
        <f t="shared" si="26"/>
        <v>3</v>
      </c>
      <c r="Z158">
        <f t="shared" si="27"/>
        <v>2</v>
      </c>
      <c r="AA158">
        <f t="shared" si="28"/>
        <v>5</v>
      </c>
      <c r="AB158" s="48">
        <f t="shared" si="29"/>
        <v>5</v>
      </c>
      <c r="AC158" s="53">
        <f>IF(X158&gt;0,(Données!C159+Données!D159)/X158,0)</f>
        <v>0</v>
      </c>
      <c r="AD158" s="53">
        <f>IF(Y158&gt;0,SUM(Données!E159:I159)/Y158,0)</f>
        <v>43.933333333333337</v>
      </c>
      <c r="AE158" s="53">
        <f>IF(Z158&gt;0,SUM(Données!J159:N159)/Z158,0)</f>
        <v>49.7</v>
      </c>
      <c r="AF158" s="53">
        <f>IF(AA158&gt;0,SUM(Données!O159:S159)/AA158,0)</f>
        <v>58.719999999999992</v>
      </c>
      <c r="AG158" s="53">
        <f>IF(AB158&gt;0,SUM(Données!T159:X159)/AB158,0)</f>
        <v>88.78</v>
      </c>
    </row>
    <row r="159" spans="1:33">
      <c r="A159" t="str">
        <f>Données!A160</f>
        <v>Trinité-et-Tobago</v>
      </c>
      <c r="B159">
        <f>IF(Données!C160&gt;0,1,0)</f>
        <v>0</v>
      </c>
      <c r="C159">
        <f>IF(Données!D160&gt;0,1,0)</f>
        <v>0</v>
      </c>
      <c r="D159">
        <f>IF(Données!E160&gt;0,1,0)</f>
        <v>0</v>
      </c>
      <c r="E159">
        <f>IF(Données!F160&gt;0,1,0)</f>
        <v>1</v>
      </c>
      <c r="F159">
        <f>IF(Données!G160&gt;0,1,0)</f>
        <v>1</v>
      </c>
      <c r="G159">
        <f>IF(Données!H160&gt;0,1,0)</f>
        <v>1</v>
      </c>
      <c r="H159">
        <f>IF(Données!I160&gt;0,1,0)</f>
        <v>1</v>
      </c>
      <c r="I159">
        <f>IF(Données!J160&gt;0,1,0)</f>
        <v>1</v>
      </c>
      <c r="J159">
        <f>IF(Données!K160&gt;0,1,0)</f>
        <v>1</v>
      </c>
      <c r="K159">
        <f>IF(Données!L160&gt;0,1,0)</f>
        <v>1</v>
      </c>
      <c r="L159">
        <f>IF(Données!M160&gt;0,1,0)</f>
        <v>1</v>
      </c>
      <c r="M159">
        <f>IF(Données!N160&gt;0,1,0)</f>
        <v>1</v>
      </c>
      <c r="N159">
        <f>IF(Données!O160&gt;0,1,0)</f>
        <v>1</v>
      </c>
      <c r="O159">
        <f>IF(Données!P160&gt;0,1,0)</f>
        <v>1</v>
      </c>
      <c r="P159">
        <f>IF(Données!Q160&gt;0,1,0)</f>
        <v>1</v>
      </c>
      <c r="Q159">
        <f>IF(Données!R160&gt;0,1,0)</f>
        <v>1</v>
      </c>
      <c r="R159">
        <f>IF(Données!S160&gt;0,1,0)</f>
        <v>1</v>
      </c>
      <c r="S159">
        <f>IF(Données!T160&gt;0,1,0)</f>
        <v>1</v>
      </c>
      <c r="T159">
        <f>IF(Données!U160&gt;0,1,0)</f>
        <v>1</v>
      </c>
      <c r="U159">
        <f>IF(Données!V160&gt;0,1,0)</f>
        <v>1</v>
      </c>
      <c r="V159">
        <f>IF(Données!W160&gt;0,1,0)</f>
        <v>1</v>
      </c>
      <c r="W159" s="48">
        <f>IF(Données!X160&gt;0,1,0)</f>
        <v>1</v>
      </c>
      <c r="X159">
        <f t="shared" si="25"/>
        <v>0</v>
      </c>
      <c r="Y159">
        <f t="shared" si="26"/>
        <v>4</v>
      </c>
      <c r="Z159">
        <f t="shared" si="27"/>
        <v>5</v>
      </c>
      <c r="AA159">
        <f t="shared" si="28"/>
        <v>5</v>
      </c>
      <c r="AB159" s="48">
        <f t="shared" si="29"/>
        <v>5</v>
      </c>
      <c r="AC159" s="53">
        <f>IF(X159&gt;0,(Données!C160+Données!D160)/X159,0)</f>
        <v>0</v>
      </c>
      <c r="AD159" s="53">
        <f>IF(Y159&gt;0,SUM(Données!E160:I160)/Y159,0)</f>
        <v>79.474999999999994</v>
      </c>
      <c r="AE159" s="53">
        <f>IF(Z159&gt;0,SUM(Données!J160:N160)/Z159,0)</f>
        <v>209.2</v>
      </c>
      <c r="AF159" s="53">
        <f>IF(AA159&gt;0,SUM(Données!O160:S160)/AA159,0)</f>
        <v>199.8</v>
      </c>
      <c r="AG159" s="53">
        <f>IF(AB159&gt;0,SUM(Données!T160:X160)/AB159,0)</f>
        <v>190.8</v>
      </c>
    </row>
    <row r="160" spans="1:33">
      <c r="A160" t="str">
        <f>Données!A161</f>
        <v>Tunisie</v>
      </c>
      <c r="B160">
        <f>IF(Données!C161&gt;0,1,0)</f>
        <v>1</v>
      </c>
      <c r="C160">
        <f>IF(Données!D161&gt;0,1,0)</f>
        <v>1</v>
      </c>
      <c r="D160">
        <f>IF(Données!E161&gt;0,1,0)</f>
        <v>1</v>
      </c>
      <c r="E160">
        <f>IF(Données!F161&gt;0,1,0)</f>
        <v>1</v>
      </c>
      <c r="F160">
        <f>IF(Données!G161&gt;0,1,0)</f>
        <v>1</v>
      </c>
      <c r="G160">
        <f>IF(Données!H161&gt;0,1,0)</f>
        <v>1</v>
      </c>
      <c r="H160">
        <f>IF(Données!I161&gt;0,1,0)</f>
        <v>1</v>
      </c>
      <c r="I160">
        <f>IF(Données!J161&gt;0,1,0)</f>
        <v>1</v>
      </c>
      <c r="J160">
        <f>IF(Données!K161&gt;0,1,0)</f>
        <v>1</v>
      </c>
      <c r="K160">
        <f>IF(Données!L161&gt;0,1,0)</f>
        <v>1</v>
      </c>
      <c r="L160">
        <f>IF(Données!M161&gt;0,1,0)</f>
        <v>1</v>
      </c>
      <c r="M160">
        <f>IF(Données!N161&gt;0,1,0)</f>
        <v>1</v>
      </c>
      <c r="N160">
        <f>IF(Données!O161&gt;0,1,0)</f>
        <v>1</v>
      </c>
      <c r="O160">
        <f>IF(Données!P161&gt;0,1,0)</f>
        <v>1</v>
      </c>
      <c r="P160">
        <f>IF(Données!Q161&gt;0,1,0)</f>
        <v>1</v>
      </c>
      <c r="Q160">
        <f>IF(Données!R161&gt;0,1,0)</f>
        <v>1</v>
      </c>
      <c r="R160">
        <f>IF(Données!S161&gt;0,1,0)</f>
        <v>1</v>
      </c>
      <c r="S160">
        <f>IF(Données!T161&gt;0,1,0)</f>
        <v>1</v>
      </c>
      <c r="T160">
        <f>IF(Données!U161&gt;0,1,0)</f>
        <v>1</v>
      </c>
      <c r="U160">
        <f>IF(Données!V161&gt;0,1,0)</f>
        <v>1</v>
      </c>
      <c r="V160">
        <f>IF(Données!W161&gt;0,1,0)</f>
        <v>1</v>
      </c>
      <c r="W160" s="48">
        <f>IF(Données!X161&gt;0,1,0)</f>
        <v>1</v>
      </c>
      <c r="X160">
        <f t="shared" si="25"/>
        <v>2</v>
      </c>
      <c r="Y160">
        <f t="shared" si="26"/>
        <v>5</v>
      </c>
      <c r="Z160">
        <f t="shared" si="27"/>
        <v>5</v>
      </c>
      <c r="AA160">
        <f t="shared" si="28"/>
        <v>5</v>
      </c>
      <c r="AB160" s="48">
        <f t="shared" si="29"/>
        <v>5</v>
      </c>
      <c r="AC160" s="53">
        <f>IF(X160&gt;0,(Données!C161+Données!D161)/X160,0)</f>
        <v>340</v>
      </c>
      <c r="AD160" s="53">
        <f>IF(Y160&gt;0,SUM(Données!E161:I161)/Y160,0)</f>
        <v>301.2</v>
      </c>
      <c r="AE160" s="53">
        <f>IF(Z160&gt;0,SUM(Données!J161:N161)/Z160,0)</f>
        <v>428.8</v>
      </c>
      <c r="AF160" s="53">
        <f>IF(AA160&gt;0,SUM(Données!O161:S161)/AA160,0)</f>
        <v>587</v>
      </c>
      <c r="AG160" s="53">
        <f>IF(AB160&gt;0,SUM(Données!T161:X161)/AB160,0)</f>
        <v>870.8</v>
      </c>
    </row>
    <row r="161" spans="1:33">
      <c r="A161" t="str">
        <f>Données!A162</f>
        <v>Turkménistan</v>
      </c>
      <c r="B161">
        <f>IF(Données!C162&gt;0,1,0)</f>
        <v>1</v>
      </c>
      <c r="C161">
        <f>IF(Données!D162&gt;0,1,0)</f>
        <v>1</v>
      </c>
      <c r="D161">
        <f>IF(Données!E162&gt;0,1,0)</f>
        <v>0</v>
      </c>
      <c r="E161">
        <f>IF(Données!F162&gt;0,1,0)</f>
        <v>0</v>
      </c>
      <c r="F161">
        <f>IF(Données!G162&gt;0,1,0)</f>
        <v>0</v>
      </c>
      <c r="G161">
        <f>IF(Données!H162&gt;0,1,0)</f>
        <v>0</v>
      </c>
      <c r="H161">
        <f>IF(Données!I162&gt;0,1,0)</f>
        <v>0</v>
      </c>
      <c r="I161">
        <f>IF(Données!J162&gt;0,1,0)</f>
        <v>0</v>
      </c>
      <c r="J161">
        <f>IF(Données!K162&gt;0,1,0)</f>
        <v>0</v>
      </c>
      <c r="K161">
        <f>IF(Données!L162&gt;0,1,0)</f>
        <v>0</v>
      </c>
      <c r="L161">
        <f>IF(Données!M162&gt;0,1,0)</f>
        <v>0</v>
      </c>
      <c r="M161">
        <f>IF(Données!N162&gt;0,1,0)</f>
        <v>0</v>
      </c>
      <c r="N161">
        <f>IF(Données!O162&gt;0,1,0)</f>
        <v>0</v>
      </c>
      <c r="O161">
        <f>IF(Données!P162&gt;0,1,0)</f>
        <v>0</v>
      </c>
      <c r="P161">
        <f>IF(Données!Q162&gt;0,1,0)</f>
        <v>0</v>
      </c>
      <c r="Q161">
        <f>IF(Données!R162&gt;0,1,0)</f>
        <v>0</v>
      </c>
      <c r="R161">
        <f>IF(Données!S162&gt;0,1,0)</f>
        <v>0</v>
      </c>
      <c r="S161">
        <f>IF(Données!T162&gt;0,1,0)</f>
        <v>0</v>
      </c>
      <c r="T161">
        <f>IF(Données!U162&gt;0,1,0)</f>
        <v>0</v>
      </c>
      <c r="U161">
        <f>IF(Données!V162&gt;0,1,0)</f>
        <v>0</v>
      </c>
      <c r="V161">
        <f>IF(Données!W162&gt;0,1,0)</f>
        <v>0</v>
      </c>
      <c r="W161" s="48">
        <f>IF(Données!X162&gt;0,1,0)</f>
        <v>0</v>
      </c>
      <c r="X161">
        <f t="shared" si="25"/>
        <v>2</v>
      </c>
      <c r="Y161">
        <f t="shared" si="26"/>
        <v>0</v>
      </c>
      <c r="Z161">
        <f t="shared" si="27"/>
        <v>0</v>
      </c>
      <c r="AA161">
        <f t="shared" si="28"/>
        <v>0</v>
      </c>
      <c r="AB161" s="48">
        <f t="shared" si="29"/>
        <v>0</v>
      </c>
      <c r="AC161" s="53">
        <f>IF(X161&gt;0,(Données!C162+Données!D162)/X161,0)</f>
        <v>120</v>
      </c>
      <c r="AD161" s="53">
        <f>IF(Y161&gt;0,SUM(Données!E162:I162)/Y161,0)</f>
        <v>0</v>
      </c>
      <c r="AE161" s="53">
        <f>IF(Z161&gt;0,SUM(Données!J162:N162)/Z161,0)</f>
        <v>0</v>
      </c>
      <c r="AF161" s="53">
        <f>IF(AA161&gt;0,SUM(Données!O162:S162)/AA161,0)</f>
        <v>0</v>
      </c>
      <c r="AG161" s="53">
        <f>IF(AB161&gt;0,SUM(Données!T162:X162)/AB161,0)</f>
        <v>0</v>
      </c>
    </row>
    <row r="162" spans="1:33">
      <c r="A162" t="str">
        <f>Données!A163</f>
        <v>Turquie</v>
      </c>
      <c r="B162">
        <f>IF(Données!C163&gt;0,1,0)</f>
        <v>1</v>
      </c>
      <c r="C162">
        <f>IF(Données!D163&gt;0,1,0)</f>
        <v>1</v>
      </c>
      <c r="D162">
        <f>IF(Données!E163&gt;0,1,0)</f>
        <v>1</v>
      </c>
      <c r="E162">
        <f>IF(Données!F163&gt;0,1,0)</f>
        <v>1</v>
      </c>
      <c r="F162">
        <f>IF(Données!G163&gt;0,1,0)</f>
        <v>1</v>
      </c>
      <c r="G162">
        <f>IF(Données!H163&gt;0,1,0)</f>
        <v>1</v>
      </c>
      <c r="H162">
        <f>IF(Données!I163&gt;0,1,0)</f>
        <v>1</v>
      </c>
      <c r="I162">
        <f>IF(Données!J163&gt;0,1,0)</f>
        <v>1</v>
      </c>
      <c r="J162">
        <f>IF(Données!K163&gt;0,1,0)</f>
        <v>1</v>
      </c>
      <c r="K162">
        <f>IF(Données!L163&gt;0,1,0)</f>
        <v>1</v>
      </c>
      <c r="L162">
        <f>IF(Données!M163&gt;0,1,0)</f>
        <v>1</v>
      </c>
      <c r="M162">
        <f>IF(Données!N163&gt;0,1,0)</f>
        <v>1</v>
      </c>
      <c r="N162">
        <f>IF(Données!O163&gt;0,1,0)</f>
        <v>1</v>
      </c>
      <c r="O162">
        <f>IF(Données!P163&gt;0,1,0)</f>
        <v>1</v>
      </c>
      <c r="P162">
        <f>IF(Données!Q163&gt;0,1,0)</f>
        <v>1</v>
      </c>
      <c r="Q162">
        <f>IF(Données!R163&gt;0,1,0)</f>
        <v>1</v>
      </c>
      <c r="R162">
        <f>IF(Données!S163&gt;0,1,0)</f>
        <v>1</v>
      </c>
      <c r="S162">
        <f>IF(Données!T163&gt;0,1,0)</f>
        <v>1</v>
      </c>
      <c r="T162">
        <f>IF(Données!U163&gt;0,1,0)</f>
        <v>1</v>
      </c>
      <c r="U162">
        <f>IF(Données!V163&gt;0,1,0)</f>
        <v>1</v>
      </c>
      <c r="V162">
        <f>IF(Données!W163&gt;0,1,0)</f>
        <v>1</v>
      </c>
      <c r="W162" s="48">
        <f>IF(Données!X163&gt;0,1,0)</f>
        <v>1</v>
      </c>
      <c r="X162">
        <f t="shared" si="25"/>
        <v>2</v>
      </c>
      <c r="Y162">
        <f t="shared" si="26"/>
        <v>5</v>
      </c>
      <c r="Z162">
        <f t="shared" si="27"/>
        <v>5</v>
      </c>
      <c r="AA162">
        <f t="shared" si="28"/>
        <v>5</v>
      </c>
      <c r="AB162" s="48">
        <f t="shared" si="29"/>
        <v>5</v>
      </c>
      <c r="AC162" s="53">
        <f>IF(X162&gt;0,(Données!C163+Données!D163)/X162,0)</f>
        <v>14499.5</v>
      </c>
      <c r="AD162" s="53">
        <f>IF(Y162&gt;0,SUM(Données!E163:I163)/Y162,0)</f>
        <v>13672.6</v>
      </c>
      <c r="AE162" s="53">
        <f>IF(Z162&gt;0,SUM(Données!J163:N163)/Z162,0)</f>
        <v>12597</v>
      </c>
      <c r="AF162" s="53">
        <f>IF(AA162&gt;0,SUM(Données!O163:S163)/AA162,0)</f>
        <v>13512</v>
      </c>
      <c r="AG162" s="53">
        <f>IF(AB162&gt;0,SUM(Données!T163:X163)/AB162,0)</f>
        <v>17972.8</v>
      </c>
    </row>
    <row r="163" spans="1:33">
      <c r="A163" t="str">
        <f>Données!A164</f>
        <v>Ukraine</v>
      </c>
      <c r="B163">
        <f>IF(Données!C164&gt;0,1,0)</f>
        <v>1</v>
      </c>
      <c r="C163">
        <f>IF(Données!D164&gt;0,1,0)</f>
        <v>1</v>
      </c>
      <c r="D163">
        <f>IF(Données!E164&gt;0,1,0)</f>
        <v>1</v>
      </c>
      <c r="E163">
        <f>IF(Données!F164&gt;0,1,0)</f>
        <v>1</v>
      </c>
      <c r="F163">
        <f>IF(Données!G164&gt;0,1,0)</f>
        <v>1</v>
      </c>
      <c r="G163">
        <f>IF(Données!H164&gt;0,1,0)</f>
        <v>1</v>
      </c>
      <c r="H163">
        <f>IF(Données!I164&gt;0,1,0)</f>
        <v>1</v>
      </c>
      <c r="I163">
        <f>IF(Données!J164&gt;0,1,0)</f>
        <v>1</v>
      </c>
      <c r="J163">
        <f>IF(Données!K164&gt;0,1,0)</f>
        <v>1</v>
      </c>
      <c r="K163">
        <f>IF(Données!L164&gt;0,1,0)</f>
        <v>1</v>
      </c>
      <c r="L163">
        <f>IF(Données!M164&gt;0,1,0)</f>
        <v>1</v>
      </c>
      <c r="M163">
        <f>IF(Données!N164&gt;0,1,0)</f>
        <v>1</v>
      </c>
      <c r="N163">
        <f>IF(Données!O164&gt;0,1,0)</f>
        <v>1</v>
      </c>
      <c r="O163">
        <f>IF(Données!P164&gt;0,1,0)</f>
        <v>1</v>
      </c>
      <c r="P163">
        <f>IF(Données!Q164&gt;0,1,0)</f>
        <v>1</v>
      </c>
      <c r="Q163">
        <f>IF(Données!R164&gt;0,1,0)</f>
        <v>1</v>
      </c>
      <c r="R163">
        <f>IF(Données!S164&gt;0,1,0)</f>
        <v>1</v>
      </c>
      <c r="S163">
        <f>IF(Données!T164&gt;0,1,0)</f>
        <v>1</v>
      </c>
      <c r="T163">
        <f>IF(Données!U164&gt;0,1,0)</f>
        <v>1</v>
      </c>
      <c r="U163">
        <f>IF(Données!V164&gt;0,1,0)</f>
        <v>1</v>
      </c>
      <c r="V163">
        <f>IF(Données!W164&gt;0,1,0)</f>
        <v>1</v>
      </c>
      <c r="W163" s="48">
        <f>IF(Données!X164&gt;0,1,0)</f>
        <v>1</v>
      </c>
      <c r="X163">
        <f t="shared" si="25"/>
        <v>2</v>
      </c>
      <c r="Y163">
        <f t="shared" si="26"/>
        <v>5</v>
      </c>
      <c r="Z163">
        <f t="shared" si="27"/>
        <v>5</v>
      </c>
      <c r="AA163">
        <f t="shared" si="28"/>
        <v>5</v>
      </c>
      <c r="AB163" s="48">
        <f t="shared" si="29"/>
        <v>5</v>
      </c>
      <c r="AC163" s="53">
        <f>IF(X163&gt;0,(Données!C164+Données!D164)/X163,0)</f>
        <v>1324.5</v>
      </c>
      <c r="AD163" s="53">
        <f>IF(Y163&gt;0,SUM(Données!E164:I164)/Y163,0)</f>
        <v>1544.2</v>
      </c>
      <c r="AE163" s="53">
        <f>IF(Z163&gt;0,SUM(Données!J164:N164)/Z163,0)</f>
        <v>2582.1999999999998</v>
      </c>
      <c r="AF163" s="53">
        <f>IF(AA163&gt;0,SUM(Données!O164:S164)/AA163,0)</f>
        <v>2824.6</v>
      </c>
      <c r="AG163" s="53">
        <f>IF(AB163&gt;0,SUM(Données!T164:X164)/AB163,0)</f>
        <v>4092.4</v>
      </c>
    </row>
    <row r="164" spans="1:33">
      <c r="A164" t="str">
        <f>Données!A165</f>
        <v>Uruguay</v>
      </c>
      <c r="B164">
        <f>IF(Données!C165&gt;0,1,0)</f>
        <v>1</v>
      </c>
      <c r="C164">
        <f>IF(Données!D165&gt;0,1,0)</f>
        <v>1</v>
      </c>
      <c r="D164">
        <f>IF(Données!E165&gt;0,1,0)</f>
        <v>1</v>
      </c>
      <c r="E164">
        <f>IF(Données!F165&gt;0,1,0)</f>
        <v>1</v>
      </c>
      <c r="F164">
        <f>IF(Données!G165&gt;0,1,0)</f>
        <v>1</v>
      </c>
      <c r="G164">
        <f>IF(Données!H165&gt;0,1,0)</f>
        <v>1</v>
      </c>
      <c r="H164">
        <f>IF(Données!I165&gt;0,1,0)</f>
        <v>1</v>
      </c>
      <c r="I164">
        <f>IF(Données!J165&gt;0,1,0)</f>
        <v>1</v>
      </c>
      <c r="J164">
        <f>IF(Données!K165&gt;0,1,0)</f>
        <v>1</v>
      </c>
      <c r="K164">
        <f>IF(Données!L165&gt;0,1,0)</f>
        <v>1</v>
      </c>
      <c r="L164">
        <f>IF(Données!M165&gt;0,1,0)</f>
        <v>1</v>
      </c>
      <c r="M164">
        <f>IF(Données!N165&gt;0,1,0)</f>
        <v>1</v>
      </c>
      <c r="N164">
        <f>IF(Données!O165&gt;0,1,0)</f>
        <v>1</v>
      </c>
      <c r="O164">
        <f>IF(Données!P165&gt;0,1,0)</f>
        <v>1</v>
      </c>
      <c r="P164">
        <f>IF(Données!Q165&gt;0,1,0)</f>
        <v>1</v>
      </c>
      <c r="Q164">
        <f>IF(Données!R165&gt;0,1,0)</f>
        <v>1</v>
      </c>
      <c r="R164">
        <f>IF(Données!S165&gt;0,1,0)</f>
        <v>1</v>
      </c>
      <c r="S164">
        <f>IF(Données!T165&gt;0,1,0)</f>
        <v>1</v>
      </c>
      <c r="T164">
        <f>IF(Données!U165&gt;0,1,0)</f>
        <v>1</v>
      </c>
      <c r="U164">
        <f>IF(Données!V165&gt;0,1,0)</f>
        <v>1</v>
      </c>
      <c r="V164">
        <f>IF(Données!W165&gt;0,1,0)</f>
        <v>1</v>
      </c>
      <c r="W164" s="48">
        <f>IF(Données!X165&gt;0,1,0)</f>
        <v>1</v>
      </c>
      <c r="X164">
        <f t="shared" si="25"/>
        <v>2</v>
      </c>
      <c r="Y164">
        <f t="shared" si="26"/>
        <v>5</v>
      </c>
      <c r="Z164">
        <f t="shared" si="27"/>
        <v>5</v>
      </c>
      <c r="AA164">
        <f t="shared" si="28"/>
        <v>5</v>
      </c>
      <c r="AB164" s="48">
        <f t="shared" si="29"/>
        <v>5</v>
      </c>
      <c r="AC164" s="53">
        <f>IF(X164&gt;0,(Données!C165+Données!D165)/X164,0)</f>
        <v>944.5</v>
      </c>
      <c r="AD164" s="53">
        <f>IF(Y164&gt;0,SUM(Données!E165:I165)/Y164,0)</f>
        <v>844.2</v>
      </c>
      <c r="AE164" s="53">
        <f>IF(Z164&gt;0,SUM(Données!J165:N165)/Z164,0)</f>
        <v>782.6</v>
      </c>
      <c r="AF164" s="53">
        <f>IF(AA164&gt;0,SUM(Données!O165:S165)/AA164,0)</f>
        <v>979</v>
      </c>
      <c r="AG164" s="53">
        <f>IF(AB164&gt;0,SUM(Données!T165:X165)/AB164,0)</f>
        <v>1135.8</v>
      </c>
    </row>
    <row r="165" spans="1:33">
      <c r="A165" t="str">
        <f>Données!A166</f>
        <v>Vénézuela</v>
      </c>
      <c r="B165">
        <f>IF(Données!C166&gt;0,1,0)</f>
        <v>1</v>
      </c>
      <c r="C165">
        <f>IF(Données!D166&gt;0,1,0)</f>
        <v>1</v>
      </c>
      <c r="D165">
        <f>IF(Données!E166&gt;0,1,0)</f>
        <v>1</v>
      </c>
      <c r="E165">
        <f>IF(Données!F166&gt;0,1,0)</f>
        <v>1</v>
      </c>
      <c r="F165">
        <f>IF(Données!G166&gt;0,1,0)</f>
        <v>1</v>
      </c>
      <c r="G165">
        <f>IF(Données!H166&gt;0,1,0)</f>
        <v>1</v>
      </c>
      <c r="H165">
        <f>IF(Données!I166&gt;0,1,0)</f>
        <v>1</v>
      </c>
      <c r="I165">
        <f>IF(Données!J166&gt;0,1,0)</f>
        <v>1</v>
      </c>
      <c r="J165">
        <f>IF(Données!K166&gt;0,1,0)</f>
        <v>1</v>
      </c>
      <c r="K165">
        <f>IF(Données!L166&gt;0,1,0)</f>
        <v>1</v>
      </c>
      <c r="L165">
        <f>IF(Données!M166&gt;0,1,0)</f>
        <v>1</v>
      </c>
      <c r="M165">
        <f>IF(Données!N166&gt;0,1,0)</f>
        <v>1</v>
      </c>
      <c r="N165">
        <f>IF(Données!O166&gt;0,1,0)</f>
        <v>1</v>
      </c>
      <c r="O165">
        <f>IF(Données!P166&gt;0,1,0)</f>
        <v>1</v>
      </c>
      <c r="P165">
        <f>IF(Données!Q166&gt;0,1,0)</f>
        <v>1</v>
      </c>
      <c r="Q165">
        <f>IF(Données!R166&gt;0,1,0)</f>
        <v>1</v>
      </c>
      <c r="R165">
        <f>IF(Données!S166&gt;0,1,0)</f>
        <v>1</v>
      </c>
      <c r="S165">
        <f>IF(Données!T166&gt;0,1,0)</f>
        <v>1</v>
      </c>
      <c r="T165">
        <f>IF(Données!U166&gt;0,1,0)</f>
        <v>1</v>
      </c>
      <c r="U165">
        <f>IF(Données!V166&gt;0,1,0)</f>
        <v>1</v>
      </c>
      <c r="V165">
        <f>IF(Données!W166&gt;0,1,0)</f>
        <v>0</v>
      </c>
      <c r="W165" s="48">
        <f>IF(Données!X166&gt;0,1,0)</f>
        <v>0</v>
      </c>
      <c r="X165">
        <f t="shared" si="25"/>
        <v>2</v>
      </c>
      <c r="Y165">
        <f t="shared" si="26"/>
        <v>5</v>
      </c>
      <c r="Z165">
        <f t="shared" si="27"/>
        <v>5</v>
      </c>
      <c r="AA165">
        <f t="shared" si="28"/>
        <v>5</v>
      </c>
      <c r="AB165" s="48">
        <f t="shared" si="29"/>
        <v>3</v>
      </c>
      <c r="AC165" s="53">
        <f>IF(X165&gt;0,(Données!C166+Données!D166)/X165,0)</f>
        <v>727</v>
      </c>
      <c r="AD165" s="53">
        <f>IF(Y165&gt;0,SUM(Données!E166:I166)/Y165,0)</f>
        <v>746.4</v>
      </c>
      <c r="AE165" s="53">
        <f>IF(Z165&gt;0,SUM(Données!J166:N166)/Z165,0)</f>
        <v>1613</v>
      </c>
      <c r="AF165" s="53">
        <f>IF(AA165&gt;0,SUM(Données!O166:S166)/AA165,0)</f>
        <v>1198</v>
      </c>
      <c r="AG165" s="53">
        <f>IF(AB165&gt;0,SUM(Données!T166:X166)/AB165,0)</f>
        <v>526.33333333333337</v>
      </c>
    </row>
    <row r="166" spans="1:33">
      <c r="A166" t="str">
        <f>Données!A167</f>
        <v>Viet Nam</v>
      </c>
      <c r="B166">
        <f>IF(Données!C167&gt;0,1,0)</f>
        <v>0</v>
      </c>
      <c r="C166">
        <f>IF(Données!D167&gt;0,1,0)</f>
        <v>0</v>
      </c>
      <c r="D166">
        <f>IF(Données!E167&gt;0,1,0)</f>
        <v>0</v>
      </c>
      <c r="E166">
        <f>IF(Données!F167&gt;0,1,0)</f>
        <v>0</v>
      </c>
      <c r="F166">
        <f>IF(Données!G167&gt;0,1,0)</f>
        <v>0</v>
      </c>
      <c r="G166">
        <f>IF(Données!H167&gt;0,1,0)</f>
        <v>1</v>
      </c>
      <c r="H166">
        <f>IF(Données!I167&gt;0,1,0)</f>
        <v>1</v>
      </c>
      <c r="I166">
        <f>IF(Données!J167&gt;0,1,0)</f>
        <v>1</v>
      </c>
      <c r="J166">
        <f>IF(Données!K167&gt;0,1,0)</f>
        <v>1</v>
      </c>
      <c r="K166">
        <f>IF(Données!L167&gt;0,1,0)</f>
        <v>1</v>
      </c>
      <c r="L166">
        <f>IF(Données!M167&gt;0,1,0)</f>
        <v>1</v>
      </c>
      <c r="M166">
        <f>IF(Données!N167&gt;0,1,0)</f>
        <v>1</v>
      </c>
      <c r="N166">
        <f>IF(Données!O167&gt;0,1,0)</f>
        <v>1</v>
      </c>
      <c r="O166">
        <f>IF(Données!P167&gt;0,1,0)</f>
        <v>1</v>
      </c>
      <c r="P166">
        <f>IF(Données!Q167&gt;0,1,0)</f>
        <v>1</v>
      </c>
      <c r="Q166">
        <f>IF(Données!R167&gt;0,1,0)</f>
        <v>1</v>
      </c>
      <c r="R166">
        <f>IF(Données!S167&gt;0,1,0)</f>
        <v>1</v>
      </c>
      <c r="S166">
        <f>IF(Données!T167&gt;0,1,0)</f>
        <v>1</v>
      </c>
      <c r="T166">
        <f>IF(Données!U167&gt;0,1,0)</f>
        <v>1</v>
      </c>
      <c r="U166">
        <f>IF(Données!V167&gt;0,1,0)</f>
        <v>1</v>
      </c>
      <c r="V166">
        <f>IF(Données!W167&gt;0,1,0)</f>
        <v>1</v>
      </c>
      <c r="W166" s="48">
        <f>IF(Données!X167&gt;0,1,0)</f>
        <v>1</v>
      </c>
      <c r="X166">
        <f t="shared" si="25"/>
        <v>0</v>
      </c>
      <c r="Y166">
        <f t="shared" si="26"/>
        <v>2</v>
      </c>
      <c r="Z166">
        <f t="shared" si="27"/>
        <v>5</v>
      </c>
      <c r="AA166">
        <f t="shared" si="28"/>
        <v>5</v>
      </c>
      <c r="AB166" s="48">
        <f t="shared" si="29"/>
        <v>5</v>
      </c>
      <c r="AC166" s="53">
        <f>IF(X166&gt;0,(Données!C167+Données!D167)/X166,0)</f>
        <v>0</v>
      </c>
      <c r="AD166" s="53">
        <f>IF(Y166&gt;0,SUM(Données!E167:I167)/Y166,0)</f>
        <v>1791.5</v>
      </c>
      <c r="AE166" s="53">
        <f>IF(Z166&gt;0,SUM(Données!J167:N167)/Z166,0)</f>
        <v>2584.4</v>
      </c>
      <c r="AF166" s="53">
        <f>IF(AA166&gt;0,SUM(Données!O167:S167)/AA166,0)</f>
        <v>3747</v>
      </c>
      <c r="AG166" s="53">
        <f>IF(AB166&gt;0,SUM(Données!T167:X167)/AB166,0)</f>
        <v>5168.6000000000004</v>
      </c>
    </row>
    <row r="167" spans="1:33">
      <c r="A167" t="str">
        <f>Données!A168</f>
        <v>Yémen</v>
      </c>
      <c r="B167">
        <f>IF(Données!C168&gt;0,1,0)</f>
        <v>1</v>
      </c>
      <c r="C167">
        <f>IF(Données!D168&gt;0,1,0)</f>
        <v>1</v>
      </c>
      <c r="D167">
        <f>IF(Données!E168&gt;0,1,0)</f>
        <v>1</v>
      </c>
      <c r="E167">
        <f>IF(Données!F168&gt;0,1,0)</f>
        <v>1</v>
      </c>
      <c r="F167">
        <f>IF(Données!G168&gt;0,1,0)</f>
        <v>1</v>
      </c>
      <c r="G167">
        <f>IF(Données!H168&gt;0,1,0)</f>
        <v>1</v>
      </c>
      <c r="H167">
        <f>IF(Données!I168&gt;0,1,0)</f>
        <v>1</v>
      </c>
      <c r="I167">
        <f>IF(Données!J168&gt;0,1,0)</f>
        <v>1</v>
      </c>
      <c r="J167">
        <f>IF(Données!K168&gt;0,1,0)</f>
        <v>1</v>
      </c>
      <c r="K167">
        <f>IF(Données!L168&gt;0,1,0)</f>
        <v>1</v>
      </c>
      <c r="L167">
        <f>IF(Données!M168&gt;0,1,0)</f>
        <v>1</v>
      </c>
      <c r="M167">
        <f>IF(Données!N168&gt;0,1,0)</f>
        <v>1</v>
      </c>
      <c r="N167">
        <f>IF(Données!O168&gt;0,1,0)</f>
        <v>1</v>
      </c>
      <c r="O167">
        <f>IF(Données!P168&gt;0,1,0)</f>
        <v>1</v>
      </c>
      <c r="P167">
        <f>IF(Données!Q168&gt;0,1,0)</f>
        <v>1</v>
      </c>
      <c r="Q167">
        <f>IF(Données!R168&gt;0,1,0)</f>
        <v>1</v>
      </c>
      <c r="R167">
        <f>IF(Données!S168&gt;0,1,0)</f>
        <v>1</v>
      </c>
      <c r="S167">
        <f>IF(Données!T168&gt;0,1,0)</f>
        <v>0</v>
      </c>
      <c r="T167">
        <f>IF(Données!U168&gt;0,1,0)</f>
        <v>0</v>
      </c>
      <c r="U167">
        <f>IF(Données!V168&gt;0,1,0)</f>
        <v>0</v>
      </c>
      <c r="V167">
        <f>IF(Données!W168&gt;0,1,0)</f>
        <v>0</v>
      </c>
      <c r="W167" s="48">
        <f>IF(Données!X168&gt;0,1,0)</f>
        <v>0</v>
      </c>
      <c r="X167">
        <f t="shared" si="25"/>
        <v>2</v>
      </c>
      <c r="Y167">
        <f t="shared" si="26"/>
        <v>5</v>
      </c>
      <c r="Z167">
        <f t="shared" si="27"/>
        <v>5</v>
      </c>
      <c r="AA167">
        <f t="shared" si="28"/>
        <v>5</v>
      </c>
      <c r="AB167" s="48">
        <f t="shared" si="29"/>
        <v>0</v>
      </c>
      <c r="AC167" s="53">
        <f>IF(X167&gt;0,(Données!C168+Données!D168)/X167,0)</f>
        <v>1618</v>
      </c>
      <c r="AD167" s="53">
        <f>IF(Y167&gt;0,SUM(Données!E168:I168)/Y167,0)</f>
        <v>2375.4</v>
      </c>
      <c r="AE167" s="53">
        <f>IF(Z167&gt;0,SUM(Données!J168:N168)/Z167,0)</f>
        <v>2499.6</v>
      </c>
      <c r="AF167" s="53">
        <f>IF(AA167&gt;0,SUM(Données!O168:S168)/AA167,0)</f>
        <v>2412.4</v>
      </c>
      <c r="AG167" s="53">
        <f>IF(AB167&gt;0,SUM(Données!T168:X168)/AB167,0)</f>
        <v>0</v>
      </c>
    </row>
    <row r="168" spans="1:33">
      <c r="A168" t="str">
        <f>Données!A169</f>
        <v>Zambie</v>
      </c>
      <c r="B168">
        <f>IF(Données!C169&gt;0,1,0)</f>
        <v>0</v>
      </c>
      <c r="C168">
        <f>IF(Données!D169&gt;0,1,0)</f>
        <v>1</v>
      </c>
      <c r="D168">
        <f>IF(Données!E169&gt;0,1,0)</f>
        <v>0</v>
      </c>
      <c r="E168">
        <f>IF(Données!F169&gt;0,1,0)</f>
        <v>0</v>
      </c>
      <c r="F168">
        <f>IF(Données!G169&gt;0,1,0)</f>
        <v>0</v>
      </c>
      <c r="G168">
        <f>IF(Données!H169&gt;0,1,0)</f>
        <v>0</v>
      </c>
      <c r="H168">
        <f>IF(Données!I169&gt;0,1,0)</f>
        <v>1</v>
      </c>
      <c r="I168">
        <f>IF(Données!J169&gt;0,1,0)</f>
        <v>1</v>
      </c>
      <c r="J168">
        <f>IF(Données!K169&gt;0,1,0)</f>
        <v>1</v>
      </c>
      <c r="K168">
        <f>IF(Données!L169&gt;0,1,0)</f>
        <v>1</v>
      </c>
      <c r="L168">
        <f>IF(Données!M169&gt;0,1,0)</f>
        <v>1</v>
      </c>
      <c r="M168">
        <f>IF(Données!N169&gt;0,1,0)</f>
        <v>1</v>
      </c>
      <c r="N168">
        <f>IF(Données!O169&gt;0,1,0)</f>
        <v>1</v>
      </c>
      <c r="O168">
        <f>IF(Données!P169&gt;0,1,0)</f>
        <v>1</v>
      </c>
      <c r="P168">
        <f>IF(Données!Q169&gt;0,1,0)</f>
        <v>1</v>
      </c>
      <c r="Q168">
        <f>IF(Données!R169&gt;0,1,0)</f>
        <v>1</v>
      </c>
      <c r="R168">
        <f>IF(Données!S169&gt;0,1,0)</f>
        <v>1</v>
      </c>
      <c r="S168">
        <f>IF(Données!T169&gt;0,1,0)</f>
        <v>1</v>
      </c>
      <c r="T168">
        <f>IF(Données!U169&gt;0,1,0)</f>
        <v>1</v>
      </c>
      <c r="U168">
        <f>IF(Données!V169&gt;0,1,0)</f>
        <v>1</v>
      </c>
      <c r="V168">
        <f>IF(Données!W169&gt;0,1,0)</f>
        <v>1</v>
      </c>
      <c r="W168" s="48">
        <f>IF(Données!X169&gt;0,1,0)</f>
        <v>1</v>
      </c>
      <c r="X168">
        <f t="shared" si="25"/>
        <v>1</v>
      </c>
      <c r="Y168">
        <f t="shared" si="26"/>
        <v>1</v>
      </c>
      <c r="Z168">
        <f t="shared" si="27"/>
        <v>5</v>
      </c>
      <c r="AA168">
        <f t="shared" si="28"/>
        <v>5</v>
      </c>
      <c r="AB168" s="48">
        <f t="shared" si="29"/>
        <v>5</v>
      </c>
      <c r="AC168" s="53">
        <f>IF(X168&gt;0,(Données!C169+Données!D169)/X168,0)</f>
        <v>136</v>
      </c>
      <c r="AD168" s="53">
        <f>IF(Y168&gt;0,SUM(Données!E169:I169)/Y168,0)</f>
        <v>178</v>
      </c>
      <c r="AE168" s="53">
        <f>IF(Z168&gt;0,SUM(Données!J169:N169)/Z168,0)</f>
        <v>228.4</v>
      </c>
      <c r="AF168" s="53">
        <f>IF(AA168&gt;0,SUM(Données!O169:S169)/AA168,0)</f>
        <v>311</v>
      </c>
      <c r="AG168" s="53">
        <f>IF(AB168&gt;0,SUM(Données!T169:X169)/AB168,0)</f>
        <v>376.2</v>
      </c>
    </row>
    <row r="169" spans="1:33">
      <c r="A169" t="str">
        <f>Données!A170</f>
        <v>Zimbabwe</v>
      </c>
      <c r="B169">
        <f>IF(Données!C170&gt;0,1,0)</f>
        <v>1</v>
      </c>
      <c r="C169">
        <f>IF(Données!D170&gt;0,1,0)</f>
        <v>1</v>
      </c>
      <c r="D169">
        <f>IF(Données!E170&gt;0,1,0)</f>
        <v>1</v>
      </c>
      <c r="E169">
        <f>IF(Données!F170&gt;0,1,0)</f>
        <v>1</v>
      </c>
      <c r="F169">
        <f>IF(Données!G170&gt;0,1,0)</f>
        <v>1</v>
      </c>
      <c r="G169">
        <f>IF(Données!H170&gt;0,1,0)</f>
        <v>1</v>
      </c>
      <c r="H169">
        <f>IF(Données!I170&gt;0,1,0)</f>
        <v>1</v>
      </c>
      <c r="I169">
        <f>IF(Données!J170&gt;0,1,0)</f>
        <v>1</v>
      </c>
      <c r="J169">
        <f>IF(Données!K170&gt;0,1,0)</f>
        <v>1</v>
      </c>
      <c r="K169">
        <f>IF(Données!L170&gt;0,1,0)</f>
        <v>0</v>
      </c>
      <c r="L169">
        <f>IF(Données!M170&gt;0,1,0)</f>
        <v>0</v>
      </c>
      <c r="M169">
        <f>IF(Données!N170&gt;0,1,0)</f>
        <v>0</v>
      </c>
      <c r="N169">
        <f>IF(Données!O170&gt;0,1,0)</f>
        <v>1</v>
      </c>
      <c r="O169">
        <f>IF(Données!P170&gt;0,1,0)</f>
        <v>1</v>
      </c>
      <c r="P169">
        <f>IF(Données!Q170&gt;0,1,0)</f>
        <v>1</v>
      </c>
      <c r="Q169">
        <f>IF(Données!R170&gt;0,1,0)</f>
        <v>1</v>
      </c>
      <c r="R169">
        <f>IF(Données!S170&gt;0,1,0)</f>
        <v>1</v>
      </c>
      <c r="S169">
        <f>IF(Données!T170&gt;0,1,0)</f>
        <v>1</v>
      </c>
      <c r="T169">
        <f>IF(Données!U170&gt;0,1,0)</f>
        <v>1</v>
      </c>
      <c r="U169">
        <f>IF(Données!V170&gt;0,1,0)</f>
        <v>1</v>
      </c>
      <c r="V169">
        <f>IF(Données!W170&gt;0,1,0)</f>
        <v>1</v>
      </c>
      <c r="W169" s="48">
        <f>IF(Données!X170&gt;0,1,0)</f>
        <v>1</v>
      </c>
      <c r="X169">
        <f t="shared" si="25"/>
        <v>2</v>
      </c>
      <c r="Y169">
        <f t="shared" si="26"/>
        <v>5</v>
      </c>
      <c r="Z169">
        <f t="shared" si="27"/>
        <v>2</v>
      </c>
      <c r="AA169">
        <f t="shared" si="28"/>
        <v>5</v>
      </c>
      <c r="AB169" s="48">
        <f t="shared" si="29"/>
        <v>5</v>
      </c>
      <c r="AC169" s="53">
        <f>IF(X169&gt;0,(Données!C170+Données!D170)/X169,0)</f>
        <v>166</v>
      </c>
      <c r="AD169" s="53">
        <f>IF(Y169&gt;0,SUM(Données!E170:I170)/Y169,0)</f>
        <v>395</v>
      </c>
      <c r="AE169" s="53">
        <f>IF(Z169&gt;0,SUM(Données!J170:N170)/Z169,0)</f>
        <v>138.5</v>
      </c>
      <c r="AF169" s="53">
        <f>IF(AA169&gt;0,SUM(Données!O170:S170)/AA169,0)</f>
        <v>268</v>
      </c>
      <c r="AG169" s="53">
        <f>IF(AB169&gt;0,SUM(Données!T170:X170)/AB169,0)</f>
        <v>382.6</v>
      </c>
    </row>
    <row r="172" spans="1:33">
      <c r="A172" t="s">
        <v>2</v>
      </c>
      <c r="B172" s="48" t="s">
        <v>1409</v>
      </c>
    </row>
    <row r="173" spans="1:33">
      <c r="A173" t="s">
        <v>47</v>
      </c>
      <c r="B173">
        <v>0</v>
      </c>
    </row>
    <row r="174" spans="1:33">
      <c r="A174" t="s">
        <v>16</v>
      </c>
      <c r="B174">
        <v>0</v>
      </c>
    </row>
    <row r="175" spans="1:33">
      <c r="A175" t="s">
        <v>124</v>
      </c>
      <c r="B175">
        <v>0</v>
      </c>
    </row>
    <row r="176" spans="1:33">
      <c r="A176" t="s">
        <v>230</v>
      </c>
      <c r="B176">
        <v>0</v>
      </c>
    </row>
    <row r="177" spans="1:2">
      <c r="A177" t="s">
        <v>80</v>
      </c>
      <c r="B177">
        <v>0</v>
      </c>
    </row>
    <row r="178" spans="1:2">
      <c r="A178" t="s">
        <v>55</v>
      </c>
      <c r="B178">
        <v>0</v>
      </c>
    </row>
    <row r="179" spans="1:2">
      <c r="A179" t="s">
        <v>0</v>
      </c>
      <c r="B179">
        <v>0</v>
      </c>
    </row>
    <row r="180" spans="1:2">
      <c r="A180" t="s">
        <v>535</v>
      </c>
      <c r="B180">
        <v>0</v>
      </c>
    </row>
    <row r="181" spans="1:2">
      <c r="A181" t="s">
        <v>41</v>
      </c>
      <c r="B181">
        <v>0</v>
      </c>
    </row>
    <row r="182" spans="1:2">
      <c r="A182" t="s">
        <v>88</v>
      </c>
      <c r="B182">
        <v>0</v>
      </c>
    </row>
    <row r="183" spans="1:2">
      <c r="A183" t="s">
        <v>90</v>
      </c>
      <c r="B183">
        <v>0</v>
      </c>
    </row>
    <row r="184" spans="1:2">
      <c r="A184" t="s">
        <v>511</v>
      </c>
      <c r="B184">
        <v>0</v>
      </c>
    </row>
    <row r="185" spans="1:2">
      <c r="A185" t="s">
        <v>560</v>
      </c>
      <c r="B185">
        <v>0</v>
      </c>
    </row>
    <row r="186" spans="1:2">
      <c r="A186" t="s">
        <v>284</v>
      </c>
      <c r="B186">
        <v>0.1</v>
      </c>
    </row>
    <row r="187" spans="1:2">
      <c r="A187" t="s">
        <v>11</v>
      </c>
      <c r="B187">
        <v>9.9199999999999982</v>
      </c>
    </row>
    <row r="188" spans="1:2">
      <c r="A188" t="s">
        <v>18</v>
      </c>
      <c r="B188">
        <v>12.566666666666668</v>
      </c>
    </row>
    <row r="189" spans="1:2">
      <c r="A189" t="s">
        <v>339</v>
      </c>
      <c r="B189">
        <v>14.959999999999999</v>
      </c>
    </row>
    <row r="190" spans="1:2">
      <c r="A190" t="s">
        <v>261</v>
      </c>
      <c r="B190">
        <v>17.7</v>
      </c>
    </row>
    <row r="191" spans="1:2">
      <c r="A191" t="s">
        <v>263</v>
      </c>
      <c r="B191">
        <v>18.600000000000001</v>
      </c>
    </row>
    <row r="192" spans="1:2">
      <c r="A192" t="s">
        <v>36</v>
      </c>
      <c r="B192">
        <v>22.3</v>
      </c>
    </row>
    <row r="193" spans="1:2">
      <c r="A193" t="s">
        <v>28</v>
      </c>
      <c r="B193">
        <v>22.96</v>
      </c>
    </row>
    <row r="194" spans="1:2">
      <c r="A194" t="s">
        <v>396</v>
      </c>
      <c r="B194">
        <v>23.12</v>
      </c>
    </row>
    <row r="195" spans="1:2">
      <c r="A195" t="s">
        <v>61</v>
      </c>
      <c r="B195">
        <v>25.860000000000003</v>
      </c>
    </row>
    <row r="196" spans="1:2">
      <c r="A196" t="s">
        <v>558</v>
      </c>
      <c r="B196">
        <v>28.839999999999996</v>
      </c>
    </row>
    <row r="197" spans="1:2">
      <c r="A197" t="s">
        <v>74</v>
      </c>
      <c r="B197">
        <v>31.020000000000003</v>
      </c>
    </row>
    <row r="198" spans="1:2">
      <c r="A198" t="s">
        <v>31</v>
      </c>
      <c r="B198">
        <v>35.08</v>
      </c>
    </row>
    <row r="199" spans="1:2">
      <c r="A199" t="s">
        <v>243</v>
      </c>
      <c r="B199">
        <v>46.42</v>
      </c>
    </row>
    <row r="200" spans="1:2">
      <c r="A200" t="s">
        <v>23</v>
      </c>
      <c r="B200">
        <v>47.08</v>
      </c>
    </row>
    <row r="201" spans="1:2">
      <c r="A201" t="s">
        <v>21</v>
      </c>
      <c r="B201">
        <v>49.76</v>
      </c>
    </row>
    <row r="202" spans="1:2">
      <c r="A202" t="s">
        <v>274</v>
      </c>
      <c r="B202">
        <v>55.86</v>
      </c>
    </row>
    <row r="203" spans="1:2">
      <c r="A203" t="s">
        <v>62</v>
      </c>
      <c r="B203">
        <v>57.080000000000005</v>
      </c>
    </row>
    <row r="204" spans="1:2">
      <c r="A204" t="s">
        <v>474</v>
      </c>
      <c r="B204">
        <v>62</v>
      </c>
    </row>
    <row r="205" spans="1:2">
      <c r="A205" t="s">
        <v>83</v>
      </c>
      <c r="B205">
        <v>62.620000000000005</v>
      </c>
    </row>
    <row r="206" spans="1:2">
      <c r="A206" t="s">
        <v>22</v>
      </c>
      <c r="B206">
        <v>68.64</v>
      </c>
    </row>
    <row r="207" spans="1:2">
      <c r="A207" t="s">
        <v>9</v>
      </c>
      <c r="B207">
        <v>68.900000000000006</v>
      </c>
    </row>
    <row r="208" spans="1:2">
      <c r="A208" t="s">
        <v>388</v>
      </c>
      <c r="B208">
        <v>69.98</v>
      </c>
    </row>
    <row r="209" spans="1:2">
      <c r="A209" t="s">
        <v>65</v>
      </c>
      <c r="B209">
        <v>74.48</v>
      </c>
    </row>
    <row r="210" spans="1:2">
      <c r="A210" t="s">
        <v>509</v>
      </c>
      <c r="B210">
        <v>79.7</v>
      </c>
    </row>
    <row r="211" spans="1:2">
      <c r="A211" t="s">
        <v>492</v>
      </c>
      <c r="B211">
        <v>85.66</v>
      </c>
    </row>
    <row r="212" spans="1:2">
      <c r="A212" t="s">
        <v>40</v>
      </c>
      <c r="B212">
        <v>86.179999999999993</v>
      </c>
    </row>
    <row r="213" spans="1:2">
      <c r="A213" t="s">
        <v>91</v>
      </c>
      <c r="B213">
        <v>88.6</v>
      </c>
    </row>
    <row r="214" spans="1:2">
      <c r="A214" t="s">
        <v>29</v>
      </c>
      <c r="B214">
        <v>88.78</v>
      </c>
    </row>
    <row r="215" spans="1:2">
      <c r="A215" t="s">
        <v>6</v>
      </c>
      <c r="B215">
        <v>92.44</v>
      </c>
    </row>
    <row r="216" spans="1:2">
      <c r="A216" t="s">
        <v>383</v>
      </c>
      <c r="B216">
        <v>108.8</v>
      </c>
    </row>
    <row r="217" spans="1:2">
      <c r="A217" t="s">
        <v>27</v>
      </c>
      <c r="B217">
        <v>113.85999999999999</v>
      </c>
    </row>
    <row r="218" spans="1:2">
      <c r="A218" t="s">
        <v>562</v>
      </c>
      <c r="B218">
        <v>119.2</v>
      </c>
    </row>
    <row r="219" spans="1:2">
      <c r="A219" t="s">
        <v>37</v>
      </c>
      <c r="B219">
        <v>120.86666666666667</v>
      </c>
    </row>
    <row r="220" spans="1:2">
      <c r="A220" t="s">
        <v>25</v>
      </c>
      <c r="B220">
        <v>127.2</v>
      </c>
    </row>
    <row r="221" spans="1:2">
      <c r="A221" t="s">
        <v>394</v>
      </c>
      <c r="B221">
        <v>143.6</v>
      </c>
    </row>
    <row r="222" spans="1:2">
      <c r="A222" t="s">
        <v>66</v>
      </c>
      <c r="B222">
        <v>153.6</v>
      </c>
    </row>
    <row r="223" spans="1:2">
      <c r="A223" t="s">
        <v>313</v>
      </c>
      <c r="B223">
        <v>162</v>
      </c>
    </row>
    <row r="224" spans="1:2">
      <c r="A224" t="s">
        <v>478</v>
      </c>
      <c r="B224">
        <v>182</v>
      </c>
    </row>
    <row r="225" spans="1:2">
      <c r="A225" t="s">
        <v>149</v>
      </c>
      <c r="B225">
        <v>184.4</v>
      </c>
    </row>
    <row r="226" spans="1:2">
      <c r="A226" t="s">
        <v>520</v>
      </c>
      <c r="B226">
        <v>190.8</v>
      </c>
    </row>
    <row r="227" spans="1:2">
      <c r="A227" t="s">
        <v>52</v>
      </c>
      <c r="B227">
        <v>197</v>
      </c>
    </row>
    <row r="228" spans="1:2">
      <c r="A228" t="s">
        <v>258</v>
      </c>
      <c r="B228">
        <v>197.2</v>
      </c>
    </row>
    <row r="229" spans="1:2">
      <c r="A229" t="s">
        <v>19</v>
      </c>
      <c r="B229">
        <v>200.4</v>
      </c>
    </row>
    <row r="230" spans="1:2">
      <c r="A230" t="s">
        <v>26</v>
      </c>
      <c r="B230">
        <v>202.75</v>
      </c>
    </row>
    <row r="231" spans="1:2">
      <c r="A231" t="s">
        <v>8</v>
      </c>
      <c r="B231">
        <v>219.16</v>
      </c>
    </row>
    <row r="232" spans="1:2">
      <c r="A232" t="s">
        <v>17</v>
      </c>
      <c r="B232">
        <v>231.6</v>
      </c>
    </row>
    <row r="233" spans="1:2">
      <c r="A233" t="s">
        <v>12</v>
      </c>
      <c r="B233">
        <v>239.2</v>
      </c>
    </row>
    <row r="234" spans="1:2">
      <c r="A234" t="s">
        <v>48</v>
      </c>
      <c r="B234">
        <v>258.39999999999998</v>
      </c>
    </row>
    <row r="235" spans="1:2">
      <c r="A235" t="s">
        <v>38</v>
      </c>
      <c r="B235">
        <v>285.8</v>
      </c>
    </row>
    <row r="236" spans="1:2">
      <c r="A236" t="s">
        <v>463</v>
      </c>
      <c r="B236">
        <v>302.39999999999998</v>
      </c>
    </row>
    <row r="237" spans="1:2">
      <c r="A237" t="s">
        <v>253</v>
      </c>
      <c r="B237">
        <v>309.39999999999998</v>
      </c>
    </row>
    <row r="238" spans="1:2">
      <c r="A238" t="s">
        <v>14</v>
      </c>
      <c r="B238">
        <v>340.6</v>
      </c>
    </row>
    <row r="239" spans="1:2">
      <c r="A239" t="s">
        <v>72</v>
      </c>
      <c r="B239">
        <v>344.8</v>
      </c>
    </row>
    <row r="240" spans="1:2">
      <c r="A240" t="s">
        <v>76</v>
      </c>
      <c r="B240">
        <v>345.6</v>
      </c>
    </row>
    <row r="241" spans="1:2">
      <c r="A241" t="s">
        <v>35</v>
      </c>
      <c r="B241">
        <v>356.8</v>
      </c>
    </row>
    <row r="242" spans="1:2">
      <c r="A242" t="s">
        <v>13</v>
      </c>
      <c r="B242">
        <v>361.5</v>
      </c>
    </row>
    <row r="243" spans="1:2">
      <c r="A243" t="s">
        <v>162</v>
      </c>
      <c r="B243">
        <v>369.8</v>
      </c>
    </row>
    <row r="244" spans="1:2">
      <c r="A244" t="s">
        <v>44</v>
      </c>
      <c r="B244">
        <v>371.8</v>
      </c>
    </row>
    <row r="245" spans="1:2">
      <c r="A245" t="s">
        <v>34</v>
      </c>
      <c r="B245">
        <v>376.2</v>
      </c>
    </row>
    <row r="246" spans="1:2">
      <c r="A246" t="s">
        <v>30</v>
      </c>
      <c r="B246">
        <v>382.6</v>
      </c>
    </row>
    <row r="247" spans="1:2">
      <c r="A247" t="s">
        <v>39</v>
      </c>
      <c r="B247">
        <v>384.6</v>
      </c>
    </row>
    <row r="248" spans="1:2">
      <c r="A248" t="s">
        <v>414</v>
      </c>
      <c r="B248">
        <v>387</v>
      </c>
    </row>
    <row r="249" spans="1:2">
      <c r="A249" t="s">
        <v>10</v>
      </c>
      <c r="B249">
        <v>400.2</v>
      </c>
    </row>
    <row r="250" spans="1:2">
      <c r="A250" t="s">
        <v>24</v>
      </c>
      <c r="B250">
        <v>419</v>
      </c>
    </row>
    <row r="251" spans="1:2">
      <c r="A251" t="s">
        <v>323</v>
      </c>
      <c r="B251">
        <v>454.4</v>
      </c>
    </row>
    <row r="252" spans="1:2">
      <c r="A252" t="s">
        <v>488</v>
      </c>
      <c r="B252">
        <v>473.8</v>
      </c>
    </row>
    <row r="253" spans="1:2">
      <c r="A253" t="s">
        <v>403</v>
      </c>
      <c r="B253">
        <v>482.6</v>
      </c>
    </row>
    <row r="254" spans="1:2">
      <c r="A254" t="s">
        <v>236</v>
      </c>
      <c r="B254">
        <v>488</v>
      </c>
    </row>
    <row r="255" spans="1:2">
      <c r="A255" t="s">
        <v>7</v>
      </c>
      <c r="B255">
        <v>502</v>
      </c>
    </row>
    <row r="256" spans="1:2">
      <c r="A256" t="s">
        <v>128</v>
      </c>
      <c r="B256">
        <v>503.6</v>
      </c>
    </row>
    <row r="257" spans="1:2">
      <c r="A257" t="s">
        <v>364</v>
      </c>
      <c r="B257">
        <v>507.6</v>
      </c>
    </row>
    <row r="258" spans="1:2">
      <c r="A258" t="s">
        <v>561</v>
      </c>
      <c r="B258">
        <v>526.33333333333337</v>
      </c>
    </row>
    <row r="259" spans="1:2">
      <c r="A259" t="s">
        <v>210</v>
      </c>
      <c r="B259">
        <v>535</v>
      </c>
    </row>
    <row r="260" spans="1:2">
      <c r="A260" t="s">
        <v>234</v>
      </c>
      <c r="B260">
        <v>546.79999999999995</v>
      </c>
    </row>
    <row r="261" spans="1:2">
      <c r="A261" t="s">
        <v>15</v>
      </c>
      <c r="B261">
        <v>574.20000000000005</v>
      </c>
    </row>
    <row r="262" spans="1:2">
      <c r="A262" t="s">
        <v>156</v>
      </c>
      <c r="B262">
        <v>593.6</v>
      </c>
    </row>
    <row r="263" spans="1:2">
      <c r="A263" t="s">
        <v>527</v>
      </c>
      <c r="B263">
        <v>604.6</v>
      </c>
    </row>
    <row r="264" spans="1:2">
      <c r="A264" t="s">
        <v>151</v>
      </c>
      <c r="B264">
        <v>684.2</v>
      </c>
    </row>
    <row r="265" spans="1:2">
      <c r="A265" t="s">
        <v>361</v>
      </c>
      <c r="B265">
        <v>793.2</v>
      </c>
    </row>
    <row r="266" spans="1:2">
      <c r="A266" t="s">
        <v>68</v>
      </c>
      <c r="B266">
        <v>801.2</v>
      </c>
    </row>
    <row r="267" spans="1:2">
      <c r="A267" t="s">
        <v>476</v>
      </c>
      <c r="B267">
        <v>803.8</v>
      </c>
    </row>
    <row r="268" spans="1:2">
      <c r="A268" t="s">
        <v>3</v>
      </c>
      <c r="B268">
        <v>870.8</v>
      </c>
    </row>
    <row r="269" spans="1:2">
      <c r="A269" t="s">
        <v>67</v>
      </c>
      <c r="B269">
        <v>878.8</v>
      </c>
    </row>
    <row r="270" spans="1:2">
      <c r="A270" t="s">
        <v>20</v>
      </c>
      <c r="B270">
        <v>1008.8</v>
      </c>
    </row>
    <row r="271" spans="1:2">
      <c r="A271" t="s">
        <v>81</v>
      </c>
      <c r="B271">
        <v>1081</v>
      </c>
    </row>
    <row r="272" spans="1:2">
      <c r="A272" t="s">
        <v>486</v>
      </c>
      <c r="B272">
        <v>1110.4000000000001</v>
      </c>
    </row>
    <row r="273" spans="1:2">
      <c r="A273" t="s">
        <v>45</v>
      </c>
      <c r="B273">
        <v>1135.8</v>
      </c>
    </row>
    <row r="274" spans="1:2">
      <c r="A274" t="s">
        <v>69</v>
      </c>
      <c r="B274">
        <v>1440.6</v>
      </c>
    </row>
    <row r="275" spans="1:2">
      <c r="A275" t="s">
        <v>145</v>
      </c>
      <c r="B275">
        <v>1463.2</v>
      </c>
    </row>
    <row r="276" spans="1:2">
      <c r="A276" t="s">
        <v>50</v>
      </c>
      <c r="B276">
        <v>1554.8</v>
      </c>
    </row>
    <row r="277" spans="1:2">
      <c r="A277" t="s">
        <v>58</v>
      </c>
      <c r="B277">
        <v>1604</v>
      </c>
    </row>
    <row r="278" spans="1:2">
      <c r="A278" t="s">
        <v>137</v>
      </c>
      <c r="B278">
        <v>1700.2</v>
      </c>
    </row>
    <row r="279" spans="1:2">
      <c r="A279" t="s">
        <v>408</v>
      </c>
      <c r="B279">
        <v>1804.2</v>
      </c>
    </row>
    <row r="280" spans="1:2">
      <c r="A280" t="s">
        <v>60</v>
      </c>
      <c r="B280">
        <v>1821</v>
      </c>
    </row>
    <row r="281" spans="1:2">
      <c r="A281" t="s">
        <v>315</v>
      </c>
      <c r="B281">
        <v>1851</v>
      </c>
    </row>
    <row r="282" spans="1:2">
      <c r="A282" t="s">
        <v>64</v>
      </c>
      <c r="B282">
        <v>2222.8000000000002</v>
      </c>
    </row>
    <row r="283" spans="1:2">
      <c r="A283" t="s">
        <v>201</v>
      </c>
      <c r="B283">
        <v>2246.6</v>
      </c>
    </row>
    <row r="284" spans="1:2">
      <c r="A284" t="s">
        <v>224</v>
      </c>
      <c r="B284">
        <v>2548.6</v>
      </c>
    </row>
    <row r="285" spans="1:2">
      <c r="A285" t="s">
        <v>337</v>
      </c>
      <c r="B285">
        <v>2559.6</v>
      </c>
    </row>
    <row r="286" spans="1:2">
      <c r="A286" t="s">
        <v>427</v>
      </c>
      <c r="B286">
        <v>2839.8</v>
      </c>
    </row>
    <row r="287" spans="1:2">
      <c r="A287" t="s">
        <v>33</v>
      </c>
      <c r="B287">
        <v>2856.6</v>
      </c>
    </row>
    <row r="288" spans="1:2">
      <c r="A288" t="s">
        <v>559</v>
      </c>
      <c r="B288">
        <v>3039.2</v>
      </c>
    </row>
    <row r="289" spans="1:2">
      <c r="A289" t="s">
        <v>78</v>
      </c>
      <c r="B289">
        <v>3082.2</v>
      </c>
    </row>
    <row r="290" spans="1:2">
      <c r="A290" t="s">
        <v>5</v>
      </c>
      <c r="B290">
        <v>3139.4</v>
      </c>
    </row>
    <row r="291" spans="1:2">
      <c r="A291" t="s">
        <v>56</v>
      </c>
      <c r="B291">
        <v>3223.6</v>
      </c>
    </row>
    <row r="292" spans="1:2">
      <c r="A292" t="s">
        <v>1</v>
      </c>
      <c r="B292">
        <v>3465.6</v>
      </c>
    </row>
    <row r="293" spans="1:2">
      <c r="A293" t="s">
        <v>453</v>
      </c>
      <c r="B293">
        <v>3537.6</v>
      </c>
    </row>
    <row r="294" spans="1:2">
      <c r="A294" t="s">
        <v>53</v>
      </c>
      <c r="B294">
        <v>3542.6</v>
      </c>
    </row>
    <row r="295" spans="1:2">
      <c r="A295" t="s">
        <v>75</v>
      </c>
      <c r="B295">
        <v>3572.4</v>
      </c>
    </row>
    <row r="296" spans="1:2">
      <c r="A296" t="s">
        <v>32</v>
      </c>
      <c r="B296">
        <v>3629.6</v>
      </c>
    </row>
    <row r="297" spans="1:2">
      <c r="A297" t="s">
        <v>57</v>
      </c>
      <c r="B297">
        <v>3727.4</v>
      </c>
    </row>
    <row r="298" spans="1:2">
      <c r="A298" t="s">
        <v>399</v>
      </c>
      <c r="B298">
        <v>3735.2</v>
      </c>
    </row>
    <row r="299" spans="1:2">
      <c r="A299" t="s">
        <v>208</v>
      </c>
      <c r="B299">
        <v>3822.8</v>
      </c>
    </row>
    <row r="300" spans="1:2">
      <c r="A300" t="s">
        <v>73</v>
      </c>
      <c r="B300">
        <v>3842.8</v>
      </c>
    </row>
    <row r="301" spans="1:2">
      <c r="A301" t="s">
        <v>70</v>
      </c>
      <c r="B301">
        <v>4092.4</v>
      </c>
    </row>
    <row r="302" spans="1:2">
      <c r="A302" t="s">
        <v>77</v>
      </c>
      <c r="B302">
        <v>4591.2</v>
      </c>
    </row>
    <row r="303" spans="1:2">
      <c r="A303" t="s">
        <v>172</v>
      </c>
      <c r="B303">
        <v>4632.2</v>
      </c>
    </row>
    <row r="304" spans="1:2">
      <c r="A304" t="s">
        <v>126</v>
      </c>
      <c r="B304">
        <v>5000</v>
      </c>
    </row>
    <row r="305" spans="1:4">
      <c r="A305" t="s">
        <v>265</v>
      </c>
      <c r="B305">
        <v>5047.2</v>
      </c>
    </row>
    <row r="306" spans="1:4">
      <c r="A306" t="s">
        <v>63</v>
      </c>
      <c r="B306">
        <v>5168.6000000000004</v>
      </c>
    </row>
    <row r="307" spans="1:4">
      <c r="A307" t="s">
        <v>176</v>
      </c>
      <c r="B307">
        <v>5280.2</v>
      </c>
    </row>
    <row r="308" spans="1:4">
      <c r="A308" t="s">
        <v>490</v>
      </c>
      <c r="B308">
        <v>5599.4</v>
      </c>
    </row>
    <row r="309" spans="1:4">
      <c r="A309" t="s">
        <v>507</v>
      </c>
      <c r="B309">
        <v>6298.4</v>
      </c>
    </row>
    <row r="310" spans="1:4">
      <c r="A310" t="s">
        <v>49</v>
      </c>
      <c r="B310">
        <v>6419.4</v>
      </c>
    </row>
    <row r="311" spans="1:4">
      <c r="A311" t="s">
        <v>84</v>
      </c>
      <c r="B311">
        <v>6510</v>
      </c>
      <c r="D311">
        <v>30</v>
      </c>
    </row>
    <row r="312" spans="1:4">
      <c r="A312" t="s">
        <v>331</v>
      </c>
      <c r="B312">
        <v>6765.8</v>
      </c>
      <c r="D312">
        <v>29</v>
      </c>
    </row>
    <row r="313" spans="1:4">
      <c r="A313" t="s">
        <v>86</v>
      </c>
      <c r="B313">
        <v>7088.2</v>
      </c>
      <c r="D313">
        <v>28</v>
      </c>
    </row>
    <row r="314" spans="1:4">
      <c r="A314" t="s">
        <v>87</v>
      </c>
      <c r="B314">
        <v>7185.2</v>
      </c>
      <c r="D314">
        <v>27</v>
      </c>
    </row>
    <row r="315" spans="1:4">
      <c r="A315" t="s">
        <v>295</v>
      </c>
      <c r="B315">
        <v>7824.2</v>
      </c>
      <c r="D315">
        <v>26</v>
      </c>
    </row>
    <row r="316" spans="1:4">
      <c r="A316" t="s">
        <v>411</v>
      </c>
      <c r="B316">
        <v>9930.7999999999993</v>
      </c>
      <c r="D316">
        <v>25</v>
      </c>
    </row>
    <row r="317" spans="1:4">
      <c r="A317" t="s">
        <v>186</v>
      </c>
      <c r="B317">
        <v>9966.7999999999993</v>
      </c>
      <c r="D317">
        <v>24</v>
      </c>
    </row>
    <row r="318" spans="1:4">
      <c r="A318" t="s">
        <v>212</v>
      </c>
      <c r="B318">
        <v>10071.6</v>
      </c>
      <c r="D318">
        <v>23</v>
      </c>
    </row>
    <row r="319" spans="1:4">
      <c r="A319" t="s">
        <v>465</v>
      </c>
      <c r="B319">
        <v>10147</v>
      </c>
      <c r="D319">
        <v>22</v>
      </c>
    </row>
    <row r="320" spans="1:4">
      <c r="A320" t="s">
        <v>434</v>
      </c>
      <c r="B320">
        <v>10417.6</v>
      </c>
      <c r="D320">
        <v>21</v>
      </c>
    </row>
    <row r="321" spans="1:4">
      <c r="A321" t="s">
        <v>51</v>
      </c>
      <c r="B321">
        <v>10503.6</v>
      </c>
      <c r="D321">
        <v>20</v>
      </c>
    </row>
    <row r="322" spans="1:4">
      <c r="A322" t="s">
        <v>54</v>
      </c>
      <c r="B322">
        <v>11176.8</v>
      </c>
      <c r="D322">
        <v>19</v>
      </c>
    </row>
    <row r="323" spans="1:4">
      <c r="A323" t="s">
        <v>85</v>
      </c>
      <c r="B323">
        <v>12692.8</v>
      </c>
      <c r="D323">
        <v>18</v>
      </c>
    </row>
    <row r="324" spans="1:4">
      <c r="A324" t="s">
        <v>310</v>
      </c>
      <c r="B324">
        <v>16226.6</v>
      </c>
      <c r="D324">
        <v>17</v>
      </c>
    </row>
    <row r="325" spans="1:4">
      <c r="A325" t="s">
        <v>232</v>
      </c>
      <c r="B325">
        <v>16292.4</v>
      </c>
      <c r="D325">
        <v>16</v>
      </c>
    </row>
    <row r="326" spans="1:4">
      <c r="A326" t="s">
        <v>523</v>
      </c>
      <c r="B326">
        <v>17972.8</v>
      </c>
      <c r="D326">
        <v>15</v>
      </c>
    </row>
    <row r="327" spans="1:4">
      <c r="A327" t="s">
        <v>42</v>
      </c>
      <c r="B327">
        <v>20189.2</v>
      </c>
      <c r="D327">
        <v>14</v>
      </c>
    </row>
    <row r="328" spans="1:4">
      <c r="A328" t="s">
        <v>82</v>
      </c>
      <c r="B328">
        <v>25748.400000000001</v>
      </c>
      <c r="D328">
        <v>13</v>
      </c>
    </row>
    <row r="329" spans="1:4">
      <c r="A329" t="s">
        <v>134</v>
      </c>
      <c r="B329">
        <v>26862.6</v>
      </c>
      <c r="D329">
        <v>12</v>
      </c>
    </row>
    <row r="330" spans="1:4">
      <c r="A330" t="s">
        <v>158</v>
      </c>
      <c r="B330">
        <v>28854</v>
      </c>
      <c r="D330">
        <v>11</v>
      </c>
    </row>
    <row r="331" spans="1:4">
      <c r="A331" t="s">
        <v>59</v>
      </c>
      <c r="B331">
        <v>39876.800000000003</v>
      </c>
      <c r="D331">
        <v>10</v>
      </c>
    </row>
    <row r="332" spans="1:4">
      <c r="A332" t="s">
        <v>203</v>
      </c>
      <c r="B332">
        <v>45028</v>
      </c>
      <c r="D332">
        <v>9</v>
      </c>
    </row>
    <row r="333" spans="1:4">
      <c r="A333" t="s">
        <v>317</v>
      </c>
      <c r="B333">
        <v>45669</v>
      </c>
      <c r="D333">
        <v>8</v>
      </c>
    </row>
    <row r="334" spans="1:4">
      <c r="A334" t="s">
        <v>251</v>
      </c>
      <c r="B334">
        <v>47410</v>
      </c>
      <c r="D334">
        <v>7</v>
      </c>
    </row>
    <row r="335" spans="1:4">
      <c r="A335" t="s">
        <v>71</v>
      </c>
      <c r="B335">
        <v>59845.2</v>
      </c>
      <c r="D335">
        <v>6</v>
      </c>
    </row>
    <row r="336" spans="1:4">
      <c r="A336" t="s">
        <v>301</v>
      </c>
      <c r="B336">
        <v>62537.4</v>
      </c>
      <c r="D336">
        <v>5</v>
      </c>
    </row>
    <row r="337" spans="1:15">
      <c r="A337" t="s">
        <v>79</v>
      </c>
      <c r="B337">
        <v>70341.399999999994</v>
      </c>
      <c r="D337">
        <v>4</v>
      </c>
    </row>
    <row r="338" spans="1:15">
      <c r="A338" t="s">
        <v>89</v>
      </c>
      <c r="B338">
        <v>71034.399999999994</v>
      </c>
      <c r="D338">
        <v>3</v>
      </c>
    </row>
    <row r="339" spans="1:15">
      <c r="A339" t="s">
        <v>178</v>
      </c>
      <c r="B339">
        <v>227393.8</v>
      </c>
      <c r="D339">
        <v>2</v>
      </c>
    </row>
    <row r="340" spans="1:15">
      <c r="A340" t="s">
        <v>534</v>
      </c>
      <c r="B340">
        <v>623507.6</v>
      </c>
      <c r="D340">
        <v>1</v>
      </c>
    </row>
    <row r="342" spans="1:15">
      <c r="A342" t="s">
        <v>2</v>
      </c>
      <c r="B342" t="s">
        <v>1405</v>
      </c>
      <c r="C342" t="s">
        <v>1406</v>
      </c>
      <c r="D342" s="47" t="s">
        <v>1407</v>
      </c>
      <c r="E342" t="s">
        <v>1408</v>
      </c>
      <c r="F342" s="48" t="s">
        <v>1409</v>
      </c>
      <c r="I342" t="s">
        <v>1416</v>
      </c>
    </row>
    <row r="343" spans="1:15">
      <c r="A343" t="s">
        <v>47</v>
      </c>
      <c r="B343">
        <v>0</v>
      </c>
      <c r="C343">
        <v>0</v>
      </c>
      <c r="D343">
        <v>0</v>
      </c>
      <c r="E343">
        <v>0</v>
      </c>
      <c r="F343" s="48">
        <v>0</v>
      </c>
      <c r="I343" s="53">
        <f>IF(O343&gt;0,SUM(B343:F343)/O343,0)</f>
        <v>0</v>
      </c>
      <c r="J343">
        <f>IF(B343&gt;0,1,0)</f>
        <v>0</v>
      </c>
      <c r="K343">
        <f t="shared" ref="K343:N343" si="30">IF(C343&gt;0,1,0)</f>
        <v>0</v>
      </c>
      <c r="L343">
        <f t="shared" si="30"/>
        <v>0</v>
      </c>
      <c r="M343">
        <f t="shared" si="30"/>
        <v>0</v>
      </c>
      <c r="N343">
        <f t="shared" si="30"/>
        <v>0</v>
      </c>
      <c r="O343">
        <f>SUM(J343:N343)</f>
        <v>0</v>
      </c>
    </row>
    <row r="344" spans="1:15">
      <c r="A344" t="s">
        <v>80</v>
      </c>
      <c r="B344">
        <v>0</v>
      </c>
      <c r="C344">
        <v>0</v>
      </c>
      <c r="D344">
        <v>0</v>
      </c>
      <c r="E344">
        <v>0</v>
      </c>
      <c r="F344">
        <v>0</v>
      </c>
      <c r="I344" s="53">
        <f t="shared" ref="I344:I407" si="31">IF(O344&gt;0,SUM(B344:F344)/O344,0)</f>
        <v>0</v>
      </c>
      <c r="J344">
        <f t="shared" ref="J344:J407" si="32">IF(B344&gt;0,1,0)</f>
        <v>0</v>
      </c>
      <c r="K344">
        <f t="shared" ref="K344:K407" si="33">IF(C344&gt;0,1,0)</f>
        <v>0</v>
      </c>
      <c r="L344">
        <f t="shared" ref="L344:L407" si="34">IF(D344&gt;0,1,0)</f>
        <v>0</v>
      </c>
      <c r="M344">
        <f t="shared" ref="M344:M407" si="35">IF(E344&gt;0,1,0)</f>
        <v>0</v>
      </c>
      <c r="N344">
        <f t="shared" ref="N344:N407" si="36">IF(F344&gt;0,1,0)</f>
        <v>0</v>
      </c>
      <c r="O344">
        <f t="shared" ref="O344:O407" si="37">SUM(J344:N344)</f>
        <v>0</v>
      </c>
    </row>
    <row r="345" spans="1:15">
      <c r="A345" t="s">
        <v>90</v>
      </c>
      <c r="B345">
        <v>0</v>
      </c>
      <c r="C345">
        <v>0</v>
      </c>
      <c r="D345">
        <v>0</v>
      </c>
      <c r="E345">
        <v>0</v>
      </c>
      <c r="F345">
        <v>0</v>
      </c>
      <c r="I345" s="53">
        <f t="shared" si="31"/>
        <v>0</v>
      </c>
      <c r="J345">
        <f t="shared" si="32"/>
        <v>0</v>
      </c>
      <c r="K345">
        <f t="shared" si="33"/>
        <v>0</v>
      </c>
      <c r="L345">
        <f t="shared" si="34"/>
        <v>0</v>
      </c>
      <c r="M345">
        <f t="shared" si="35"/>
        <v>0</v>
      </c>
      <c r="N345">
        <f t="shared" si="36"/>
        <v>0</v>
      </c>
      <c r="O345">
        <f t="shared" si="37"/>
        <v>0</v>
      </c>
    </row>
    <row r="346" spans="1:15">
      <c r="A346" t="s">
        <v>284</v>
      </c>
      <c r="B346">
        <v>0</v>
      </c>
      <c r="C346">
        <v>0</v>
      </c>
      <c r="D346">
        <v>0</v>
      </c>
      <c r="E346">
        <v>0.1</v>
      </c>
      <c r="F346">
        <v>0.1</v>
      </c>
      <c r="I346" s="53">
        <f t="shared" si="31"/>
        <v>0.1</v>
      </c>
      <c r="J346">
        <f t="shared" si="32"/>
        <v>0</v>
      </c>
      <c r="K346">
        <f t="shared" si="33"/>
        <v>0</v>
      </c>
      <c r="L346">
        <f t="shared" si="34"/>
        <v>0</v>
      </c>
      <c r="M346">
        <f t="shared" si="35"/>
        <v>1</v>
      </c>
      <c r="N346">
        <f t="shared" si="36"/>
        <v>1</v>
      </c>
      <c r="O346">
        <f t="shared" si="37"/>
        <v>2</v>
      </c>
    </row>
    <row r="347" spans="1:15">
      <c r="A347" t="s">
        <v>18</v>
      </c>
      <c r="B347">
        <v>2.75</v>
      </c>
      <c r="C347">
        <v>2.6</v>
      </c>
      <c r="D347">
        <v>6.24</v>
      </c>
      <c r="E347">
        <v>12.6</v>
      </c>
      <c r="F347">
        <v>12.566666666666668</v>
      </c>
      <c r="I347" s="53">
        <f t="shared" si="31"/>
        <v>7.3513333333333337</v>
      </c>
      <c r="J347">
        <f t="shared" si="32"/>
        <v>1</v>
      </c>
      <c r="K347">
        <f t="shared" si="33"/>
        <v>1</v>
      </c>
      <c r="L347">
        <f t="shared" si="34"/>
        <v>1</v>
      </c>
      <c r="M347">
        <f t="shared" si="35"/>
        <v>1</v>
      </c>
      <c r="N347">
        <f t="shared" si="36"/>
        <v>1</v>
      </c>
      <c r="O347">
        <f t="shared" si="37"/>
        <v>5</v>
      </c>
    </row>
    <row r="348" spans="1:15">
      <c r="A348" t="s">
        <v>11</v>
      </c>
      <c r="B348">
        <v>6.6999999999999993</v>
      </c>
      <c r="C348">
        <v>8.24</v>
      </c>
      <c r="D348">
        <v>8.1199999999999992</v>
      </c>
      <c r="E348">
        <v>8.18</v>
      </c>
      <c r="F348">
        <v>9.9199999999999982</v>
      </c>
      <c r="I348" s="53">
        <f t="shared" si="31"/>
        <v>8.2319999999999993</v>
      </c>
      <c r="J348">
        <f t="shared" si="32"/>
        <v>1</v>
      </c>
      <c r="K348">
        <f t="shared" si="33"/>
        <v>1</v>
      </c>
      <c r="L348">
        <f t="shared" si="34"/>
        <v>1</v>
      </c>
      <c r="M348">
        <f t="shared" si="35"/>
        <v>1</v>
      </c>
      <c r="N348">
        <f t="shared" si="36"/>
        <v>1</v>
      </c>
      <c r="O348">
        <f t="shared" si="37"/>
        <v>5</v>
      </c>
    </row>
    <row r="349" spans="1:15">
      <c r="A349" t="s">
        <v>339</v>
      </c>
      <c r="B349">
        <v>0</v>
      </c>
      <c r="C349">
        <v>5.6</v>
      </c>
      <c r="D349">
        <v>7.9599999999999991</v>
      </c>
      <c r="E349">
        <v>15.64</v>
      </c>
      <c r="F349">
        <v>14.959999999999999</v>
      </c>
      <c r="I349" s="53">
        <f t="shared" si="31"/>
        <v>11.04</v>
      </c>
      <c r="J349">
        <f t="shared" si="32"/>
        <v>0</v>
      </c>
      <c r="K349">
        <f t="shared" si="33"/>
        <v>1</v>
      </c>
      <c r="L349">
        <f t="shared" si="34"/>
        <v>1</v>
      </c>
      <c r="M349">
        <f t="shared" si="35"/>
        <v>1</v>
      </c>
      <c r="N349">
        <f t="shared" si="36"/>
        <v>1</v>
      </c>
      <c r="O349">
        <f t="shared" si="37"/>
        <v>4</v>
      </c>
    </row>
    <row r="350" spans="1:15">
      <c r="A350" t="s">
        <v>474</v>
      </c>
      <c r="B350">
        <v>0</v>
      </c>
      <c r="C350">
        <v>0</v>
      </c>
      <c r="D350">
        <v>0</v>
      </c>
      <c r="E350">
        <v>0</v>
      </c>
      <c r="F350">
        <v>62</v>
      </c>
      <c r="I350" s="53">
        <f t="shared" si="31"/>
        <v>62</v>
      </c>
      <c r="J350">
        <f t="shared" si="32"/>
        <v>0</v>
      </c>
      <c r="K350">
        <f t="shared" si="33"/>
        <v>0</v>
      </c>
      <c r="L350">
        <f t="shared" si="34"/>
        <v>0</v>
      </c>
      <c r="M350">
        <f t="shared" si="35"/>
        <v>0</v>
      </c>
      <c r="N350">
        <f t="shared" si="36"/>
        <v>1</v>
      </c>
      <c r="O350">
        <f t="shared" si="37"/>
        <v>1</v>
      </c>
    </row>
    <row r="351" spans="1:15">
      <c r="A351" t="s">
        <v>261</v>
      </c>
      <c r="B351">
        <v>4.4000000000000004</v>
      </c>
      <c r="C351">
        <v>11.875</v>
      </c>
      <c r="D351">
        <v>13.55</v>
      </c>
      <c r="E351">
        <v>18.2</v>
      </c>
      <c r="F351">
        <v>17.7</v>
      </c>
      <c r="I351" s="53">
        <f t="shared" si="31"/>
        <v>13.145</v>
      </c>
      <c r="J351">
        <f t="shared" si="32"/>
        <v>1</v>
      </c>
      <c r="K351">
        <f t="shared" si="33"/>
        <v>1</v>
      </c>
      <c r="L351">
        <f t="shared" si="34"/>
        <v>1</v>
      </c>
      <c r="M351">
        <f t="shared" si="35"/>
        <v>1</v>
      </c>
      <c r="N351">
        <f t="shared" si="36"/>
        <v>1</v>
      </c>
      <c r="O351">
        <f t="shared" si="37"/>
        <v>5</v>
      </c>
    </row>
    <row r="352" spans="1:15">
      <c r="A352" t="s">
        <v>36</v>
      </c>
      <c r="B352">
        <v>0</v>
      </c>
      <c r="C352">
        <v>10.520000000000001</v>
      </c>
      <c r="D352">
        <v>16.080000000000002</v>
      </c>
      <c r="E352">
        <v>17.22</v>
      </c>
      <c r="F352">
        <v>22.3</v>
      </c>
      <c r="I352" s="53">
        <f t="shared" si="31"/>
        <v>16.53</v>
      </c>
      <c r="J352">
        <f t="shared" si="32"/>
        <v>0</v>
      </c>
      <c r="K352">
        <f t="shared" si="33"/>
        <v>1</v>
      </c>
      <c r="L352">
        <f t="shared" si="34"/>
        <v>1</v>
      </c>
      <c r="M352">
        <f t="shared" si="35"/>
        <v>1</v>
      </c>
      <c r="N352">
        <f t="shared" si="36"/>
        <v>1</v>
      </c>
      <c r="O352">
        <f t="shared" si="37"/>
        <v>4</v>
      </c>
    </row>
    <row r="353" spans="1:15">
      <c r="A353" t="s">
        <v>28</v>
      </c>
      <c r="B353">
        <v>12.05</v>
      </c>
      <c r="C353">
        <v>12.2</v>
      </c>
      <c r="D353">
        <v>13.120000000000001</v>
      </c>
      <c r="E353">
        <v>14.780000000000001</v>
      </c>
      <c r="F353">
        <v>22.96</v>
      </c>
      <c r="I353" s="53">
        <f t="shared" si="31"/>
        <v>15.022000000000002</v>
      </c>
      <c r="J353">
        <f t="shared" si="32"/>
        <v>1</v>
      </c>
      <c r="K353">
        <f t="shared" si="33"/>
        <v>1</v>
      </c>
      <c r="L353">
        <f t="shared" si="34"/>
        <v>1</v>
      </c>
      <c r="M353">
        <f t="shared" si="35"/>
        <v>1</v>
      </c>
      <c r="N353">
        <f t="shared" si="36"/>
        <v>1</v>
      </c>
      <c r="O353">
        <f t="shared" si="37"/>
        <v>5</v>
      </c>
    </row>
    <row r="354" spans="1:15">
      <c r="A354" t="s">
        <v>396</v>
      </c>
      <c r="B354">
        <v>14.75</v>
      </c>
      <c r="C354">
        <v>16.000000000000004</v>
      </c>
      <c r="D354">
        <v>16.46</v>
      </c>
      <c r="E354">
        <v>18.260000000000002</v>
      </c>
      <c r="F354">
        <v>23.12</v>
      </c>
      <c r="I354" s="53">
        <f t="shared" si="31"/>
        <v>17.718000000000004</v>
      </c>
      <c r="J354">
        <f t="shared" si="32"/>
        <v>1</v>
      </c>
      <c r="K354">
        <f t="shared" si="33"/>
        <v>1</v>
      </c>
      <c r="L354">
        <f t="shared" si="34"/>
        <v>1</v>
      </c>
      <c r="M354">
        <f t="shared" si="35"/>
        <v>1</v>
      </c>
      <c r="N354">
        <f t="shared" si="36"/>
        <v>1</v>
      </c>
      <c r="O354">
        <f t="shared" si="37"/>
        <v>5</v>
      </c>
    </row>
    <row r="355" spans="1:15">
      <c r="A355" t="s">
        <v>61</v>
      </c>
      <c r="B355">
        <v>0</v>
      </c>
      <c r="C355">
        <v>0</v>
      </c>
      <c r="D355">
        <v>35.520000000000003</v>
      </c>
      <c r="E355">
        <v>32.339999999999996</v>
      </c>
      <c r="F355">
        <v>25.860000000000003</v>
      </c>
      <c r="I355" s="53">
        <f t="shared" si="31"/>
        <v>31.24</v>
      </c>
      <c r="J355">
        <f t="shared" si="32"/>
        <v>0</v>
      </c>
      <c r="K355">
        <f t="shared" si="33"/>
        <v>0</v>
      </c>
      <c r="L355">
        <f t="shared" si="34"/>
        <v>1</v>
      </c>
      <c r="M355">
        <f t="shared" si="35"/>
        <v>1</v>
      </c>
      <c r="N355">
        <f t="shared" si="36"/>
        <v>1</v>
      </c>
      <c r="O355">
        <f t="shared" si="37"/>
        <v>3</v>
      </c>
    </row>
    <row r="356" spans="1:15">
      <c r="A356" t="s">
        <v>62</v>
      </c>
      <c r="B356">
        <v>0</v>
      </c>
      <c r="C356">
        <v>0</v>
      </c>
      <c r="D356">
        <v>13.35</v>
      </c>
      <c r="E356">
        <v>41.52</v>
      </c>
      <c r="F356">
        <v>57.080000000000005</v>
      </c>
      <c r="I356" s="53">
        <f t="shared" si="31"/>
        <v>37.31666666666667</v>
      </c>
      <c r="J356">
        <f t="shared" si="32"/>
        <v>0</v>
      </c>
      <c r="K356">
        <f t="shared" si="33"/>
        <v>0</v>
      </c>
      <c r="L356">
        <f t="shared" si="34"/>
        <v>1</v>
      </c>
      <c r="M356">
        <f t="shared" si="35"/>
        <v>1</v>
      </c>
      <c r="N356">
        <f t="shared" si="36"/>
        <v>1</v>
      </c>
      <c r="O356">
        <f t="shared" si="37"/>
        <v>3</v>
      </c>
    </row>
    <row r="357" spans="1:15">
      <c r="A357" t="s">
        <v>74</v>
      </c>
      <c r="B357">
        <v>19.45</v>
      </c>
      <c r="C357">
        <v>15.960000000000003</v>
      </c>
      <c r="D357">
        <v>26.139999999999997</v>
      </c>
      <c r="E357">
        <v>22.2</v>
      </c>
      <c r="F357">
        <v>31.020000000000003</v>
      </c>
      <c r="I357" s="53">
        <f t="shared" si="31"/>
        <v>22.954000000000001</v>
      </c>
      <c r="J357">
        <f t="shared" si="32"/>
        <v>1</v>
      </c>
      <c r="K357">
        <f t="shared" si="33"/>
        <v>1</v>
      </c>
      <c r="L357">
        <f t="shared" si="34"/>
        <v>1</v>
      </c>
      <c r="M357">
        <f t="shared" si="35"/>
        <v>1</v>
      </c>
      <c r="N357">
        <f t="shared" si="36"/>
        <v>1</v>
      </c>
      <c r="O357">
        <f t="shared" si="37"/>
        <v>5</v>
      </c>
    </row>
    <row r="358" spans="1:15">
      <c r="A358" t="s">
        <v>535</v>
      </c>
      <c r="B358">
        <v>69.3</v>
      </c>
      <c r="C358">
        <v>50.25</v>
      </c>
      <c r="D358">
        <v>0</v>
      </c>
      <c r="E358">
        <v>0</v>
      </c>
      <c r="F358">
        <v>0</v>
      </c>
      <c r="I358" s="53">
        <f t="shared" si="31"/>
        <v>59.774999999999999</v>
      </c>
      <c r="J358">
        <f t="shared" si="32"/>
        <v>1</v>
      </c>
      <c r="K358">
        <f t="shared" si="33"/>
        <v>1</v>
      </c>
      <c r="L358">
        <f t="shared" si="34"/>
        <v>0</v>
      </c>
      <c r="M358">
        <f t="shared" si="35"/>
        <v>0</v>
      </c>
      <c r="N358">
        <f t="shared" si="36"/>
        <v>0</v>
      </c>
      <c r="O358">
        <f t="shared" si="37"/>
        <v>2</v>
      </c>
    </row>
    <row r="359" spans="1:15">
      <c r="A359" t="s">
        <v>511</v>
      </c>
      <c r="B359">
        <v>120</v>
      </c>
      <c r="C359">
        <v>0</v>
      </c>
      <c r="D359">
        <v>0</v>
      </c>
      <c r="E359">
        <v>0</v>
      </c>
      <c r="F359">
        <v>0</v>
      </c>
      <c r="I359" s="53">
        <f t="shared" si="31"/>
        <v>120</v>
      </c>
      <c r="J359">
        <f t="shared" si="32"/>
        <v>1</v>
      </c>
      <c r="K359">
        <f t="shared" si="33"/>
        <v>0</v>
      </c>
      <c r="L359">
        <f t="shared" si="34"/>
        <v>0</v>
      </c>
      <c r="M359">
        <f t="shared" si="35"/>
        <v>0</v>
      </c>
      <c r="N359">
        <f t="shared" si="36"/>
        <v>0</v>
      </c>
      <c r="O359">
        <f t="shared" si="37"/>
        <v>1</v>
      </c>
    </row>
    <row r="360" spans="1:15">
      <c r="A360" t="s">
        <v>31</v>
      </c>
      <c r="B360">
        <v>0</v>
      </c>
      <c r="C360">
        <v>42.38</v>
      </c>
      <c r="D360">
        <v>36.18</v>
      </c>
      <c r="E360">
        <v>32.200000000000003</v>
      </c>
      <c r="F360">
        <v>35.08</v>
      </c>
      <c r="I360" s="53">
        <f t="shared" si="31"/>
        <v>36.46</v>
      </c>
      <c r="J360">
        <f t="shared" si="32"/>
        <v>0</v>
      </c>
      <c r="K360">
        <f t="shared" si="33"/>
        <v>1</v>
      </c>
      <c r="L360">
        <f t="shared" si="34"/>
        <v>1</v>
      </c>
      <c r="M360">
        <f t="shared" si="35"/>
        <v>1</v>
      </c>
      <c r="N360">
        <f t="shared" si="36"/>
        <v>1</v>
      </c>
      <c r="O360">
        <f t="shared" si="37"/>
        <v>4</v>
      </c>
    </row>
    <row r="361" spans="1:15">
      <c r="A361" t="s">
        <v>55</v>
      </c>
      <c r="B361">
        <v>72.5</v>
      </c>
      <c r="C361">
        <v>30.74</v>
      </c>
      <c r="D361">
        <v>23.92</v>
      </c>
      <c r="E361">
        <v>22</v>
      </c>
      <c r="F361">
        <v>0</v>
      </c>
      <c r="I361" s="53">
        <f t="shared" si="31"/>
        <v>37.29</v>
      </c>
      <c r="J361">
        <f t="shared" si="32"/>
        <v>1</v>
      </c>
      <c r="K361">
        <f t="shared" si="33"/>
        <v>1</v>
      </c>
      <c r="L361">
        <f t="shared" si="34"/>
        <v>1</v>
      </c>
      <c r="M361">
        <f t="shared" si="35"/>
        <v>1</v>
      </c>
      <c r="N361">
        <f t="shared" si="36"/>
        <v>0</v>
      </c>
      <c r="O361">
        <f t="shared" si="37"/>
        <v>4</v>
      </c>
    </row>
    <row r="362" spans="1:15">
      <c r="A362" t="s">
        <v>23</v>
      </c>
      <c r="B362">
        <v>12</v>
      </c>
      <c r="C362">
        <v>12.86</v>
      </c>
      <c r="D362">
        <v>32.559999999999995</v>
      </c>
      <c r="E362">
        <v>44.78</v>
      </c>
      <c r="F362">
        <v>47.08</v>
      </c>
      <c r="I362" s="53">
        <f t="shared" si="31"/>
        <v>29.855999999999995</v>
      </c>
      <c r="J362">
        <f t="shared" si="32"/>
        <v>1</v>
      </c>
      <c r="K362">
        <f t="shared" si="33"/>
        <v>1</v>
      </c>
      <c r="L362">
        <f t="shared" si="34"/>
        <v>1</v>
      </c>
      <c r="M362">
        <f t="shared" si="35"/>
        <v>1</v>
      </c>
      <c r="N362">
        <f t="shared" si="36"/>
        <v>1</v>
      </c>
      <c r="O362">
        <f t="shared" si="37"/>
        <v>5</v>
      </c>
    </row>
    <row r="363" spans="1:15">
      <c r="A363" t="s">
        <v>274</v>
      </c>
      <c r="B363">
        <v>0</v>
      </c>
      <c r="C363">
        <v>27.54</v>
      </c>
      <c r="D363">
        <v>31.720000000000006</v>
      </c>
      <c r="E363">
        <v>35.880000000000003</v>
      </c>
      <c r="F363">
        <v>55.86</v>
      </c>
      <c r="I363" s="53">
        <f t="shared" si="31"/>
        <v>37.75</v>
      </c>
      <c r="J363">
        <f t="shared" si="32"/>
        <v>0</v>
      </c>
      <c r="K363">
        <f t="shared" si="33"/>
        <v>1</v>
      </c>
      <c r="L363">
        <f t="shared" si="34"/>
        <v>1</v>
      </c>
      <c r="M363">
        <f t="shared" si="35"/>
        <v>1</v>
      </c>
      <c r="N363">
        <f t="shared" si="36"/>
        <v>1</v>
      </c>
      <c r="O363">
        <f t="shared" si="37"/>
        <v>4</v>
      </c>
    </row>
    <row r="364" spans="1:15">
      <c r="A364" t="s">
        <v>16</v>
      </c>
      <c r="B364">
        <v>45.15</v>
      </c>
      <c r="C364">
        <v>52.620000000000005</v>
      </c>
      <c r="D364">
        <v>57.625</v>
      </c>
      <c r="E364">
        <v>0</v>
      </c>
      <c r="F364">
        <v>0</v>
      </c>
      <c r="I364" s="53">
        <f t="shared" si="31"/>
        <v>51.798333333333339</v>
      </c>
      <c r="J364">
        <f t="shared" si="32"/>
        <v>1</v>
      </c>
      <c r="K364">
        <f t="shared" si="33"/>
        <v>1</v>
      </c>
      <c r="L364">
        <f t="shared" si="34"/>
        <v>1</v>
      </c>
      <c r="M364">
        <f t="shared" si="35"/>
        <v>0</v>
      </c>
      <c r="N364">
        <f t="shared" si="36"/>
        <v>0</v>
      </c>
      <c r="O364">
        <f t="shared" si="37"/>
        <v>3</v>
      </c>
    </row>
    <row r="365" spans="1:15">
      <c r="A365" t="s">
        <v>41</v>
      </c>
      <c r="B365">
        <v>173.1</v>
      </c>
      <c r="C365">
        <v>0</v>
      </c>
      <c r="D365">
        <v>0</v>
      </c>
      <c r="E365">
        <v>0</v>
      </c>
      <c r="F365">
        <v>0</v>
      </c>
      <c r="I365" s="53">
        <f t="shared" si="31"/>
        <v>173.1</v>
      </c>
      <c r="J365">
        <f t="shared" si="32"/>
        <v>1</v>
      </c>
      <c r="K365">
        <f t="shared" si="33"/>
        <v>0</v>
      </c>
      <c r="L365">
        <f t="shared" si="34"/>
        <v>0</v>
      </c>
      <c r="M365">
        <f t="shared" si="35"/>
        <v>0</v>
      </c>
      <c r="N365">
        <f t="shared" si="36"/>
        <v>0</v>
      </c>
      <c r="O365">
        <f t="shared" si="37"/>
        <v>1</v>
      </c>
    </row>
    <row r="366" spans="1:15">
      <c r="A366" t="s">
        <v>558</v>
      </c>
      <c r="B366">
        <v>0</v>
      </c>
      <c r="C366">
        <v>35.466666666666669</v>
      </c>
      <c r="D366">
        <v>45.599999999999994</v>
      </c>
      <c r="E366">
        <v>72.66</v>
      </c>
      <c r="F366">
        <v>28.839999999999996</v>
      </c>
      <c r="I366" s="53">
        <f t="shared" si="31"/>
        <v>45.641666666666666</v>
      </c>
      <c r="J366">
        <f t="shared" si="32"/>
        <v>0</v>
      </c>
      <c r="K366">
        <f t="shared" si="33"/>
        <v>1</v>
      </c>
      <c r="L366">
        <f t="shared" si="34"/>
        <v>1</v>
      </c>
      <c r="M366">
        <f t="shared" si="35"/>
        <v>1</v>
      </c>
      <c r="N366">
        <f t="shared" si="36"/>
        <v>1</v>
      </c>
      <c r="O366">
        <f t="shared" si="37"/>
        <v>4</v>
      </c>
    </row>
    <row r="367" spans="1:15">
      <c r="A367" t="s">
        <v>388</v>
      </c>
      <c r="B367">
        <v>0</v>
      </c>
      <c r="C367">
        <v>0</v>
      </c>
      <c r="D367">
        <v>73.14</v>
      </c>
      <c r="E367">
        <v>64.02</v>
      </c>
      <c r="F367">
        <v>69.98</v>
      </c>
      <c r="I367" s="53">
        <f t="shared" si="31"/>
        <v>69.046666666666667</v>
      </c>
      <c r="J367">
        <f t="shared" si="32"/>
        <v>0</v>
      </c>
      <c r="K367">
        <f t="shared" si="33"/>
        <v>0</v>
      </c>
      <c r="L367">
        <f t="shared" si="34"/>
        <v>1</v>
      </c>
      <c r="M367">
        <f t="shared" si="35"/>
        <v>1</v>
      </c>
      <c r="N367">
        <f t="shared" si="36"/>
        <v>1</v>
      </c>
      <c r="O367">
        <f t="shared" si="37"/>
        <v>3</v>
      </c>
    </row>
    <row r="368" spans="1:15">
      <c r="A368" t="s">
        <v>21</v>
      </c>
      <c r="B368">
        <v>42.55</v>
      </c>
      <c r="C368">
        <v>37.779999999999994</v>
      </c>
      <c r="D368">
        <v>35.400000000000006</v>
      </c>
      <c r="E368">
        <v>46.44</v>
      </c>
      <c r="F368">
        <v>49.76</v>
      </c>
      <c r="I368" s="53">
        <f t="shared" si="31"/>
        <v>42.385999999999996</v>
      </c>
      <c r="J368">
        <f t="shared" si="32"/>
        <v>1</v>
      </c>
      <c r="K368">
        <f t="shared" si="33"/>
        <v>1</v>
      </c>
      <c r="L368">
        <f t="shared" si="34"/>
        <v>1</v>
      </c>
      <c r="M368">
        <f t="shared" si="35"/>
        <v>1</v>
      </c>
      <c r="N368">
        <f t="shared" si="36"/>
        <v>1</v>
      </c>
      <c r="O368">
        <f t="shared" si="37"/>
        <v>5</v>
      </c>
    </row>
    <row r="369" spans="1:15">
      <c r="A369" t="s">
        <v>509</v>
      </c>
      <c r="B369">
        <v>18.25</v>
      </c>
      <c r="C369">
        <v>28.939999999999998</v>
      </c>
      <c r="D369">
        <v>39.150000000000006</v>
      </c>
      <c r="E369">
        <v>57.875</v>
      </c>
      <c r="F369">
        <v>79.7</v>
      </c>
      <c r="I369" s="53">
        <f t="shared" si="31"/>
        <v>44.783000000000001</v>
      </c>
      <c r="J369">
        <f t="shared" si="32"/>
        <v>1</v>
      </c>
      <c r="K369">
        <f t="shared" si="33"/>
        <v>1</v>
      </c>
      <c r="L369">
        <f t="shared" si="34"/>
        <v>1</v>
      </c>
      <c r="M369">
        <f t="shared" si="35"/>
        <v>1</v>
      </c>
      <c r="N369">
        <f t="shared" si="36"/>
        <v>1</v>
      </c>
      <c r="O369">
        <f t="shared" si="37"/>
        <v>5</v>
      </c>
    </row>
    <row r="370" spans="1:15">
      <c r="A370" t="s">
        <v>29</v>
      </c>
      <c r="B370">
        <v>0</v>
      </c>
      <c r="C370">
        <v>43.933333333333337</v>
      </c>
      <c r="D370">
        <v>49.7</v>
      </c>
      <c r="E370">
        <v>58.719999999999992</v>
      </c>
      <c r="F370">
        <v>88.78</v>
      </c>
      <c r="I370" s="53">
        <f t="shared" si="31"/>
        <v>60.283333333333331</v>
      </c>
      <c r="J370">
        <f t="shared" si="32"/>
        <v>0</v>
      </c>
      <c r="K370">
        <f t="shared" si="33"/>
        <v>1</v>
      </c>
      <c r="L370">
        <f t="shared" si="34"/>
        <v>1</v>
      </c>
      <c r="M370">
        <f t="shared" si="35"/>
        <v>1</v>
      </c>
      <c r="N370">
        <f t="shared" si="36"/>
        <v>1</v>
      </c>
      <c r="O370">
        <f t="shared" si="37"/>
        <v>4</v>
      </c>
    </row>
    <row r="371" spans="1:15">
      <c r="A371" t="s">
        <v>83</v>
      </c>
      <c r="B371">
        <v>42.5</v>
      </c>
      <c r="C371">
        <v>43.54</v>
      </c>
      <c r="D371">
        <v>51.42</v>
      </c>
      <c r="E371">
        <v>49.019999999999996</v>
      </c>
      <c r="F371">
        <v>62.620000000000005</v>
      </c>
      <c r="I371" s="53">
        <f t="shared" si="31"/>
        <v>49.819999999999993</v>
      </c>
      <c r="J371">
        <f t="shared" si="32"/>
        <v>1</v>
      </c>
      <c r="K371">
        <f t="shared" si="33"/>
        <v>1</v>
      </c>
      <c r="L371">
        <f t="shared" si="34"/>
        <v>1</v>
      </c>
      <c r="M371">
        <f t="shared" si="35"/>
        <v>1</v>
      </c>
      <c r="N371">
        <f t="shared" si="36"/>
        <v>1</v>
      </c>
      <c r="O371">
        <f t="shared" si="37"/>
        <v>5</v>
      </c>
    </row>
    <row r="372" spans="1:15">
      <c r="A372" t="s">
        <v>243</v>
      </c>
      <c r="B372">
        <v>40.4</v>
      </c>
      <c r="C372">
        <v>58.8</v>
      </c>
      <c r="D372">
        <v>65.2</v>
      </c>
      <c r="E372">
        <v>56.06</v>
      </c>
      <c r="F372">
        <v>46.42</v>
      </c>
      <c r="I372" s="53">
        <f t="shared" si="31"/>
        <v>53.375999999999998</v>
      </c>
      <c r="J372">
        <f t="shared" si="32"/>
        <v>1</v>
      </c>
      <c r="K372">
        <f t="shared" si="33"/>
        <v>1</v>
      </c>
      <c r="L372">
        <f t="shared" si="34"/>
        <v>1</v>
      </c>
      <c r="M372">
        <f t="shared" si="35"/>
        <v>1</v>
      </c>
      <c r="N372">
        <f t="shared" si="36"/>
        <v>1</v>
      </c>
      <c r="O372">
        <f t="shared" si="37"/>
        <v>5</v>
      </c>
    </row>
    <row r="373" spans="1:15">
      <c r="A373" t="s">
        <v>40</v>
      </c>
      <c r="B373">
        <v>36.1</v>
      </c>
      <c r="C373">
        <v>44.6</v>
      </c>
      <c r="D373">
        <v>45.36</v>
      </c>
      <c r="E373">
        <v>64.2</v>
      </c>
      <c r="F373">
        <v>86.179999999999993</v>
      </c>
      <c r="I373" s="53">
        <f t="shared" si="31"/>
        <v>55.287999999999997</v>
      </c>
      <c r="J373">
        <f t="shared" si="32"/>
        <v>1</v>
      </c>
      <c r="K373">
        <f t="shared" si="33"/>
        <v>1</v>
      </c>
      <c r="L373">
        <f t="shared" si="34"/>
        <v>1</v>
      </c>
      <c r="M373">
        <f t="shared" si="35"/>
        <v>1</v>
      </c>
      <c r="N373">
        <f t="shared" si="36"/>
        <v>1</v>
      </c>
      <c r="O373">
        <f t="shared" si="37"/>
        <v>5</v>
      </c>
    </row>
    <row r="374" spans="1:15">
      <c r="A374" t="s">
        <v>6</v>
      </c>
      <c r="B374">
        <v>29.1</v>
      </c>
      <c r="C374">
        <v>38.300000000000004</v>
      </c>
      <c r="D374">
        <v>53.566666666666663</v>
      </c>
      <c r="E374">
        <v>72.600000000000009</v>
      </c>
      <c r="F374">
        <v>92.44</v>
      </c>
      <c r="I374" s="53">
        <f t="shared" si="31"/>
        <v>57.201333333333331</v>
      </c>
      <c r="J374">
        <f t="shared" si="32"/>
        <v>1</v>
      </c>
      <c r="K374">
        <f t="shared" si="33"/>
        <v>1</v>
      </c>
      <c r="L374">
        <f t="shared" si="34"/>
        <v>1</v>
      </c>
      <c r="M374">
        <f t="shared" si="35"/>
        <v>1</v>
      </c>
      <c r="N374">
        <f t="shared" si="36"/>
        <v>1</v>
      </c>
      <c r="O374">
        <f t="shared" si="37"/>
        <v>5</v>
      </c>
    </row>
    <row r="375" spans="1:15">
      <c r="A375" t="s">
        <v>91</v>
      </c>
      <c r="B375">
        <v>34.5</v>
      </c>
      <c r="C375">
        <v>43.379999999999995</v>
      </c>
      <c r="D375">
        <v>55.279999999999994</v>
      </c>
      <c r="E375">
        <v>76.28</v>
      </c>
      <c r="F375">
        <v>88.6</v>
      </c>
      <c r="I375" s="53">
        <f t="shared" si="31"/>
        <v>59.60799999999999</v>
      </c>
      <c r="J375">
        <f t="shared" si="32"/>
        <v>1</v>
      </c>
      <c r="K375">
        <f t="shared" si="33"/>
        <v>1</v>
      </c>
      <c r="L375">
        <f t="shared" si="34"/>
        <v>1</v>
      </c>
      <c r="M375">
        <f t="shared" si="35"/>
        <v>1</v>
      </c>
      <c r="N375">
        <f t="shared" si="36"/>
        <v>1</v>
      </c>
      <c r="O375">
        <f t="shared" si="37"/>
        <v>5</v>
      </c>
    </row>
    <row r="376" spans="1:15">
      <c r="A376" t="s">
        <v>492</v>
      </c>
      <c r="B376">
        <v>40.650000000000006</v>
      </c>
      <c r="C376">
        <v>41.84</v>
      </c>
      <c r="D376">
        <v>69.16</v>
      </c>
      <c r="E376">
        <v>82.320000000000007</v>
      </c>
      <c r="F376">
        <v>85.66</v>
      </c>
      <c r="I376" s="53">
        <f t="shared" si="31"/>
        <v>63.926000000000002</v>
      </c>
      <c r="J376">
        <f t="shared" si="32"/>
        <v>1</v>
      </c>
      <c r="K376">
        <f t="shared" si="33"/>
        <v>1</v>
      </c>
      <c r="L376">
        <f t="shared" si="34"/>
        <v>1</v>
      </c>
      <c r="M376">
        <f t="shared" si="35"/>
        <v>1</v>
      </c>
      <c r="N376">
        <f t="shared" si="36"/>
        <v>1</v>
      </c>
      <c r="O376">
        <f t="shared" si="37"/>
        <v>5</v>
      </c>
    </row>
    <row r="377" spans="1:15">
      <c r="A377" t="s">
        <v>37</v>
      </c>
      <c r="B377">
        <v>28</v>
      </c>
      <c r="C377">
        <v>0</v>
      </c>
      <c r="D377">
        <v>91.66</v>
      </c>
      <c r="E377">
        <v>116.12</v>
      </c>
      <c r="F377">
        <v>120.86666666666667</v>
      </c>
      <c r="I377" s="53">
        <f t="shared" si="31"/>
        <v>89.161666666666662</v>
      </c>
      <c r="J377">
        <f t="shared" si="32"/>
        <v>1</v>
      </c>
      <c r="K377">
        <f t="shared" si="33"/>
        <v>0</v>
      </c>
      <c r="L377">
        <f t="shared" si="34"/>
        <v>1</v>
      </c>
      <c r="M377">
        <f t="shared" si="35"/>
        <v>1</v>
      </c>
      <c r="N377">
        <f t="shared" si="36"/>
        <v>1</v>
      </c>
      <c r="O377">
        <f t="shared" si="37"/>
        <v>4</v>
      </c>
    </row>
    <row r="378" spans="1:15">
      <c r="A378" t="s">
        <v>562</v>
      </c>
      <c r="B378">
        <v>44</v>
      </c>
      <c r="C378">
        <v>53.720000000000006</v>
      </c>
      <c r="D378">
        <v>62.4</v>
      </c>
      <c r="E378">
        <v>91</v>
      </c>
      <c r="F378">
        <v>119.2</v>
      </c>
      <c r="I378" s="53">
        <f t="shared" si="31"/>
        <v>74.063999999999993</v>
      </c>
      <c r="J378">
        <f t="shared" si="32"/>
        <v>1</v>
      </c>
      <c r="K378">
        <f t="shared" si="33"/>
        <v>1</v>
      </c>
      <c r="L378">
        <f t="shared" si="34"/>
        <v>1</v>
      </c>
      <c r="M378">
        <f t="shared" si="35"/>
        <v>1</v>
      </c>
      <c r="N378">
        <f t="shared" si="36"/>
        <v>1</v>
      </c>
      <c r="O378">
        <f t="shared" si="37"/>
        <v>5</v>
      </c>
    </row>
    <row r="379" spans="1:15">
      <c r="A379" t="s">
        <v>65</v>
      </c>
      <c r="B379">
        <v>103.75</v>
      </c>
      <c r="C379">
        <v>56.339999999999996</v>
      </c>
      <c r="D379">
        <v>59.8</v>
      </c>
      <c r="E379">
        <v>82.97999999999999</v>
      </c>
      <c r="F379">
        <v>74.48</v>
      </c>
      <c r="I379" s="53">
        <f t="shared" si="31"/>
        <v>75.47</v>
      </c>
      <c r="J379">
        <f t="shared" si="32"/>
        <v>1</v>
      </c>
      <c r="K379">
        <f t="shared" si="33"/>
        <v>1</v>
      </c>
      <c r="L379">
        <f t="shared" si="34"/>
        <v>1</v>
      </c>
      <c r="M379">
        <f t="shared" si="35"/>
        <v>1</v>
      </c>
      <c r="N379">
        <f t="shared" si="36"/>
        <v>1</v>
      </c>
      <c r="O379">
        <f t="shared" si="37"/>
        <v>5</v>
      </c>
    </row>
    <row r="380" spans="1:15">
      <c r="A380" t="s">
        <v>26</v>
      </c>
      <c r="B380">
        <v>33.200000000000003</v>
      </c>
      <c r="C380">
        <v>35.459999999999994</v>
      </c>
      <c r="D380">
        <v>42.566666666666663</v>
      </c>
      <c r="E380">
        <v>97.38</v>
      </c>
      <c r="F380">
        <v>202.75</v>
      </c>
      <c r="I380" s="53">
        <f t="shared" si="31"/>
        <v>82.271333333333331</v>
      </c>
      <c r="J380">
        <f t="shared" si="32"/>
        <v>1</v>
      </c>
      <c r="K380">
        <f t="shared" si="33"/>
        <v>1</v>
      </c>
      <c r="L380">
        <f t="shared" si="34"/>
        <v>1</v>
      </c>
      <c r="M380">
        <f t="shared" si="35"/>
        <v>1</v>
      </c>
      <c r="N380">
        <f t="shared" si="36"/>
        <v>1</v>
      </c>
      <c r="O380">
        <f t="shared" si="37"/>
        <v>5</v>
      </c>
    </row>
    <row r="381" spans="1:15">
      <c r="A381" t="s">
        <v>9</v>
      </c>
      <c r="B381">
        <v>90.65</v>
      </c>
      <c r="C381">
        <v>98.080000000000013</v>
      </c>
      <c r="D381">
        <v>80.999999999999986</v>
      </c>
      <c r="E381">
        <v>72.899999999999991</v>
      </c>
      <c r="F381">
        <v>68.900000000000006</v>
      </c>
      <c r="I381" s="53">
        <f t="shared" si="31"/>
        <v>82.305999999999997</v>
      </c>
      <c r="J381">
        <f t="shared" si="32"/>
        <v>1</v>
      </c>
      <c r="K381">
        <f t="shared" si="33"/>
        <v>1</v>
      </c>
      <c r="L381">
        <f t="shared" si="34"/>
        <v>1</v>
      </c>
      <c r="M381">
        <f t="shared" si="35"/>
        <v>1</v>
      </c>
      <c r="N381">
        <f t="shared" si="36"/>
        <v>1</v>
      </c>
      <c r="O381">
        <f t="shared" si="37"/>
        <v>5</v>
      </c>
    </row>
    <row r="382" spans="1:15">
      <c r="A382" t="s">
        <v>25</v>
      </c>
      <c r="B382">
        <v>54.45</v>
      </c>
      <c r="C382">
        <v>70.97999999999999</v>
      </c>
      <c r="D382">
        <v>61.86</v>
      </c>
      <c r="E382">
        <v>99.8</v>
      </c>
      <c r="F382">
        <v>127.2</v>
      </c>
      <c r="I382" s="53">
        <f t="shared" si="31"/>
        <v>82.85799999999999</v>
      </c>
      <c r="J382">
        <f t="shared" si="32"/>
        <v>1</v>
      </c>
      <c r="K382">
        <f t="shared" si="33"/>
        <v>1</v>
      </c>
      <c r="L382">
        <f t="shared" si="34"/>
        <v>1</v>
      </c>
      <c r="M382">
        <f t="shared" si="35"/>
        <v>1</v>
      </c>
      <c r="N382">
        <f t="shared" si="36"/>
        <v>1</v>
      </c>
      <c r="O382">
        <f t="shared" si="37"/>
        <v>5</v>
      </c>
    </row>
    <row r="383" spans="1:15">
      <c r="A383" t="s">
        <v>22</v>
      </c>
      <c r="B383">
        <v>89.9</v>
      </c>
      <c r="C383">
        <v>96.4</v>
      </c>
      <c r="D383">
        <v>93.38</v>
      </c>
      <c r="E383">
        <v>66.539999999999992</v>
      </c>
      <c r="F383">
        <v>68.64</v>
      </c>
      <c r="I383" s="53">
        <f t="shared" si="31"/>
        <v>82.972000000000008</v>
      </c>
      <c r="J383">
        <f t="shared" si="32"/>
        <v>1</v>
      </c>
      <c r="K383">
        <f t="shared" si="33"/>
        <v>1</v>
      </c>
      <c r="L383">
        <f t="shared" si="34"/>
        <v>1</v>
      </c>
      <c r="M383">
        <f t="shared" si="35"/>
        <v>1</v>
      </c>
      <c r="N383">
        <f t="shared" si="36"/>
        <v>1</v>
      </c>
      <c r="O383">
        <f t="shared" si="37"/>
        <v>5</v>
      </c>
    </row>
    <row r="384" spans="1:15">
      <c r="A384" t="s">
        <v>27</v>
      </c>
      <c r="B384">
        <v>105</v>
      </c>
      <c r="C384">
        <v>84.26</v>
      </c>
      <c r="D384">
        <v>72.52000000000001</v>
      </c>
      <c r="E384">
        <v>79.460000000000008</v>
      </c>
      <c r="F384">
        <v>113.85999999999999</v>
      </c>
      <c r="I384" s="53">
        <f t="shared" si="31"/>
        <v>91.02000000000001</v>
      </c>
      <c r="J384">
        <f t="shared" si="32"/>
        <v>1</v>
      </c>
      <c r="K384">
        <f t="shared" si="33"/>
        <v>1</v>
      </c>
      <c r="L384">
        <f t="shared" si="34"/>
        <v>1</v>
      </c>
      <c r="M384">
        <f t="shared" si="35"/>
        <v>1</v>
      </c>
      <c r="N384">
        <f t="shared" si="36"/>
        <v>1</v>
      </c>
      <c r="O384">
        <f t="shared" si="37"/>
        <v>5</v>
      </c>
    </row>
    <row r="385" spans="1:15">
      <c r="A385" t="s">
        <v>263</v>
      </c>
      <c r="B385">
        <v>0</v>
      </c>
      <c r="C385">
        <v>0</v>
      </c>
      <c r="D385">
        <v>309.66666666666669</v>
      </c>
      <c r="E385">
        <v>146</v>
      </c>
      <c r="F385">
        <v>18.600000000000001</v>
      </c>
      <c r="I385" s="53">
        <f t="shared" si="31"/>
        <v>158.0888888888889</v>
      </c>
      <c r="J385">
        <f t="shared" si="32"/>
        <v>0</v>
      </c>
      <c r="K385">
        <f t="shared" si="33"/>
        <v>0</v>
      </c>
      <c r="L385">
        <f t="shared" si="34"/>
        <v>1</v>
      </c>
      <c r="M385">
        <f t="shared" si="35"/>
        <v>1</v>
      </c>
      <c r="N385">
        <f t="shared" si="36"/>
        <v>1</v>
      </c>
      <c r="O385">
        <f t="shared" si="37"/>
        <v>3</v>
      </c>
    </row>
    <row r="386" spans="1:15">
      <c r="A386" t="s">
        <v>394</v>
      </c>
      <c r="B386">
        <v>40.599999999999994</v>
      </c>
      <c r="C386">
        <v>80.28</v>
      </c>
      <c r="D386">
        <v>102.47499999999999</v>
      </c>
      <c r="E386">
        <v>133.66666666666666</v>
      </c>
      <c r="F386">
        <v>143.6</v>
      </c>
      <c r="I386" s="53">
        <f t="shared" si="31"/>
        <v>100.12433333333334</v>
      </c>
      <c r="J386">
        <f t="shared" si="32"/>
        <v>1</v>
      </c>
      <c r="K386">
        <f t="shared" si="33"/>
        <v>1</v>
      </c>
      <c r="L386">
        <f t="shared" si="34"/>
        <v>1</v>
      </c>
      <c r="M386">
        <f t="shared" si="35"/>
        <v>1</v>
      </c>
      <c r="N386">
        <f t="shared" si="36"/>
        <v>1</v>
      </c>
      <c r="O386">
        <f t="shared" si="37"/>
        <v>5</v>
      </c>
    </row>
    <row r="387" spans="1:15">
      <c r="A387" t="s">
        <v>313</v>
      </c>
      <c r="B387">
        <v>67.349999999999994</v>
      </c>
      <c r="C387">
        <v>76.739999999999995</v>
      </c>
      <c r="D387">
        <v>108.52000000000001</v>
      </c>
      <c r="E387">
        <v>120.8</v>
      </c>
      <c r="F387">
        <v>162</v>
      </c>
      <c r="I387" s="53">
        <f t="shared" si="31"/>
        <v>107.08199999999999</v>
      </c>
      <c r="J387">
        <f t="shared" si="32"/>
        <v>1</v>
      </c>
      <c r="K387">
        <f t="shared" si="33"/>
        <v>1</v>
      </c>
      <c r="L387">
        <f t="shared" si="34"/>
        <v>1</v>
      </c>
      <c r="M387">
        <f t="shared" si="35"/>
        <v>1</v>
      </c>
      <c r="N387">
        <f t="shared" si="36"/>
        <v>1</v>
      </c>
      <c r="O387">
        <f t="shared" si="37"/>
        <v>5</v>
      </c>
    </row>
    <row r="388" spans="1:15">
      <c r="A388" t="s">
        <v>8</v>
      </c>
      <c r="B388">
        <v>60</v>
      </c>
      <c r="C388">
        <v>68.22</v>
      </c>
      <c r="D388">
        <v>95.78</v>
      </c>
      <c r="E388">
        <v>131</v>
      </c>
      <c r="F388">
        <v>219.16</v>
      </c>
      <c r="I388" s="53">
        <f t="shared" si="31"/>
        <v>114.83199999999999</v>
      </c>
      <c r="J388">
        <f t="shared" si="32"/>
        <v>1</v>
      </c>
      <c r="K388">
        <f t="shared" si="33"/>
        <v>1</v>
      </c>
      <c r="L388">
        <f t="shared" si="34"/>
        <v>1</v>
      </c>
      <c r="M388">
        <f t="shared" si="35"/>
        <v>1</v>
      </c>
      <c r="N388">
        <f t="shared" si="36"/>
        <v>1</v>
      </c>
      <c r="O388">
        <f t="shared" si="37"/>
        <v>5</v>
      </c>
    </row>
    <row r="389" spans="1:15">
      <c r="A389" t="s">
        <v>19</v>
      </c>
      <c r="B389">
        <v>48.7</v>
      </c>
      <c r="C389">
        <v>56.44</v>
      </c>
      <c r="D389">
        <v>80.5</v>
      </c>
      <c r="E389">
        <v>204.94</v>
      </c>
      <c r="F389">
        <v>200.4</v>
      </c>
      <c r="I389" s="53">
        <f t="shared" si="31"/>
        <v>118.196</v>
      </c>
      <c r="J389">
        <f t="shared" si="32"/>
        <v>1</v>
      </c>
      <c r="K389">
        <f t="shared" si="33"/>
        <v>1</v>
      </c>
      <c r="L389">
        <f t="shared" si="34"/>
        <v>1</v>
      </c>
      <c r="M389">
        <f t="shared" si="35"/>
        <v>1</v>
      </c>
      <c r="N389">
        <f t="shared" si="36"/>
        <v>1</v>
      </c>
      <c r="O389">
        <f t="shared" si="37"/>
        <v>5</v>
      </c>
    </row>
    <row r="390" spans="1:15">
      <c r="A390" t="s">
        <v>258</v>
      </c>
      <c r="B390">
        <v>75.7</v>
      </c>
      <c r="C390">
        <v>144.9</v>
      </c>
      <c r="D390">
        <v>0</v>
      </c>
      <c r="E390">
        <v>200.66666666666666</v>
      </c>
      <c r="F390">
        <v>197.2</v>
      </c>
      <c r="I390" s="53">
        <f t="shared" si="31"/>
        <v>154.61666666666667</v>
      </c>
      <c r="J390">
        <f t="shared" si="32"/>
        <v>1</v>
      </c>
      <c r="K390">
        <f t="shared" si="33"/>
        <v>1</v>
      </c>
      <c r="L390">
        <f t="shared" si="34"/>
        <v>0</v>
      </c>
      <c r="M390">
        <f t="shared" si="35"/>
        <v>1</v>
      </c>
      <c r="N390">
        <f t="shared" si="36"/>
        <v>1</v>
      </c>
      <c r="O390">
        <f t="shared" si="37"/>
        <v>4</v>
      </c>
    </row>
    <row r="391" spans="1:15">
      <c r="A391" t="s">
        <v>383</v>
      </c>
      <c r="B391">
        <v>108</v>
      </c>
      <c r="C391">
        <v>190</v>
      </c>
      <c r="D391">
        <v>147.19999999999999</v>
      </c>
      <c r="E391">
        <v>111.4</v>
      </c>
      <c r="F391">
        <v>108.8</v>
      </c>
      <c r="I391" s="53">
        <f t="shared" si="31"/>
        <v>133.07999999999998</v>
      </c>
      <c r="J391">
        <f t="shared" si="32"/>
        <v>1</v>
      </c>
      <c r="K391">
        <f t="shared" si="33"/>
        <v>1</v>
      </c>
      <c r="L391">
        <f t="shared" si="34"/>
        <v>1</v>
      </c>
      <c r="M391">
        <f t="shared" si="35"/>
        <v>1</v>
      </c>
      <c r="N391">
        <f t="shared" si="36"/>
        <v>1</v>
      </c>
      <c r="O391">
        <f t="shared" si="37"/>
        <v>5</v>
      </c>
    </row>
    <row r="392" spans="1:15">
      <c r="A392" t="s">
        <v>66</v>
      </c>
      <c r="B392">
        <v>71.55</v>
      </c>
      <c r="C392">
        <v>100.78</v>
      </c>
      <c r="D392">
        <v>170.6</v>
      </c>
      <c r="E392">
        <v>178.2</v>
      </c>
      <c r="F392">
        <v>153.6</v>
      </c>
      <c r="I392" s="53">
        <f t="shared" si="31"/>
        <v>134.94599999999997</v>
      </c>
      <c r="J392">
        <f t="shared" si="32"/>
        <v>1</v>
      </c>
      <c r="K392">
        <f t="shared" si="33"/>
        <v>1</v>
      </c>
      <c r="L392">
        <f t="shared" si="34"/>
        <v>1</v>
      </c>
      <c r="M392">
        <f t="shared" si="35"/>
        <v>1</v>
      </c>
      <c r="N392">
        <f t="shared" si="36"/>
        <v>1</v>
      </c>
      <c r="O392">
        <f t="shared" si="37"/>
        <v>5</v>
      </c>
    </row>
    <row r="393" spans="1:15">
      <c r="A393" t="s">
        <v>520</v>
      </c>
      <c r="B393">
        <v>0</v>
      </c>
      <c r="C393">
        <v>79.474999999999994</v>
      </c>
      <c r="D393">
        <v>209.2</v>
      </c>
      <c r="E393">
        <v>199.8</v>
      </c>
      <c r="F393">
        <v>190.8</v>
      </c>
      <c r="I393" s="53">
        <f t="shared" si="31"/>
        <v>169.81874999999999</v>
      </c>
      <c r="J393">
        <f t="shared" si="32"/>
        <v>0</v>
      </c>
      <c r="K393">
        <f t="shared" si="33"/>
        <v>1</v>
      </c>
      <c r="L393">
        <f t="shared" si="34"/>
        <v>1</v>
      </c>
      <c r="M393">
        <f t="shared" si="35"/>
        <v>1</v>
      </c>
      <c r="N393">
        <f t="shared" si="36"/>
        <v>1</v>
      </c>
      <c r="O393">
        <f t="shared" si="37"/>
        <v>4</v>
      </c>
    </row>
    <row r="394" spans="1:15">
      <c r="A394" t="s">
        <v>17</v>
      </c>
      <c r="B394">
        <v>0</v>
      </c>
      <c r="C394">
        <v>151.4</v>
      </c>
      <c r="D394">
        <v>144</v>
      </c>
      <c r="E394">
        <v>241.8</v>
      </c>
      <c r="F394">
        <v>231.6</v>
      </c>
      <c r="I394" s="53">
        <f t="shared" si="31"/>
        <v>192.20000000000002</v>
      </c>
      <c r="J394">
        <f t="shared" si="32"/>
        <v>0</v>
      </c>
      <c r="K394">
        <f t="shared" si="33"/>
        <v>1</v>
      </c>
      <c r="L394">
        <f t="shared" si="34"/>
        <v>1</v>
      </c>
      <c r="M394">
        <f t="shared" si="35"/>
        <v>1</v>
      </c>
      <c r="N394">
        <f t="shared" si="36"/>
        <v>1</v>
      </c>
      <c r="O394">
        <f t="shared" si="37"/>
        <v>4</v>
      </c>
    </row>
    <row r="395" spans="1:15">
      <c r="A395" t="s">
        <v>149</v>
      </c>
      <c r="B395">
        <v>0</v>
      </c>
      <c r="C395">
        <v>272.66666666666669</v>
      </c>
      <c r="D395">
        <v>186.8</v>
      </c>
      <c r="E395">
        <v>172.2</v>
      </c>
      <c r="F395">
        <v>184.4</v>
      </c>
      <c r="I395" s="53">
        <f t="shared" si="31"/>
        <v>204.01666666666668</v>
      </c>
      <c r="J395">
        <f t="shared" si="32"/>
        <v>0</v>
      </c>
      <c r="K395">
        <f t="shared" si="33"/>
        <v>1</v>
      </c>
      <c r="L395">
        <f t="shared" si="34"/>
        <v>1</v>
      </c>
      <c r="M395">
        <f t="shared" si="35"/>
        <v>1</v>
      </c>
      <c r="N395">
        <f t="shared" si="36"/>
        <v>1</v>
      </c>
      <c r="O395">
        <f t="shared" si="37"/>
        <v>4</v>
      </c>
    </row>
    <row r="396" spans="1:15">
      <c r="A396" t="s">
        <v>24</v>
      </c>
      <c r="B396">
        <v>62.1</v>
      </c>
      <c r="C396">
        <v>82.34</v>
      </c>
      <c r="D396">
        <v>114.6</v>
      </c>
      <c r="E396">
        <v>145</v>
      </c>
      <c r="F396">
        <v>419</v>
      </c>
      <c r="I396" s="53">
        <f t="shared" si="31"/>
        <v>164.608</v>
      </c>
      <c r="J396">
        <f t="shared" si="32"/>
        <v>1</v>
      </c>
      <c r="K396">
        <f t="shared" si="33"/>
        <v>1</v>
      </c>
      <c r="L396">
        <f t="shared" si="34"/>
        <v>1</v>
      </c>
      <c r="M396">
        <f t="shared" si="35"/>
        <v>1</v>
      </c>
      <c r="N396">
        <f t="shared" si="36"/>
        <v>1</v>
      </c>
      <c r="O396">
        <f t="shared" si="37"/>
        <v>5</v>
      </c>
    </row>
    <row r="397" spans="1:15">
      <c r="A397" t="s">
        <v>39</v>
      </c>
      <c r="B397">
        <v>0</v>
      </c>
      <c r="C397">
        <v>109.42</v>
      </c>
      <c r="D397">
        <v>136.6</v>
      </c>
      <c r="E397">
        <v>243.2</v>
      </c>
      <c r="F397">
        <v>384.6</v>
      </c>
      <c r="I397" s="53">
        <f t="shared" si="31"/>
        <v>218.45499999999998</v>
      </c>
      <c r="J397">
        <f t="shared" si="32"/>
        <v>0</v>
      </c>
      <c r="K397">
        <f t="shared" si="33"/>
        <v>1</v>
      </c>
      <c r="L397">
        <f t="shared" si="34"/>
        <v>1</v>
      </c>
      <c r="M397">
        <f t="shared" si="35"/>
        <v>1</v>
      </c>
      <c r="N397">
        <f t="shared" si="36"/>
        <v>1</v>
      </c>
      <c r="O397">
        <f t="shared" si="37"/>
        <v>4</v>
      </c>
    </row>
    <row r="398" spans="1:15">
      <c r="A398" t="s">
        <v>463</v>
      </c>
      <c r="B398">
        <v>105</v>
      </c>
      <c r="C398">
        <v>112.4</v>
      </c>
      <c r="D398">
        <v>167.4</v>
      </c>
      <c r="E398">
        <v>190</v>
      </c>
      <c r="F398">
        <v>302.39999999999998</v>
      </c>
      <c r="I398" s="53">
        <f t="shared" si="31"/>
        <v>175.44</v>
      </c>
      <c r="J398">
        <f t="shared" si="32"/>
        <v>1</v>
      </c>
      <c r="K398">
        <f t="shared" si="33"/>
        <v>1</v>
      </c>
      <c r="L398">
        <f t="shared" si="34"/>
        <v>1</v>
      </c>
      <c r="M398">
        <f t="shared" si="35"/>
        <v>1</v>
      </c>
      <c r="N398">
        <f t="shared" si="36"/>
        <v>1</v>
      </c>
      <c r="O398">
        <f t="shared" si="37"/>
        <v>5</v>
      </c>
    </row>
    <row r="399" spans="1:15">
      <c r="A399" t="s">
        <v>52</v>
      </c>
      <c r="B399">
        <v>0</v>
      </c>
      <c r="C399">
        <v>202</v>
      </c>
      <c r="D399" s="47">
        <v>234.4</v>
      </c>
      <c r="E399">
        <v>250.8</v>
      </c>
      <c r="F399">
        <v>197</v>
      </c>
      <c r="I399" s="53">
        <f t="shared" si="31"/>
        <v>221.05</v>
      </c>
      <c r="J399">
        <f t="shared" si="32"/>
        <v>0</v>
      </c>
      <c r="K399">
        <f t="shared" si="33"/>
        <v>1</v>
      </c>
      <c r="L399">
        <f t="shared" si="34"/>
        <v>1</v>
      </c>
      <c r="M399">
        <f t="shared" si="35"/>
        <v>1</v>
      </c>
      <c r="N399">
        <f t="shared" si="36"/>
        <v>1</v>
      </c>
      <c r="O399">
        <f t="shared" si="37"/>
        <v>4</v>
      </c>
    </row>
    <row r="400" spans="1:15">
      <c r="A400" t="s">
        <v>14</v>
      </c>
      <c r="B400">
        <v>45</v>
      </c>
      <c r="C400">
        <v>97.733333333333334</v>
      </c>
      <c r="D400">
        <v>161.6</v>
      </c>
      <c r="E400">
        <v>290.2</v>
      </c>
      <c r="F400">
        <v>340.6</v>
      </c>
      <c r="I400" s="53">
        <f t="shared" si="31"/>
        <v>187.02666666666667</v>
      </c>
      <c r="J400">
        <f t="shared" si="32"/>
        <v>1</v>
      </c>
      <c r="K400">
        <f t="shared" si="33"/>
        <v>1</v>
      </c>
      <c r="L400">
        <f t="shared" si="34"/>
        <v>1</v>
      </c>
      <c r="M400">
        <f t="shared" si="35"/>
        <v>1</v>
      </c>
      <c r="N400">
        <f t="shared" si="36"/>
        <v>1</v>
      </c>
      <c r="O400">
        <f t="shared" si="37"/>
        <v>5</v>
      </c>
    </row>
    <row r="401" spans="1:15">
      <c r="A401" t="s">
        <v>48</v>
      </c>
      <c r="B401">
        <v>177.5</v>
      </c>
      <c r="C401">
        <v>196.4</v>
      </c>
      <c r="D401">
        <v>190.8</v>
      </c>
      <c r="E401">
        <v>232.2</v>
      </c>
      <c r="F401">
        <v>258.39999999999998</v>
      </c>
      <c r="I401" s="53">
        <f t="shared" si="31"/>
        <v>211.06000000000003</v>
      </c>
      <c r="J401">
        <f t="shared" si="32"/>
        <v>1</v>
      </c>
      <c r="K401">
        <f t="shared" si="33"/>
        <v>1</v>
      </c>
      <c r="L401">
        <f t="shared" si="34"/>
        <v>1</v>
      </c>
      <c r="M401">
        <f t="shared" si="35"/>
        <v>1</v>
      </c>
      <c r="N401">
        <f t="shared" si="36"/>
        <v>1</v>
      </c>
      <c r="O401">
        <f t="shared" si="37"/>
        <v>5</v>
      </c>
    </row>
    <row r="402" spans="1:15">
      <c r="A402" t="s">
        <v>13</v>
      </c>
      <c r="B402">
        <v>0</v>
      </c>
      <c r="C402">
        <v>136.25</v>
      </c>
      <c r="D402">
        <v>167</v>
      </c>
      <c r="E402">
        <v>396.66666666666669</v>
      </c>
      <c r="F402">
        <v>361.5</v>
      </c>
      <c r="I402" s="53">
        <f t="shared" si="31"/>
        <v>265.35416666666669</v>
      </c>
      <c r="J402">
        <f t="shared" si="32"/>
        <v>0</v>
      </c>
      <c r="K402">
        <f t="shared" si="33"/>
        <v>1</v>
      </c>
      <c r="L402">
        <f t="shared" si="34"/>
        <v>1</v>
      </c>
      <c r="M402">
        <f t="shared" si="35"/>
        <v>1</v>
      </c>
      <c r="N402">
        <f t="shared" si="36"/>
        <v>1</v>
      </c>
      <c r="O402">
        <f t="shared" si="37"/>
        <v>4</v>
      </c>
    </row>
    <row r="403" spans="1:15">
      <c r="A403" t="s">
        <v>323</v>
      </c>
      <c r="B403">
        <v>170.5</v>
      </c>
      <c r="C403">
        <v>141</v>
      </c>
      <c r="D403">
        <v>135.88</v>
      </c>
      <c r="E403">
        <v>251.6</v>
      </c>
      <c r="F403">
        <v>454.4</v>
      </c>
      <c r="I403" s="53">
        <f t="shared" si="31"/>
        <v>230.67600000000002</v>
      </c>
      <c r="J403">
        <f t="shared" si="32"/>
        <v>1</v>
      </c>
      <c r="K403">
        <f t="shared" si="33"/>
        <v>1</v>
      </c>
      <c r="L403">
        <f t="shared" si="34"/>
        <v>1</v>
      </c>
      <c r="M403">
        <f t="shared" si="35"/>
        <v>1</v>
      </c>
      <c r="N403">
        <f t="shared" si="36"/>
        <v>1</v>
      </c>
      <c r="O403">
        <f t="shared" si="37"/>
        <v>5</v>
      </c>
    </row>
    <row r="404" spans="1:15" ht="15" thickBot="1">
      <c r="A404" t="s">
        <v>34</v>
      </c>
      <c r="B404">
        <v>136</v>
      </c>
      <c r="C404">
        <v>178</v>
      </c>
      <c r="D404">
        <v>228.4</v>
      </c>
      <c r="E404">
        <v>311</v>
      </c>
      <c r="F404">
        <v>376.2</v>
      </c>
      <c r="I404" s="53">
        <f t="shared" si="31"/>
        <v>245.92</v>
      </c>
      <c r="J404">
        <f t="shared" si="32"/>
        <v>1</v>
      </c>
      <c r="K404">
        <f t="shared" si="33"/>
        <v>1</v>
      </c>
      <c r="L404">
        <f t="shared" si="34"/>
        <v>1</v>
      </c>
      <c r="M404">
        <f t="shared" si="35"/>
        <v>1</v>
      </c>
      <c r="N404">
        <f t="shared" si="36"/>
        <v>1</v>
      </c>
      <c r="O404">
        <f t="shared" si="37"/>
        <v>5</v>
      </c>
    </row>
    <row r="405" spans="1:15" ht="15" thickBot="1">
      <c r="A405" t="s">
        <v>44</v>
      </c>
      <c r="B405" s="96">
        <v>212.5</v>
      </c>
      <c r="C405" s="97">
        <v>175.4</v>
      </c>
      <c r="D405" s="97">
        <v>186.6</v>
      </c>
      <c r="E405" s="97">
        <v>297</v>
      </c>
      <c r="F405" s="98">
        <v>371.8</v>
      </c>
      <c r="I405" s="53">
        <f t="shared" si="31"/>
        <v>248.66</v>
      </c>
      <c r="J405">
        <f t="shared" si="32"/>
        <v>1</v>
      </c>
      <c r="K405">
        <f t="shared" si="33"/>
        <v>1</v>
      </c>
      <c r="L405">
        <f t="shared" si="34"/>
        <v>1</v>
      </c>
      <c r="M405">
        <f t="shared" si="35"/>
        <v>1</v>
      </c>
      <c r="N405">
        <f t="shared" si="36"/>
        <v>1</v>
      </c>
      <c r="O405">
        <f t="shared" si="37"/>
        <v>5</v>
      </c>
    </row>
    <row r="406" spans="1:15">
      <c r="A406" t="s">
        <v>414</v>
      </c>
      <c r="B406">
        <v>93.75</v>
      </c>
      <c r="C406">
        <v>176.42000000000002</v>
      </c>
      <c r="D406">
        <v>264.39999999999998</v>
      </c>
      <c r="E406">
        <v>323.60000000000002</v>
      </c>
      <c r="F406">
        <v>387</v>
      </c>
      <c r="I406" s="53">
        <f t="shared" si="31"/>
        <v>249.03400000000002</v>
      </c>
      <c r="J406">
        <f t="shared" si="32"/>
        <v>1</v>
      </c>
      <c r="K406">
        <f t="shared" si="33"/>
        <v>1</v>
      </c>
      <c r="L406">
        <f t="shared" si="34"/>
        <v>1</v>
      </c>
      <c r="M406">
        <f t="shared" si="35"/>
        <v>1</v>
      </c>
      <c r="N406">
        <f t="shared" si="36"/>
        <v>1</v>
      </c>
      <c r="O406">
        <f t="shared" si="37"/>
        <v>5</v>
      </c>
    </row>
    <row r="407" spans="1:15">
      <c r="A407" t="s">
        <v>12</v>
      </c>
      <c r="B407">
        <v>30.1</v>
      </c>
      <c r="C407">
        <v>52.14</v>
      </c>
      <c r="D407">
        <v>393.82</v>
      </c>
      <c r="E407">
        <v>533.75</v>
      </c>
      <c r="F407">
        <v>239.2</v>
      </c>
      <c r="I407" s="53">
        <f t="shared" si="31"/>
        <v>249.80199999999999</v>
      </c>
      <c r="J407">
        <f t="shared" si="32"/>
        <v>1</v>
      </c>
      <c r="K407">
        <f t="shared" si="33"/>
        <v>1</v>
      </c>
      <c r="L407">
        <f t="shared" si="34"/>
        <v>1</v>
      </c>
      <c r="M407">
        <f t="shared" si="35"/>
        <v>1</v>
      </c>
      <c r="N407">
        <f t="shared" si="36"/>
        <v>1</v>
      </c>
      <c r="O407">
        <f t="shared" si="37"/>
        <v>5</v>
      </c>
    </row>
    <row r="408" spans="1:15">
      <c r="A408" t="s">
        <v>72</v>
      </c>
      <c r="B408">
        <v>211.5</v>
      </c>
      <c r="C408">
        <v>251.8</v>
      </c>
      <c r="D408">
        <v>245.8</v>
      </c>
      <c r="E408">
        <v>233.4</v>
      </c>
      <c r="F408">
        <v>344.8</v>
      </c>
      <c r="I408" s="53">
        <f t="shared" ref="I408:I471" si="38">IF(O408&gt;0,SUM(B408:F408)/O408,0)</f>
        <v>257.45999999999998</v>
      </c>
      <c r="J408">
        <f t="shared" ref="J408:J471" si="39">IF(B408&gt;0,1,0)</f>
        <v>1</v>
      </c>
      <c r="K408">
        <f t="shared" ref="K408:K471" si="40">IF(C408&gt;0,1,0)</f>
        <v>1</v>
      </c>
      <c r="L408">
        <f t="shared" ref="L408:L471" si="41">IF(D408&gt;0,1,0)</f>
        <v>1</v>
      </c>
      <c r="M408">
        <f t="shared" ref="M408:M471" si="42">IF(E408&gt;0,1,0)</f>
        <v>1</v>
      </c>
      <c r="N408">
        <f t="shared" ref="N408:N471" si="43">IF(F408&gt;0,1,0)</f>
        <v>1</v>
      </c>
      <c r="O408">
        <f t="shared" ref="O408:O471" si="44">SUM(J408:N408)</f>
        <v>5</v>
      </c>
    </row>
    <row r="409" spans="1:15">
      <c r="A409" t="s">
        <v>30</v>
      </c>
      <c r="B409">
        <v>166</v>
      </c>
      <c r="C409">
        <v>395</v>
      </c>
      <c r="D409">
        <v>138.5</v>
      </c>
      <c r="E409">
        <v>268</v>
      </c>
      <c r="F409">
        <v>382.6</v>
      </c>
      <c r="I409" s="53">
        <f t="shared" si="38"/>
        <v>270.02</v>
      </c>
      <c r="J409">
        <f t="shared" si="39"/>
        <v>1</v>
      </c>
      <c r="K409">
        <f t="shared" si="40"/>
        <v>1</v>
      </c>
      <c r="L409">
        <f t="shared" si="41"/>
        <v>1</v>
      </c>
      <c r="M409">
        <f t="shared" si="42"/>
        <v>1</v>
      </c>
      <c r="N409">
        <f t="shared" si="43"/>
        <v>1</v>
      </c>
      <c r="O409">
        <f t="shared" si="44"/>
        <v>5</v>
      </c>
    </row>
    <row r="410" spans="1:15">
      <c r="A410" t="s">
        <v>403</v>
      </c>
      <c r="B410">
        <v>135.5</v>
      </c>
      <c r="C410">
        <v>159.80000000000001</v>
      </c>
      <c r="D410">
        <v>236.2</v>
      </c>
      <c r="E410">
        <v>371.6</v>
      </c>
      <c r="F410">
        <v>482.6</v>
      </c>
      <c r="I410" s="53">
        <f t="shared" si="38"/>
        <v>277.14</v>
      </c>
      <c r="J410">
        <f t="shared" si="39"/>
        <v>1</v>
      </c>
      <c r="K410">
        <f t="shared" si="40"/>
        <v>1</v>
      </c>
      <c r="L410">
        <f t="shared" si="41"/>
        <v>1</v>
      </c>
      <c r="M410">
        <f t="shared" si="42"/>
        <v>1</v>
      </c>
      <c r="N410">
        <f t="shared" si="43"/>
        <v>1</v>
      </c>
      <c r="O410">
        <f t="shared" si="44"/>
        <v>5</v>
      </c>
    </row>
    <row r="411" spans="1:15">
      <c r="A411" t="s">
        <v>253</v>
      </c>
      <c r="B411">
        <v>56.699999999999996</v>
      </c>
      <c r="C411">
        <v>63.160000000000004</v>
      </c>
      <c r="D411">
        <v>617.20000000000005</v>
      </c>
      <c r="E411">
        <v>362.2</v>
      </c>
      <c r="F411">
        <v>309.39999999999998</v>
      </c>
      <c r="I411" s="53">
        <f t="shared" si="38"/>
        <v>281.73199999999997</v>
      </c>
      <c r="J411">
        <f t="shared" si="39"/>
        <v>1</v>
      </c>
      <c r="K411">
        <f t="shared" si="40"/>
        <v>1</v>
      </c>
      <c r="L411">
        <f t="shared" si="41"/>
        <v>1</v>
      </c>
      <c r="M411">
        <f t="shared" si="42"/>
        <v>1</v>
      </c>
      <c r="N411">
        <f t="shared" si="43"/>
        <v>1</v>
      </c>
      <c r="O411">
        <f t="shared" si="44"/>
        <v>5</v>
      </c>
    </row>
    <row r="412" spans="1:15">
      <c r="A412" t="s">
        <v>10</v>
      </c>
      <c r="B412">
        <v>219.5</v>
      </c>
      <c r="C412">
        <v>241.6</v>
      </c>
      <c r="D412">
        <v>240.6</v>
      </c>
      <c r="E412">
        <v>339.4</v>
      </c>
      <c r="F412">
        <v>400.2</v>
      </c>
      <c r="I412" s="53">
        <f t="shared" si="38"/>
        <v>288.26</v>
      </c>
      <c r="J412">
        <f t="shared" si="39"/>
        <v>1</v>
      </c>
      <c r="K412">
        <f t="shared" si="40"/>
        <v>1</v>
      </c>
      <c r="L412">
        <f t="shared" si="41"/>
        <v>1</v>
      </c>
      <c r="M412">
        <f t="shared" si="42"/>
        <v>1</v>
      </c>
      <c r="N412">
        <f t="shared" si="43"/>
        <v>1</v>
      </c>
      <c r="O412">
        <f t="shared" si="44"/>
        <v>5</v>
      </c>
    </row>
    <row r="413" spans="1:15">
      <c r="A413" t="s">
        <v>35</v>
      </c>
      <c r="B413">
        <v>194</v>
      </c>
      <c r="C413">
        <v>223.6</v>
      </c>
      <c r="D413">
        <v>273.2</v>
      </c>
      <c r="E413">
        <v>412.8</v>
      </c>
      <c r="F413">
        <v>356.8</v>
      </c>
      <c r="I413" s="53">
        <f t="shared" si="38"/>
        <v>292.08</v>
      </c>
      <c r="J413">
        <f t="shared" si="39"/>
        <v>1</v>
      </c>
      <c r="K413">
        <f t="shared" si="40"/>
        <v>1</v>
      </c>
      <c r="L413">
        <f t="shared" si="41"/>
        <v>1</v>
      </c>
      <c r="M413">
        <f t="shared" si="42"/>
        <v>1</v>
      </c>
      <c r="N413">
        <f t="shared" si="43"/>
        <v>1</v>
      </c>
      <c r="O413">
        <f t="shared" si="44"/>
        <v>5</v>
      </c>
    </row>
    <row r="414" spans="1:15">
      <c r="A414" t="s">
        <v>128</v>
      </c>
      <c r="B414">
        <v>138</v>
      </c>
      <c r="C414">
        <v>152.80000000000001</v>
      </c>
      <c r="D414">
        <v>297</v>
      </c>
      <c r="E414">
        <v>378.4</v>
      </c>
      <c r="F414">
        <v>503.6</v>
      </c>
      <c r="I414" s="53">
        <f t="shared" si="38"/>
        <v>293.95999999999998</v>
      </c>
      <c r="J414">
        <f t="shared" si="39"/>
        <v>1</v>
      </c>
      <c r="K414">
        <f t="shared" si="40"/>
        <v>1</v>
      </c>
      <c r="L414">
        <f t="shared" si="41"/>
        <v>1</v>
      </c>
      <c r="M414">
        <f t="shared" si="42"/>
        <v>1</v>
      </c>
      <c r="N414">
        <f t="shared" si="43"/>
        <v>1</v>
      </c>
      <c r="O414">
        <f t="shared" si="44"/>
        <v>5</v>
      </c>
    </row>
    <row r="415" spans="1:15">
      <c r="A415" t="s">
        <v>478</v>
      </c>
      <c r="B415">
        <v>0</v>
      </c>
      <c r="C415">
        <v>0</v>
      </c>
      <c r="D415">
        <v>650.5</v>
      </c>
      <c r="E415">
        <v>658.8</v>
      </c>
      <c r="F415">
        <v>182</v>
      </c>
      <c r="I415" s="53">
        <f t="shared" si="38"/>
        <v>497.09999999999997</v>
      </c>
      <c r="J415">
        <f t="shared" si="39"/>
        <v>0</v>
      </c>
      <c r="K415">
        <f t="shared" si="40"/>
        <v>0</v>
      </c>
      <c r="L415">
        <f t="shared" si="41"/>
        <v>1</v>
      </c>
      <c r="M415">
        <f t="shared" si="42"/>
        <v>1</v>
      </c>
      <c r="N415">
        <f t="shared" si="43"/>
        <v>1</v>
      </c>
      <c r="O415">
        <f t="shared" si="44"/>
        <v>3</v>
      </c>
    </row>
    <row r="416" spans="1:15">
      <c r="A416" t="s">
        <v>527</v>
      </c>
      <c r="B416">
        <v>154.5</v>
      </c>
      <c r="C416">
        <v>176.8</v>
      </c>
      <c r="D416">
        <v>212.8</v>
      </c>
      <c r="E416">
        <v>365.4</v>
      </c>
      <c r="F416">
        <v>604.6</v>
      </c>
      <c r="I416" s="53">
        <f t="shared" si="38"/>
        <v>302.82</v>
      </c>
      <c r="J416">
        <f t="shared" si="39"/>
        <v>1</v>
      </c>
      <c r="K416">
        <f t="shared" si="40"/>
        <v>1</v>
      </c>
      <c r="L416">
        <f t="shared" si="41"/>
        <v>1</v>
      </c>
      <c r="M416">
        <f t="shared" si="42"/>
        <v>1</v>
      </c>
      <c r="N416">
        <f t="shared" si="43"/>
        <v>1</v>
      </c>
      <c r="O416">
        <f t="shared" si="44"/>
        <v>5</v>
      </c>
    </row>
    <row r="417" spans="1:15">
      <c r="A417" t="s">
        <v>38</v>
      </c>
      <c r="B417">
        <v>342.5</v>
      </c>
      <c r="C417">
        <v>389.2</v>
      </c>
      <c r="D417">
        <v>221.6</v>
      </c>
      <c r="E417">
        <v>278.8</v>
      </c>
      <c r="F417">
        <v>285.8</v>
      </c>
      <c r="I417" s="53">
        <f t="shared" si="38"/>
        <v>303.58000000000004</v>
      </c>
      <c r="J417">
        <f t="shared" si="39"/>
        <v>1</v>
      </c>
      <c r="K417">
        <f t="shared" si="40"/>
        <v>1</v>
      </c>
      <c r="L417">
        <f t="shared" si="41"/>
        <v>1</v>
      </c>
      <c r="M417">
        <f t="shared" si="42"/>
        <v>1</v>
      </c>
      <c r="N417">
        <f t="shared" si="43"/>
        <v>1</v>
      </c>
      <c r="O417">
        <f t="shared" si="44"/>
        <v>5</v>
      </c>
    </row>
    <row r="418" spans="1:15">
      <c r="A418" t="s">
        <v>364</v>
      </c>
      <c r="B418">
        <v>90.1</v>
      </c>
      <c r="C418">
        <v>234.4</v>
      </c>
      <c r="D418">
        <v>439.8</v>
      </c>
      <c r="E418">
        <v>247</v>
      </c>
      <c r="F418">
        <v>507.6</v>
      </c>
      <c r="I418" s="53">
        <f t="shared" si="38"/>
        <v>303.78000000000003</v>
      </c>
      <c r="J418">
        <f t="shared" si="39"/>
        <v>1</v>
      </c>
      <c r="K418">
        <f t="shared" si="40"/>
        <v>1</v>
      </c>
      <c r="L418">
        <f t="shared" si="41"/>
        <v>1</v>
      </c>
      <c r="M418">
        <f t="shared" si="42"/>
        <v>1</v>
      </c>
      <c r="N418">
        <f t="shared" si="43"/>
        <v>1</v>
      </c>
      <c r="O418">
        <f t="shared" si="44"/>
        <v>5</v>
      </c>
    </row>
    <row r="419" spans="1:15">
      <c r="A419" t="s">
        <v>15</v>
      </c>
      <c r="B419">
        <v>0</v>
      </c>
      <c r="C419">
        <v>291.5</v>
      </c>
      <c r="D419">
        <v>323</v>
      </c>
      <c r="E419">
        <v>375</v>
      </c>
      <c r="F419">
        <v>574.20000000000005</v>
      </c>
      <c r="I419" s="53">
        <f t="shared" si="38"/>
        <v>390.92500000000001</v>
      </c>
      <c r="J419">
        <f t="shared" si="39"/>
        <v>0</v>
      </c>
      <c r="K419">
        <f t="shared" si="40"/>
        <v>1</v>
      </c>
      <c r="L419">
        <f t="shared" si="41"/>
        <v>1</v>
      </c>
      <c r="M419">
        <f t="shared" si="42"/>
        <v>1</v>
      </c>
      <c r="N419">
        <f t="shared" si="43"/>
        <v>1</v>
      </c>
      <c r="O419">
        <f t="shared" si="44"/>
        <v>4</v>
      </c>
    </row>
    <row r="420" spans="1:15">
      <c r="A420" t="s">
        <v>58</v>
      </c>
      <c r="B420">
        <v>0</v>
      </c>
      <c r="C420">
        <v>0</v>
      </c>
      <c r="D420">
        <v>0</v>
      </c>
      <c r="E420">
        <v>0</v>
      </c>
      <c r="F420">
        <v>1604</v>
      </c>
      <c r="I420" s="53">
        <f t="shared" si="38"/>
        <v>1604</v>
      </c>
      <c r="J420">
        <f t="shared" si="39"/>
        <v>0</v>
      </c>
      <c r="K420">
        <f t="shared" si="40"/>
        <v>0</v>
      </c>
      <c r="L420">
        <f t="shared" si="41"/>
        <v>0</v>
      </c>
      <c r="M420">
        <f t="shared" si="42"/>
        <v>0</v>
      </c>
      <c r="N420">
        <f t="shared" si="43"/>
        <v>1</v>
      </c>
      <c r="O420">
        <f t="shared" si="44"/>
        <v>1</v>
      </c>
    </row>
    <row r="421" spans="1:15">
      <c r="A421" t="s">
        <v>234</v>
      </c>
      <c r="B421">
        <v>126.5</v>
      </c>
      <c r="C421">
        <v>227.6</v>
      </c>
      <c r="D421">
        <v>419.8</v>
      </c>
      <c r="E421">
        <v>387.6</v>
      </c>
      <c r="F421">
        <v>546.79999999999995</v>
      </c>
      <c r="I421" s="53">
        <f t="shared" si="38"/>
        <v>341.65999999999997</v>
      </c>
      <c r="J421">
        <f t="shared" si="39"/>
        <v>1</v>
      </c>
      <c r="K421">
        <f t="shared" si="40"/>
        <v>1</v>
      </c>
      <c r="L421">
        <f t="shared" si="41"/>
        <v>1</v>
      </c>
      <c r="M421">
        <f t="shared" si="42"/>
        <v>1</v>
      </c>
      <c r="N421">
        <f t="shared" si="43"/>
        <v>1</v>
      </c>
      <c r="O421">
        <f t="shared" si="44"/>
        <v>5</v>
      </c>
    </row>
    <row r="422" spans="1:15">
      <c r="A422" t="s">
        <v>7</v>
      </c>
      <c r="B422">
        <v>270</v>
      </c>
      <c r="C422">
        <v>347</v>
      </c>
      <c r="D422">
        <v>329</v>
      </c>
      <c r="E422">
        <v>307.60000000000002</v>
      </c>
      <c r="F422">
        <v>502</v>
      </c>
      <c r="I422" s="53">
        <f t="shared" si="38"/>
        <v>351.12</v>
      </c>
      <c r="J422">
        <f t="shared" si="39"/>
        <v>1</v>
      </c>
      <c r="K422">
        <f t="shared" si="40"/>
        <v>1</v>
      </c>
      <c r="L422">
        <f t="shared" si="41"/>
        <v>1</v>
      </c>
      <c r="M422">
        <f t="shared" si="42"/>
        <v>1</v>
      </c>
      <c r="N422">
        <f t="shared" si="43"/>
        <v>1</v>
      </c>
      <c r="O422">
        <f t="shared" si="44"/>
        <v>5</v>
      </c>
    </row>
    <row r="423" spans="1:15">
      <c r="A423" t="s">
        <v>162</v>
      </c>
      <c r="B423">
        <v>355</v>
      </c>
      <c r="C423">
        <v>300</v>
      </c>
      <c r="D423">
        <v>351.6</v>
      </c>
      <c r="E423">
        <v>393.2</v>
      </c>
      <c r="F423">
        <v>369.8</v>
      </c>
      <c r="I423" s="53">
        <f t="shared" si="38"/>
        <v>353.91999999999996</v>
      </c>
      <c r="J423">
        <f t="shared" si="39"/>
        <v>1</v>
      </c>
      <c r="K423">
        <f t="shared" si="40"/>
        <v>1</v>
      </c>
      <c r="L423">
        <f t="shared" si="41"/>
        <v>1</v>
      </c>
      <c r="M423">
        <f t="shared" si="42"/>
        <v>1</v>
      </c>
      <c r="N423">
        <f t="shared" si="43"/>
        <v>1</v>
      </c>
      <c r="O423">
        <f t="shared" si="44"/>
        <v>5</v>
      </c>
    </row>
    <row r="424" spans="1:15">
      <c r="A424" t="s">
        <v>210</v>
      </c>
      <c r="B424">
        <v>247</v>
      </c>
      <c r="C424">
        <v>329.8</v>
      </c>
      <c r="D424">
        <v>313.60000000000002</v>
      </c>
      <c r="E424">
        <v>371.2</v>
      </c>
      <c r="F424">
        <v>535</v>
      </c>
      <c r="I424" s="53">
        <f t="shared" si="38"/>
        <v>359.32</v>
      </c>
      <c r="J424">
        <f t="shared" si="39"/>
        <v>1</v>
      </c>
      <c r="K424">
        <f t="shared" si="40"/>
        <v>1</v>
      </c>
      <c r="L424">
        <f t="shared" si="41"/>
        <v>1</v>
      </c>
      <c r="M424">
        <f t="shared" si="42"/>
        <v>1</v>
      </c>
      <c r="N424">
        <f t="shared" si="43"/>
        <v>1</v>
      </c>
      <c r="O424">
        <f t="shared" si="44"/>
        <v>5</v>
      </c>
    </row>
    <row r="425" spans="1:15">
      <c r="A425" t="s">
        <v>76</v>
      </c>
      <c r="B425">
        <v>534.5</v>
      </c>
      <c r="C425">
        <v>399.6</v>
      </c>
      <c r="D425">
        <v>374.4</v>
      </c>
      <c r="E425">
        <v>346.2</v>
      </c>
      <c r="F425">
        <v>345.6</v>
      </c>
      <c r="I425" s="53">
        <f t="shared" si="38"/>
        <v>400.06000000000006</v>
      </c>
      <c r="J425">
        <f t="shared" si="39"/>
        <v>1</v>
      </c>
      <c r="K425">
        <f t="shared" si="40"/>
        <v>1</v>
      </c>
      <c r="L425">
        <f t="shared" si="41"/>
        <v>1</v>
      </c>
      <c r="M425">
        <f t="shared" si="42"/>
        <v>1</v>
      </c>
      <c r="N425">
        <f t="shared" si="43"/>
        <v>1</v>
      </c>
      <c r="O425">
        <f t="shared" si="44"/>
        <v>5</v>
      </c>
    </row>
    <row r="426" spans="1:15">
      <c r="A426" t="s">
        <v>361</v>
      </c>
      <c r="B426">
        <v>244.5</v>
      </c>
      <c r="C426">
        <v>320.60000000000002</v>
      </c>
      <c r="D426">
        <v>436.6</v>
      </c>
      <c r="E426">
        <v>319.8</v>
      </c>
      <c r="F426">
        <v>793.2</v>
      </c>
      <c r="I426" s="53">
        <f t="shared" si="38"/>
        <v>422.93999999999994</v>
      </c>
      <c r="J426">
        <f t="shared" si="39"/>
        <v>1</v>
      </c>
      <c r="K426">
        <f t="shared" si="40"/>
        <v>1</v>
      </c>
      <c r="L426">
        <f t="shared" si="41"/>
        <v>1</v>
      </c>
      <c r="M426">
        <f t="shared" si="42"/>
        <v>1</v>
      </c>
      <c r="N426">
        <f t="shared" si="43"/>
        <v>1</v>
      </c>
      <c r="O426">
        <f t="shared" si="44"/>
        <v>5</v>
      </c>
    </row>
    <row r="427" spans="1:15">
      <c r="A427" t="s">
        <v>151</v>
      </c>
      <c r="B427">
        <v>164</v>
      </c>
      <c r="C427">
        <v>233.8</v>
      </c>
      <c r="D427">
        <v>483.4</v>
      </c>
      <c r="E427">
        <v>642.20000000000005</v>
      </c>
      <c r="F427">
        <v>684.2</v>
      </c>
      <c r="I427" s="53">
        <f t="shared" si="38"/>
        <v>441.5200000000001</v>
      </c>
      <c r="J427">
        <f t="shared" si="39"/>
        <v>1</v>
      </c>
      <c r="K427">
        <f t="shared" si="40"/>
        <v>1</v>
      </c>
      <c r="L427">
        <f t="shared" si="41"/>
        <v>1</v>
      </c>
      <c r="M427">
        <f t="shared" si="42"/>
        <v>1</v>
      </c>
      <c r="N427">
        <f t="shared" si="43"/>
        <v>1</v>
      </c>
      <c r="O427">
        <f t="shared" si="44"/>
        <v>5</v>
      </c>
    </row>
    <row r="428" spans="1:15">
      <c r="A428" t="s">
        <v>230</v>
      </c>
      <c r="B428">
        <v>1455</v>
      </c>
      <c r="C428">
        <v>977.25</v>
      </c>
      <c r="D428">
        <v>0</v>
      </c>
      <c r="E428">
        <v>0</v>
      </c>
      <c r="F428">
        <v>0</v>
      </c>
      <c r="I428" s="53">
        <f t="shared" si="38"/>
        <v>1216.125</v>
      </c>
      <c r="J428">
        <f t="shared" si="39"/>
        <v>1</v>
      </c>
      <c r="K428">
        <f t="shared" si="40"/>
        <v>1</v>
      </c>
      <c r="L428">
        <f t="shared" si="41"/>
        <v>0</v>
      </c>
      <c r="M428">
        <f t="shared" si="42"/>
        <v>0</v>
      </c>
      <c r="N428">
        <f t="shared" si="43"/>
        <v>0</v>
      </c>
      <c r="O428">
        <f t="shared" si="44"/>
        <v>2</v>
      </c>
    </row>
    <row r="429" spans="1:15">
      <c r="A429" t="s">
        <v>3</v>
      </c>
      <c r="B429">
        <v>340</v>
      </c>
      <c r="C429">
        <v>301.2</v>
      </c>
      <c r="D429">
        <v>428.8</v>
      </c>
      <c r="E429">
        <v>587</v>
      </c>
      <c r="F429">
        <v>870.8</v>
      </c>
      <c r="I429" s="53">
        <f t="shared" si="38"/>
        <v>505.56000000000006</v>
      </c>
      <c r="J429">
        <f t="shared" si="39"/>
        <v>1</v>
      </c>
      <c r="K429">
        <f t="shared" si="40"/>
        <v>1</v>
      </c>
      <c r="L429">
        <f t="shared" si="41"/>
        <v>1</v>
      </c>
      <c r="M429">
        <f t="shared" si="42"/>
        <v>1</v>
      </c>
      <c r="N429">
        <f t="shared" si="43"/>
        <v>1</v>
      </c>
      <c r="O429">
        <f t="shared" si="44"/>
        <v>5</v>
      </c>
    </row>
    <row r="430" spans="1:15">
      <c r="A430" t="s">
        <v>488</v>
      </c>
      <c r="B430">
        <v>424</v>
      </c>
      <c r="C430">
        <v>487.6</v>
      </c>
      <c r="D430">
        <v>659.4</v>
      </c>
      <c r="E430">
        <v>521</v>
      </c>
      <c r="F430">
        <v>473.8</v>
      </c>
      <c r="I430" s="53">
        <f t="shared" si="38"/>
        <v>513.16000000000008</v>
      </c>
      <c r="J430">
        <f t="shared" si="39"/>
        <v>1</v>
      </c>
      <c r="K430">
        <f t="shared" si="40"/>
        <v>1</v>
      </c>
      <c r="L430">
        <f t="shared" si="41"/>
        <v>1</v>
      </c>
      <c r="M430">
        <f t="shared" si="42"/>
        <v>1</v>
      </c>
      <c r="N430">
        <f t="shared" si="43"/>
        <v>1</v>
      </c>
      <c r="O430">
        <f t="shared" si="44"/>
        <v>5</v>
      </c>
    </row>
    <row r="431" spans="1:15">
      <c r="A431" t="s">
        <v>156</v>
      </c>
      <c r="B431">
        <v>674.5</v>
      </c>
      <c r="C431">
        <v>652.6</v>
      </c>
      <c r="D431">
        <v>621</v>
      </c>
      <c r="E431">
        <v>592.4</v>
      </c>
      <c r="F431">
        <v>593.6</v>
      </c>
      <c r="I431" s="53">
        <f t="shared" si="38"/>
        <v>626.81999999999994</v>
      </c>
      <c r="J431">
        <f t="shared" si="39"/>
        <v>1</v>
      </c>
      <c r="K431">
        <f t="shared" si="40"/>
        <v>1</v>
      </c>
      <c r="L431">
        <f t="shared" si="41"/>
        <v>1</v>
      </c>
      <c r="M431">
        <f t="shared" si="42"/>
        <v>1</v>
      </c>
      <c r="N431">
        <f t="shared" si="43"/>
        <v>1</v>
      </c>
      <c r="O431">
        <f t="shared" si="44"/>
        <v>5</v>
      </c>
    </row>
    <row r="432" spans="1:15">
      <c r="A432" t="s">
        <v>236</v>
      </c>
      <c r="B432">
        <v>1262</v>
      </c>
      <c r="C432">
        <v>865.8</v>
      </c>
      <c r="D432">
        <v>553.20000000000005</v>
      </c>
      <c r="E432">
        <v>427.4</v>
      </c>
      <c r="F432">
        <v>488</v>
      </c>
      <c r="I432" s="53">
        <f t="shared" si="38"/>
        <v>719.28</v>
      </c>
      <c r="J432">
        <f t="shared" si="39"/>
        <v>1</v>
      </c>
      <c r="K432">
        <f t="shared" si="40"/>
        <v>1</v>
      </c>
      <c r="L432">
        <f t="shared" si="41"/>
        <v>1</v>
      </c>
      <c r="M432">
        <f t="shared" si="42"/>
        <v>1</v>
      </c>
      <c r="N432">
        <f t="shared" si="43"/>
        <v>1</v>
      </c>
      <c r="O432">
        <f t="shared" si="44"/>
        <v>5</v>
      </c>
    </row>
    <row r="433" spans="1:15">
      <c r="A433" t="s">
        <v>20</v>
      </c>
      <c r="B433">
        <v>521.5</v>
      </c>
      <c r="C433">
        <v>648.79999999999995</v>
      </c>
      <c r="D433">
        <v>752.2</v>
      </c>
      <c r="E433">
        <v>880.2</v>
      </c>
      <c r="F433">
        <v>1008.8</v>
      </c>
      <c r="I433" s="53">
        <f t="shared" si="38"/>
        <v>762.3</v>
      </c>
      <c r="J433">
        <f t="shared" si="39"/>
        <v>1</v>
      </c>
      <c r="K433">
        <f t="shared" si="40"/>
        <v>1</v>
      </c>
      <c r="L433">
        <f t="shared" si="41"/>
        <v>1</v>
      </c>
      <c r="M433">
        <f t="shared" si="42"/>
        <v>1</v>
      </c>
      <c r="N433">
        <f t="shared" si="43"/>
        <v>1</v>
      </c>
      <c r="O433">
        <f t="shared" si="44"/>
        <v>5</v>
      </c>
    </row>
    <row r="434" spans="1:15">
      <c r="A434" t="s">
        <v>67</v>
      </c>
      <c r="B434">
        <v>751.5</v>
      </c>
      <c r="C434">
        <v>901.6</v>
      </c>
      <c r="D434">
        <v>942.6</v>
      </c>
      <c r="E434">
        <v>738.4</v>
      </c>
      <c r="F434">
        <v>878.8</v>
      </c>
      <c r="I434" s="53">
        <f t="shared" si="38"/>
        <v>842.57999999999993</v>
      </c>
      <c r="J434">
        <f t="shared" si="39"/>
        <v>1</v>
      </c>
      <c r="K434">
        <f t="shared" si="40"/>
        <v>1</v>
      </c>
      <c r="L434">
        <f t="shared" si="41"/>
        <v>1</v>
      </c>
      <c r="M434">
        <f t="shared" si="42"/>
        <v>1</v>
      </c>
      <c r="N434">
        <f t="shared" si="43"/>
        <v>1</v>
      </c>
      <c r="O434">
        <f t="shared" si="44"/>
        <v>5</v>
      </c>
    </row>
    <row r="435" spans="1:15">
      <c r="A435" t="s">
        <v>476</v>
      </c>
      <c r="B435">
        <v>978.5</v>
      </c>
      <c r="C435">
        <v>1139.5999999999999</v>
      </c>
      <c r="D435">
        <v>873.2</v>
      </c>
      <c r="E435">
        <v>809.4</v>
      </c>
      <c r="F435">
        <v>803.8</v>
      </c>
      <c r="I435" s="53">
        <f t="shared" si="38"/>
        <v>920.9</v>
      </c>
      <c r="J435">
        <f t="shared" si="39"/>
        <v>1</v>
      </c>
      <c r="K435">
        <f t="shared" si="40"/>
        <v>1</v>
      </c>
      <c r="L435">
        <f t="shared" si="41"/>
        <v>1</v>
      </c>
      <c r="M435">
        <f t="shared" si="42"/>
        <v>1</v>
      </c>
      <c r="N435">
        <f t="shared" si="43"/>
        <v>1</v>
      </c>
      <c r="O435">
        <f t="shared" si="44"/>
        <v>5</v>
      </c>
    </row>
    <row r="436" spans="1:15">
      <c r="A436" t="s">
        <v>50</v>
      </c>
      <c r="B436">
        <v>254</v>
      </c>
      <c r="C436">
        <v>395.8</v>
      </c>
      <c r="D436">
        <v>955.2</v>
      </c>
      <c r="E436">
        <v>1447.6</v>
      </c>
      <c r="F436">
        <v>1554.8</v>
      </c>
      <c r="I436" s="53">
        <f t="shared" si="38"/>
        <v>921.4799999999999</v>
      </c>
      <c r="J436">
        <f t="shared" si="39"/>
        <v>1</v>
      </c>
      <c r="K436">
        <f t="shared" si="40"/>
        <v>1</v>
      </c>
      <c r="L436">
        <f t="shared" si="41"/>
        <v>1</v>
      </c>
      <c r="M436">
        <f t="shared" si="42"/>
        <v>1</v>
      </c>
      <c r="N436">
        <f t="shared" si="43"/>
        <v>1</v>
      </c>
      <c r="O436">
        <f t="shared" si="44"/>
        <v>5</v>
      </c>
    </row>
    <row r="437" spans="1:15">
      <c r="A437" t="s">
        <v>145</v>
      </c>
      <c r="B437">
        <v>472.5</v>
      </c>
      <c r="C437">
        <v>614.20000000000005</v>
      </c>
      <c r="D437">
        <v>812.4</v>
      </c>
      <c r="E437">
        <v>1306.2</v>
      </c>
      <c r="F437">
        <v>1463.2</v>
      </c>
      <c r="I437" s="53">
        <f t="shared" si="38"/>
        <v>933.7</v>
      </c>
      <c r="J437">
        <f t="shared" si="39"/>
        <v>1</v>
      </c>
      <c r="K437">
        <f t="shared" si="40"/>
        <v>1</v>
      </c>
      <c r="L437">
        <f t="shared" si="41"/>
        <v>1</v>
      </c>
      <c r="M437">
        <f t="shared" si="42"/>
        <v>1</v>
      </c>
      <c r="N437">
        <f t="shared" si="43"/>
        <v>1</v>
      </c>
      <c r="O437">
        <f t="shared" si="44"/>
        <v>5</v>
      </c>
    </row>
    <row r="438" spans="1:15">
      <c r="A438" t="s">
        <v>45</v>
      </c>
      <c r="B438">
        <v>944.5</v>
      </c>
      <c r="C438">
        <v>844.2</v>
      </c>
      <c r="D438">
        <v>782.6</v>
      </c>
      <c r="E438">
        <v>979</v>
      </c>
      <c r="F438">
        <v>1135.8</v>
      </c>
      <c r="I438" s="53">
        <f t="shared" si="38"/>
        <v>937.22</v>
      </c>
      <c r="J438">
        <f t="shared" si="39"/>
        <v>1</v>
      </c>
      <c r="K438">
        <f t="shared" si="40"/>
        <v>1</v>
      </c>
      <c r="L438">
        <f t="shared" si="41"/>
        <v>1</v>
      </c>
      <c r="M438">
        <f t="shared" si="42"/>
        <v>1</v>
      </c>
      <c r="N438">
        <f t="shared" si="43"/>
        <v>1</v>
      </c>
      <c r="O438">
        <f t="shared" si="44"/>
        <v>5</v>
      </c>
    </row>
    <row r="439" spans="1:15">
      <c r="A439" t="s">
        <v>561</v>
      </c>
      <c r="B439">
        <v>727</v>
      </c>
      <c r="C439">
        <v>746.4</v>
      </c>
      <c r="D439">
        <v>1613</v>
      </c>
      <c r="E439">
        <v>1198</v>
      </c>
      <c r="F439">
        <v>526.33333333333337</v>
      </c>
      <c r="I439" s="53">
        <f t="shared" si="38"/>
        <v>962.14666666666653</v>
      </c>
      <c r="J439">
        <f t="shared" si="39"/>
        <v>1</v>
      </c>
      <c r="K439">
        <f t="shared" si="40"/>
        <v>1</v>
      </c>
      <c r="L439">
        <f t="shared" si="41"/>
        <v>1</v>
      </c>
      <c r="M439">
        <f t="shared" si="42"/>
        <v>1</v>
      </c>
      <c r="N439">
        <f t="shared" si="43"/>
        <v>1</v>
      </c>
      <c r="O439">
        <f t="shared" si="44"/>
        <v>5</v>
      </c>
    </row>
    <row r="440" spans="1:15">
      <c r="A440" t="s">
        <v>137</v>
      </c>
      <c r="B440">
        <v>158</v>
      </c>
      <c r="C440">
        <v>254.2</v>
      </c>
      <c r="D440">
        <v>893.2</v>
      </c>
      <c r="E440">
        <v>1820.2</v>
      </c>
      <c r="F440">
        <v>1700.2</v>
      </c>
      <c r="I440" s="53">
        <f t="shared" si="38"/>
        <v>965.16000000000008</v>
      </c>
      <c r="J440">
        <f t="shared" si="39"/>
        <v>1</v>
      </c>
      <c r="K440">
        <f t="shared" si="40"/>
        <v>1</v>
      </c>
      <c r="L440">
        <f t="shared" si="41"/>
        <v>1</v>
      </c>
      <c r="M440">
        <f t="shared" si="42"/>
        <v>1</v>
      </c>
      <c r="N440">
        <f t="shared" si="43"/>
        <v>1</v>
      </c>
      <c r="O440">
        <f t="shared" si="44"/>
        <v>5</v>
      </c>
    </row>
    <row r="441" spans="1:15">
      <c r="A441" t="s">
        <v>486</v>
      </c>
      <c r="B441">
        <v>1014.5</v>
      </c>
      <c r="C441">
        <v>1103.5999999999999</v>
      </c>
      <c r="D441">
        <v>1224.2</v>
      </c>
      <c r="E441">
        <v>907.6</v>
      </c>
      <c r="F441">
        <v>1110.4000000000001</v>
      </c>
      <c r="I441" s="53">
        <f t="shared" si="38"/>
        <v>1072.0600000000002</v>
      </c>
      <c r="J441">
        <f t="shared" si="39"/>
        <v>1</v>
      </c>
      <c r="K441">
        <f t="shared" si="40"/>
        <v>1</v>
      </c>
      <c r="L441">
        <f t="shared" si="41"/>
        <v>1</v>
      </c>
      <c r="M441">
        <f t="shared" si="42"/>
        <v>1</v>
      </c>
      <c r="N441">
        <f t="shared" si="43"/>
        <v>1</v>
      </c>
      <c r="O441">
        <f t="shared" si="44"/>
        <v>5</v>
      </c>
    </row>
    <row r="442" spans="1:15">
      <c r="A442" t="s">
        <v>88</v>
      </c>
      <c r="B442">
        <v>0</v>
      </c>
      <c r="C442">
        <v>1394</v>
      </c>
      <c r="D442">
        <v>1905</v>
      </c>
      <c r="E442">
        <v>2174</v>
      </c>
      <c r="F442">
        <v>0</v>
      </c>
      <c r="I442" s="53">
        <f t="shared" si="38"/>
        <v>1824.3333333333333</v>
      </c>
      <c r="J442">
        <f t="shared" si="39"/>
        <v>0</v>
      </c>
      <c r="K442">
        <f t="shared" si="40"/>
        <v>1</v>
      </c>
      <c r="L442">
        <f t="shared" si="41"/>
        <v>1</v>
      </c>
      <c r="M442">
        <f t="shared" si="42"/>
        <v>1</v>
      </c>
      <c r="N442">
        <f t="shared" si="43"/>
        <v>0</v>
      </c>
      <c r="O442">
        <f t="shared" si="44"/>
        <v>3</v>
      </c>
    </row>
    <row r="443" spans="1:15">
      <c r="A443" t="s">
        <v>68</v>
      </c>
      <c r="B443">
        <v>1873</v>
      </c>
      <c r="C443">
        <v>1041.4000000000001</v>
      </c>
      <c r="D443">
        <v>953.8</v>
      </c>
      <c r="E443">
        <v>857</v>
      </c>
      <c r="F443">
        <v>801.2</v>
      </c>
      <c r="I443" s="53">
        <f t="shared" si="38"/>
        <v>1105.28</v>
      </c>
      <c r="J443">
        <f t="shared" si="39"/>
        <v>1</v>
      </c>
      <c r="K443">
        <f t="shared" si="40"/>
        <v>1</v>
      </c>
      <c r="L443">
        <f t="shared" si="41"/>
        <v>1</v>
      </c>
      <c r="M443">
        <f t="shared" si="42"/>
        <v>1</v>
      </c>
      <c r="N443">
        <f t="shared" si="43"/>
        <v>1</v>
      </c>
      <c r="O443">
        <f t="shared" si="44"/>
        <v>5</v>
      </c>
    </row>
    <row r="444" spans="1:15">
      <c r="A444" t="s">
        <v>81</v>
      </c>
      <c r="B444">
        <v>1087.5</v>
      </c>
      <c r="C444">
        <v>1166.2</v>
      </c>
      <c r="D444">
        <v>1176.2</v>
      </c>
      <c r="E444">
        <v>1049.8</v>
      </c>
      <c r="F444">
        <v>1081</v>
      </c>
      <c r="I444" s="53">
        <f t="shared" si="38"/>
        <v>1112.1399999999999</v>
      </c>
      <c r="J444">
        <f t="shared" si="39"/>
        <v>1</v>
      </c>
      <c r="K444">
        <f t="shared" si="40"/>
        <v>1</v>
      </c>
      <c r="L444">
        <f t="shared" si="41"/>
        <v>1</v>
      </c>
      <c r="M444">
        <f t="shared" si="42"/>
        <v>1</v>
      </c>
      <c r="N444">
        <f t="shared" si="43"/>
        <v>1</v>
      </c>
      <c r="O444">
        <f t="shared" si="44"/>
        <v>5</v>
      </c>
    </row>
    <row r="445" spans="1:15">
      <c r="A445" t="s">
        <v>315</v>
      </c>
      <c r="B445">
        <v>902</v>
      </c>
      <c r="C445">
        <v>947.2</v>
      </c>
      <c r="D445">
        <v>1419.2</v>
      </c>
      <c r="E445">
        <v>1677</v>
      </c>
      <c r="F445">
        <v>1851</v>
      </c>
      <c r="I445" s="53">
        <f t="shared" si="38"/>
        <v>1359.28</v>
      </c>
      <c r="J445">
        <f t="shared" si="39"/>
        <v>1</v>
      </c>
      <c r="K445">
        <f t="shared" si="40"/>
        <v>1</v>
      </c>
      <c r="L445">
        <f t="shared" si="41"/>
        <v>1</v>
      </c>
      <c r="M445">
        <f t="shared" si="42"/>
        <v>1</v>
      </c>
      <c r="N445">
        <f t="shared" si="43"/>
        <v>1</v>
      </c>
      <c r="O445">
        <f t="shared" si="44"/>
        <v>5</v>
      </c>
    </row>
    <row r="446" spans="1:15">
      <c r="A446" t="s">
        <v>69</v>
      </c>
      <c r="B446">
        <v>1232.5</v>
      </c>
      <c r="C446">
        <v>1680.4</v>
      </c>
      <c r="D446">
        <v>1519.6</v>
      </c>
      <c r="E446">
        <v>1119</v>
      </c>
      <c r="F446">
        <v>1440.6</v>
      </c>
      <c r="I446" s="53">
        <f t="shared" si="38"/>
        <v>1398.42</v>
      </c>
      <c r="J446">
        <f t="shared" si="39"/>
        <v>1</v>
      </c>
      <c r="K446">
        <f t="shared" si="40"/>
        <v>1</v>
      </c>
      <c r="L446">
        <f t="shared" si="41"/>
        <v>1</v>
      </c>
      <c r="M446">
        <f t="shared" si="42"/>
        <v>1</v>
      </c>
      <c r="N446">
        <f t="shared" si="43"/>
        <v>1</v>
      </c>
      <c r="O446">
        <f t="shared" si="44"/>
        <v>5</v>
      </c>
    </row>
    <row r="447" spans="1:15">
      <c r="A447" t="s">
        <v>408</v>
      </c>
      <c r="B447">
        <v>907.5</v>
      </c>
      <c r="C447">
        <v>1266.4000000000001</v>
      </c>
      <c r="D447">
        <v>1351</v>
      </c>
      <c r="E447">
        <v>2054.8000000000002</v>
      </c>
      <c r="F447">
        <v>1804.2</v>
      </c>
      <c r="I447" s="53">
        <f t="shared" si="38"/>
        <v>1476.7800000000002</v>
      </c>
      <c r="J447">
        <f t="shared" si="39"/>
        <v>1</v>
      </c>
      <c r="K447">
        <f t="shared" si="40"/>
        <v>1</v>
      </c>
      <c r="L447">
        <f t="shared" si="41"/>
        <v>1</v>
      </c>
      <c r="M447">
        <f t="shared" si="42"/>
        <v>1</v>
      </c>
      <c r="N447">
        <f t="shared" si="43"/>
        <v>1</v>
      </c>
      <c r="O447">
        <f t="shared" si="44"/>
        <v>5</v>
      </c>
    </row>
    <row r="448" spans="1:15">
      <c r="A448" t="s">
        <v>60</v>
      </c>
      <c r="B448">
        <v>1321</v>
      </c>
      <c r="C448">
        <v>1286</v>
      </c>
      <c r="D448">
        <v>1472</v>
      </c>
      <c r="E448">
        <v>1707.6</v>
      </c>
      <c r="F448">
        <v>1821</v>
      </c>
      <c r="I448" s="53">
        <f t="shared" si="38"/>
        <v>1521.52</v>
      </c>
      <c r="J448">
        <f t="shared" si="39"/>
        <v>1</v>
      </c>
      <c r="K448">
        <f t="shared" si="40"/>
        <v>1</v>
      </c>
      <c r="L448">
        <f t="shared" si="41"/>
        <v>1</v>
      </c>
      <c r="M448">
        <f t="shared" si="42"/>
        <v>1</v>
      </c>
      <c r="N448">
        <f t="shared" si="43"/>
        <v>1</v>
      </c>
      <c r="O448">
        <f t="shared" si="44"/>
        <v>5</v>
      </c>
    </row>
    <row r="449" spans="1:15">
      <c r="A449" t="s">
        <v>56</v>
      </c>
      <c r="B449">
        <v>486.5</v>
      </c>
      <c r="C449">
        <v>601.20000000000005</v>
      </c>
      <c r="D449">
        <v>716</v>
      </c>
      <c r="E449">
        <v>3176.3333333333335</v>
      </c>
      <c r="F449">
        <v>3223.6</v>
      </c>
      <c r="I449" s="53">
        <f t="shared" si="38"/>
        <v>1640.7266666666667</v>
      </c>
      <c r="J449">
        <f t="shared" si="39"/>
        <v>1</v>
      </c>
      <c r="K449">
        <f t="shared" si="40"/>
        <v>1</v>
      </c>
      <c r="L449">
        <f t="shared" si="41"/>
        <v>1</v>
      </c>
      <c r="M449">
        <f t="shared" si="42"/>
        <v>1</v>
      </c>
      <c r="N449">
        <f t="shared" si="43"/>
        <v>1</v>
      </c>
      <c r="O449">
        <f t="shared" si="44"/>
        <v>5</v>
      </c>
    </row>
    <row r="450" spans="1:15">
      <c r="A450" t="s">
        <v>337</v>
      </c>
      <c r="B450">
        <v>1188.5</v>
      </c>
      <c r="C450">
        <v>1435</v>
      </c>
      <c r="D450">
        <v>1530.6</v>
      </c>
      <c r="E450">
        <v>1940.8</v>
      </c>
      <c r="F450">
        <v>2559.6</v>
      </c>
      <c r="I450" s="53">
        <f t="shared" si="38"/>
        <v>1730.9</v>
      </c>
      <c r="J450">
        <f t="shared" si="39"/>
        <v>1</v>
      </c>
      <c r="K450">
        <f t="shared" si="40"/>
        <v>1</v>
      </c>
      <c r="L450">
        <f t="shared" si="41"/>
        <v>1</v>
      </c>
      <c r="M450">
        <f t="shared" si="42"/>
        <v>1</v>
      </c>
      <c r="N450">
        <f t="shared" si="43"/>
        <v>1</v>
      </c>
      <c r="O450">
        <f t="shared" si="44"/>
        <v>5</v>
      </c>
    </row>
    <row r="451" spans="1:15">
      <c r="A451" t="s">
        <v>560</v>
      </c>
      <c r="B451">
        <v>1618</v>
      </c>
      <c r="C451">
        <v>2375.4</v>
      </c>
      <c r="D451">
        <v>2499.6</v>
      </c>
      <c r="E451">
        <v>2412.4</v>
      </c>
      <c r="F451">
        <v>0</v>
      </c>
      <c r="I451" s="53">
        <f t="shared" si="38"/>
        <v>2226.35</v>
      </c>
      <c r="J451">
        <f t="shared" si="39"/>
        <v>1</v>
      </c>
      <c r="K451">
        <f t="shared" si="40"/>
        <v>1</v>
      </c>
      <c r="L451">
        <f t="shared" si="41"/>
        <v>1</v>
      </c>
      <c r="M451">
        <f t="shared" si="42"/>
        <v>1</v>
      </c>
      <c r="N451">
        <f t="shared" si="43"/>
        <v>0</v>
      </c>
      <c r="O451">
        <f t="shared" si="44"/>
        <v>4</v>
      </c>
    </row>
    <row r="452" spans="1:15">
      <c r="A452" t="s">
        <v>64</v>
      </c>
      <c r="B452">
        <v>1912</v>
      </c>
      <c r="C452">
        <v>1862.2</v>
      </c>
      <c r="D452">
        <v>1959.6</v>
      </c>
      <c r="E452">
        <v>1995.6</v>
      </c>
      <c r="F452">
        <v>2222.8000000000002</v>
      </c>
      <c r="I452" s="53">
        <f t="shared" si="38"/>
        <v>1990.44</v>
      </c>
      <c r="J452">
        <f t="shared" si="39"/>
        <v>1</v>
      </c>
      <c r="K452">
        <f t="shared" si="40"/>
        <v>1</v>
      </c>
      <c r="L452">
        <f t="shared" si="41"/>
        <v>1</v>
      </c>
      <c r="M452">
        <f t="shared" si="42"/>
        <v>1</v>
      </c>
      <c r="N452">
        <f t="shared" si="43"/>
        <v>1</v>
      </c>
      <c r="O452">
        <f t="shared" si="44"/>
        <v>5</v>
      </c>
    </row>
    <row r="453" spans="1:15">
      <c r="A453" t="s">
        <v>224</v>
      </c>
      <c r="B453">
        <v>1822</v>
      </c>
      <c r="C453">
        <v>939.8</v>
      </c>
      <c r="D453">
        <v>1909.4</v>
      </c>
      <c r="E453">
        <v>2881.6</v>
      </c>
      <c r="F453">
        <v>2548.6</v>
      </c>
      <c r="I453" s="53">
        <f t="shared" si="38"/>
        <v>2020.2800000000002</v>
      </c>
      <c r="J453">
        <f t="shared" si="39"/>
        <v>1</v>
      </c>
      <c r="K453">
        <f t="shared" si="40"/>
        <v>1</v>
      </c>
      <c r="L453">
        <f t="shared" si="41"/>
        <v>1</v>
      </c>
      <c r="M453">
        <f t="shared" si="42"/>
        <v>1</v>
      </c>
      <c r="N453">
        <f t="shared" si="43"/>
        <v>1</v>
      </c>
      <c r="O453">
        <f t="shared" si="44"/>
        <v>5</v>
      </c>
    </row>
    <row r="454" spans="1:15">
      <c r="A454" t="s">
        <v>0</v>
      </c>
      <c r="B454">
        <v>1027.5</v>
      </c>
      <c r="C454">
        <v>1311.8</v>
      </c>
      <c r="D454">
        <v>1909.25</v>
      </c>
      <c r="E454">
        <v>6129.666666666667</v>
      </c>
      <c r="F454">
        <v>0</v>
      </c>
      <c r="I454" s="53">
        <f t="shared" si="38"/>
        <v>2594.5541666666668</v>
      </c>
      <c r="J454">
        <f t="shared" si="39"/>
        <v>1</v>
      </c>
      <c r="K454">
        <f t="shared" si="40"/>
        <v>1</v>
      </c>
      <c r="L454">
        <f t="shared" si="41"/>
        <v>1</v>
      </c>
      <c r="M454">
        <f t="shared" si="42"/>
        <v>1</v>
      </c>
      <c r="N454">
        <f t="shared" si="43"/>
        <v>0</v>
      </c>
      <c r="O454">
        <f t="shared" si="44"/>
        <v>4</v>
      </c>
    </row>
    <row r="455" spans="1:15">
      <c r="A455" t="s">
        <v>53</v>
      </c>
      <c r="B455">
        <v>1354.5</v>
      </c>
      <c r="C455">
        <v>1420</v>
      </c>
      <c r="D455">
        <v>1629.2</v>
      </c>
      <c r="E455">
        <v>2488.6</v>
      </c>
      <c r="F455">
        <v>3542.6</v>
      </c>
      <c r="I455" s="53">
        <f t="shared" si="38"/>
        <v>2086.98</v>
      </c>
      <c r="J455">
        <f t="shared" si="39"/>
        <v>1</v>
      </c>
      <c r="K455">
        <f t="shared" si="40"/>
        <v>1</v>
      </c>
      <c r="L455">
        <f t="shared" si="41"/>
        <v>1</v>
      </c>
      <c r="M455">
        <f t="shared" si="42"/>
        <v>1</v>
      </c>
      <c r="N455">
        <f t="shared" si="43"/>
        <v>1</v>
      </c>
      <c r="O455">
        <f t="shared" si="44"/>
        <v>5</v>
      </c>
    </row>
    <row r="456" spans="1:15">
      <c r="A456" t="s">
        <v>427</v>
      </c>
      <c r="B456">
        <v>1716.5</v>
      </c>
      <c r="C456">
        <v>1461</v>
      </c>
      <c r="D456">
        <v>1856.2</v>
      </c>
      <c r="E456">
        <v>2735</v>
      </c>
      <c r="F456">
        <v>2839.8</v>
      </c>
      <c r="I456" s="53">
        <f t="shared" si="38"/>
        <v>2121.6999999999998</v>
      </c>
      <c r="J456">
        <f t="shared" si="39"/>
        <v>1</v>
      </c>
      <c r="K456">
        <f t="shared" si="40"/>
        <v>1</v>
      </c>
      <c r="L456">
        <f t="shared" si="41"/>
        <v>1</v>
      </c>
      <c r="M456">
        <f t="shared" si="42"/>
        <v>1</v>
      </c>
      <c r="N456">
        <f t="shared" si="43"/>
        <v>1</v>
      </c>
      <c r="O456">
        <f t="shared" si="44"/>
        <v>5</v>
      </c>
    </row>
    <row r="457" spans="1:15">
      <c r="A457" t="s">
        <v>453</v>
      </c>
      <c r="B457">
        <v>1965.5</v>
      </c>
      <c r="C457">
        <v>1890.6</v>
      </c>
      <c r="D457">
        <v>2187.1999999999998</v>
      </c>
      <c r="E457">
        <v>1967</v>
      </c>
      <c r="F457">
        <v>3537.6</v>
      </c>
      <c r="I457" s="53">
        <f t="shared" si="38"/>
        <v>2309.58</v>
      </c>
      <c r="J457">
        <f t="shared" si="39"/>
        <v>1</v>
      </c>
      <c r="K457">
        <f t="shared" si="40"/>
        <v>1</v>
      </c>
      <c r="L457">
        <f t="shared" si="41"/>
        <v>1</v>
      </c>
      <c r="M457">
        <f t="shared" si="42"/>
        <v>1</v>
      </c>
      <c r="N457">
        <f t="shared" si="43"/>
        <v>1</v>
      </c>
      <c r="O457">
        <f t="shared" si="44"/>
        <v>5</v>
      </c>
    </row>
    <row r="458" spans="1:15">
      <c r="A458" t="s">
        <v>201</v>
      </c>
      <c r="B458">
        <v>2517.5</v>
      </c>
      <c r="C458">
        <v>2799</v>
      </c>
      <c r="D458">
        <v>2759.6</v>
      </c>
      <c r="E458">
        <v>1983.8</v>
      </c>
      <c r="F458">
        <v>2246.6</v>
      </c>
      <c r="I458" s="53">
        <f t="shared" si="38"/>
        <v>2461.3000000000002</v>
      </c>
      <c r="J458">
        <f t="shared" si="39"/>
        <v>1</v>
      </c>
      <c r="K458">
        <f t="shared" si="40"/>
        <v>1</v>
      </c>
      <c r="L458">
        <f t="shared" si="41"/>
        <v>1</v>
      </c>
      <c r="M458">
        <f t="shared" si="42"/>
        <v>1</v>
      </c>
      <c r="N458">
        <f t="shared" si="43"/>
        <v>1</v>
      </c>
      <c r="O458">
        <f t="shared" si="44"/>
        <v>5</v>
      </c>
    </row>
    <row r="459" spans="1:15">
      <c r="A459" t="s">
        <v>70</v>
      </c>
      <c r="B459">
        <v>1324.5</v>
      </c>
      <c r="C459">
        <v>1544.2</v>
      </c>
      <c r="D459">
        <v>2582.1999999999998</v>
      </c>
      <c r="E459">
        <v>2824.6</v>
      </c>
      <c r="F459">
        <v>4092.4</v>
      </c>
      <c r="I459" s="53">
        <f t="shared" si="38"/>
        <v>2473.58</v>
      </c>
      <c r="J459">
        <f t="shared" si="39"/>
        <v>1</v>
      </c>
      <c r="K459">
        <f t="shared" si="40"/>
        <v>1</v>
      </c>
      <c r="L459">
        <f t="shared" si="41"/>
        <v>1</v>
      </c>
      <c r="M459">
        <f t="shared" si="42"/>
        <v>1</v>
      </c>
      <c r="N459">
        <f t="shared" si="43"/>
        <v>1</v>
      </c>
      <c r="O459">
        <f t="shared" si="44"/>
        <v>5</v>
      </c>
    </row>
    <row r="460" spans="1:15">
      <c r="A460" t="s">
        <v>1</v>
      </c>
      <c r="B460">
        <v>1749</v>
      </c>
      <c r="C460">
        <v>1973.4</v>
      </c>
      <c r="D460">
        <v>2432.8000000000002</v>
      </c>
      <c r="E460">
        <v>3281.4</v>
      </c>
      <c r="F460">
        <v>3465.6</v>
      </c>
      <c r="I460" s="53">
        <f t="shared" si="38"/>
        <v>2580.44</v>
      </c>
      <c r="J460">
        <f t="shared" si="39"/>
        <v>1</v>
      </c>
      <c r="K460">
        <f t="shared" si="40"/>
        <v>1</v>
      </c>
      <c r="L460">
        <f t="shared" si="41"/>
        <v>1</v>
      </c>
      <c r="M460">
        <f t="shared" si="42"/>
        <v>1</v>
      </c>
      <c r="N460">
        <f t="shared" si="43"/>
        <v>1</v>
      </c>
      <c r="O460">
        <f t="shared" si="44"/>
        <v>5</v>
      </c>
    </row>
    <row r="461" spans="1:15">
      <c r="A461" t="s">
        <v>33</v>
      </c>
      <c r="B461">
        <v>1798</v>
      </c>
      <c r="C461">
        <v>2698</v>
      </c>
      <c r="D461">
        <v>5600.6</v>
      </c>
      <c r="E461">
        <v>0</v>
      </c>
      <c r="F461">
        <v>2856.6</v>
      </c>
      <c r="I461" s="53">
        <f t="shared" si="38"/>
        <v>3238.3</v>
      </c>
      <c r="J461">
        <f t="shared" si="39"/>
        <v>1</v>
      </c>
      <c r="K461">
        <f t="shared" si="40"/>
        <v>1</v>
      </c>
      <c r="L461">
        <f t="shared" si="41"/>
        <v>1</v>
      </c>
      <c r="M461">
        <f t="shared" si="42"/>
        <v>0</v>
      </c>
      <c r="N461">
        <f t="shared" si="43"/>
        <v>1</v>
      </c>
      <c r="O461">
        <f t="shared" si="44"/>
        <v>4</v>
      </c>
    </row>
    <row r="462" spans="1:15">
      <c r="A462" t="s">
        <v>57</v>
      </c>
      <c r="B462">
        <v>2055</v>
      </c>
      <c r="C462">
        <v>2194.8000000000002</v>
      </c>
      <c r="D462">
        <v>2470.4</v>
      </c>
      <c r="E462">
        <v>2789.8</v>
      </c>
      <c r="F462">
        <v>3727.4</v>
      </c>
      <c r="I462" s="53">
        <f t="shared" si="38"/>
        <v>2647.48</v>
      </c>
      <c r="J462">
        <f t="shared" si="39"/>
        <v>1</v>
      </c>
      <c r="K462">
        <f t="shared" si="40"/>
        <v>1</v>
      </c>
      <c r="L462">
        <f t="shared" si="41"/>
        <v>1</v>
      </c>
      <c r="M462">
        <f t="shared" si="42"/>
        <v>1</v>
      </c>
      <c r="N462">
        <f t="shared" si="43"/>
        <v>1</v>
      </c>
      <c r="O462">
        <f t="shared" si="44"/>
        <v>5</v>
      </c>
    </row>
    <row r="463" spans="1:15">
      <c r="A463" t="s">
        <v>63</v>
      </c>
      <c r="B463">
        <v>0</v>
      </c>
      <c r="C463">
        <v>1791.5</v>
      </c>
      <c r="D463">
        <v>2584.4</v>
      </c>
      <c r="E463">
        <v>3747</v>
      </c>
      <c r="F463">
        <v>5168.6000000000004</v>
      </c>
      <c r="I463" s="53">
        <f t="shared" si="38"/>
        <v>3322.875</v>
      </c>
      <c r="J463">
        <f t="shared" si="39"/>
        <v>0</v>
      </c>
      <c r="K463">
        <f t="shared" si="40"/>
        <v>1</v>
      </c>
      <c r="L463">
        <f t="shared" si="41"/>
        <v>1</v>
      </c>
      <c r="M463">
        <f t="shared" si="42"/>
        <v>1</v>
      </c>
      <c r="N463">
        <f t="shared" si="43"/>
        <v>1</v>
      </c>
      <c r="O463">
        <f t="shared" si="44"/>
        <v>4</v>
      </c>
    </row>
    <row r="464" spans="1:15">
      <c r="A464" t="s">
        <v>559</v>
      </c>
      <c r="B464">
        <v>2448</v>
      </c>
      <c r="C464">
        <v>3292.2</v>
      </c>
      <c r="D464">
        <v>3408.6</v>
      </c>
      <c r="E464">
        <v>3129.6</v>
      </c>
      <c r="F464">
        <v>3039.2</v>
      </c>
      <c r="I464" s="53">
        <f t="shared" si="38"/>
        <v>3063.5199999999995</v>
      </c>
      <c r="J464">
        <f t="shared" si="39"/>
        <v>1</v>
      </c>
      <c r="K464">
        <f t="shared" si="40"/>
        <v>1</v>
      </c>
      <c r="L464">
        <f t="shared" si="41"/>
        <v>1</v>
      </c>
      <c r="M464">
        <f t="shared" si="42"/>
        <v>1</v>
      </c>
      <c r="N464">
        <f t="shared" si="43"/>
        <v>1</v>
      </c>
      <c r="O464">
        <f t="shared" si="44"/>
        <v>5</v>
      </c>
    </row>
    <row r="465" spans="1:15">
      <c r="A465" t="s">
        <v>78</v>
      </c>
      <c r="B465">
        <v>3128.5</v>
      </c>
      <c r="C465">
        <v>3078.2</v>
      </c>
      <c r="D465">
        <v>3171.6</v>
      </c>
      <c r="E465">
        <v>2985.8</v>
      </c>
      <c r="F465">
        <v>3082.2</v>
      </c>
      <c r="I465" s="53">
        <f t="shared" si="38"/>
        <v>3089.2599999999998</v>
      </c>
      <c r="J465">
        <f t="shared" si="39"/>
        <v>1</v>
      </c>
      <c r="K465">
        <f t="shared" si="40"/>
        <v>1</v>
      </c>
      <c r="L465">
        <f t="shared" si="41"/>
        <v>1</v>
      </c>
      <c r="M465">
        <f t="shared" si="42"/>
        <v>1</v>
      </c>
      <c r="N465">
        <f t="shared" si="43"/>
        <v>1</v>
      </c>
      <c r="O465">
        <f t="shared" si="44"/>
        <v>5</v>
      </c>
    </row>
    <row r="466" spans="1:15">
      <c r="A466" t="s">
        <v>32</v>
      </c>
      <c r="B466">
        <v>2088.5</v>
      </c>
      <c r="C466">
        <v>2788.8</v>
      </c>
      <c r="D466">
        <v>3372</v>
      </c>
      <c r="E466">
        <v>3576.8</v>
      </c>
      <c r="F466">
        <v>3629.6</v>
      </c>
      <c r="I466" s="53">
        <f t="shared" si="38"/>
        <v>3091.14</v>
      </c>
      <c r="J466">
        <f t="shared" si="39"/>
        <v>1</v>
      </c>
      <c r="K466">
        <f t="shared" si="40"/>
        <v>1</v>
      </c>
      <c r="L466">
        <f t="shared" si="41"/>
        <v>1</v>
      </c>
      <c r="M466">
        <f t="shared" si="42"/>
        <v>1</v>
      </c>
      <c r="N466">
        <f t="shared" si="43"/>
        <v>1</v>
      </c>
      <c r="O466">
        <f t="shared" si="44"/>
        <v>5</v>
      </c>
    </row>
    <row r="467" spans="1:15">
      <c r="A467" t="s">
        <v>75</v>
      </c>
      <c r="B467">
        <v>2462.5</v>
      </c>
      <c r="C467">
        <v>2651</v>
      </c>
      <c r="D467">
        <v>3326.4</v>
      </c>
      <c r="E467">
        <v>3506.4</v>
      </c>
      <c r="F467">
        <v>3572.4</v>
      </c>
      <c r="I467" s="53">
        <f t="shared" si="38"/>
        <v>3103.74</v>
      </c>
      <c r="J467">
        <f t="shared" si="39"/>
        <v>1</v>
      </c>
      <c r="K467">
        <f t="shared" si="40"/>
        <v>1</v>
      </c>
      <c r="L467">
        <f t="shared" si="41"/>
        <v>1</v>
      </c>
      <c r="M467">
        <f t="shared" si="42"/>
        <v>1</v>
      </c>
      <c r="N467">
        <f t="shared" si="43"/>
        <v>1</v>
      </c>
      <c r="O467">
        <f t="shared" si="44"/>
        <v>5</v>
      </c>
    </row>
    <row r="468" spans="1:15">
      <c r="A468" t="s">
        <v>399</v>
      </c>
      <c r="B468">
        <v>1920</v>
      </c>
      <c r="C468">
        <v>2886.4</v>
      </c>
      <c r="D468">
        <v>3911.6</v>
      </c>
      <c r="E468">
        <v>3800.4</v>
      </c>
      <c r="F468">
        <v>3735.2</v>
      </c>
      <c r="I468" s="53">
        <f t="shared" si="38"/>
        <v>3250.72</v>
      </c>
      <c r="J468">
        <f t="shared" si="39"/>
        <v>1</v>
      </c>
      <c r="K468">
        <f t="shared" si="40"/>
        <v>1</v>
      </c>
      <c r="L468">
        <f t="shared" si="41"/>
        <v>1</v>
      </c>
      <c r="M468">
        <f t="shared" si="42"/>
        <v>1</v>
      </c>
      <c r="N468">
        <f t="shared" si="43"/>
        <v>1</v>
      </c>
      <c r="O468">
        <f t="shared" si="44"/>
        <v>5</v>
      </c>
    </row>
    <row r="469" spans="1:15">
      <c r="A469" t="s">
        <v>86</v>
      </c>
      <c r="B469">
        <v>96</v>
      </c>
      <c r="C469">
        <v>2103</v>
      </c>
      <c r="D469">
        <v>3208.8</v>
      </c>
      <c r="E469">
        <v>5699.6</v>
      </c>
      <c r="F469">
        <v>7088.2</v>
      </c>
      <c r="I469" s="53">
        <f t="shared" si="38"/>
        <v>3639.1200000000003</v>
      </c>
      <c r="J469">
        <f t="shared" si="39"/>
        <v>1</v>
      </c>
      <c r="K469">
        <f t="shared" si="40"/>
        <v>1</v>
      </c>
      <c r="L469">
        <f t="shared" si="41"/>
        <v>1</v>
      </c>
      <c r="M469">
        <f t="shared" si="42"/>
        <v>1</v>
      </c>
      <c r="N469">
        <f t="shared" si="43"/>
        <v>1</v>
      </c>
      <c r="O469">
        <f t="shared" si="44"/>
        <v>5</v>
      </c>
    </row>
    <row r="470" spans="1:15">
      <c r="A470" t="s">
        <v>73</v>
      </c>
      <c r="B470">
        <v>3534.5</v>
      </c>
      <c r="C470">
        <v>3908.4</v>
      </c>
      <c r="D470">
        <v>4206.8</v>
      </c>
      <c r="E470">
        <v>3975.6</v>
      </c>
      <c r="F470">
        <v>3842.8</v>
      </c>
      <c r="I470" s="53">
        <f t="shared" si="38"/>
        <v>3893.6200000000003</v>
      </c>
      <c r="J470">
        <f t="shared" si="39"/>
        <v>1</v>
      </c>
      <c r="K470">
        <f t="shared" si="40"/>
        <v>1</v>
      </c>
      <c r="L470">
        <f t="shared" si="41"/>
        <v>1</v>
      </c>
      <c r="M470">
        <f t="shared" si="42"/>
        <v>1</v>
      </c>
      <c r="N470">
        <f t="shared" si="43"/>
        <v>1</v>
      </c>
      <c r="O470">
        <f t="shared" si="44"/>
        <v>5</v>
      </c>
    </row>
    <row r="471" spans="1:15">
      <c r="A471" t="s">
        <v>208</v>
      </c>
      <c r="B471">
        <v>4021.5</v>
      </c>
      <c r="C471">
        <v>3998</v>
      </c>
      <c r="D471">
        <v>3991.4</v>
      </c>
      <c r="E471">
        <v>3831.8</v>
      </c>
      <c r="F471">
        <v>3822.8</v>
      </c>
      <c r="I471" s="53">
        <f t="shared" si="38"/>
        <v>3933.1</v>
      </c>
      <c r="J471">
        <f t="shared" si="39"/>
        <v>1</v>
      </c>
      <c r="K471">
        <f t="shared" si="40"/>
        <v>1</v>
      </c>
      <c r="L471">
        <f t="shared" si="41"/>
        <v>1</v>
      </c>
      <c r="M471">
        <f t="shared" si="42"/>
        <v>1</v>
      </c>
      <c r="N471">
        <f t="shared" si="43"/>
        <v>1</v>
      </c>
      <c r="O471">
        <f t="shared" si="44"/>
        <v>5</v>
      </c>
    </row>
    <row r="472" spans="1:15">
      <c r="A472" t="s">
        <v>5</v>
      </c>
      <c r="B472">
        <v>3967.5</v>
      </c>
      <c r="C472">
        <v>2599</v>
      </c>
      <c r="D472">
        <v>4466.8</v>
      </c>
      <c r="E472">
        <v>6199.8</v>
      </c>
      <c r="F472">
        <v>3139.4</v>
      </c>
      <c r="I472" s="53">
        <f t="shared" ref="I472:I510" si="45">IF(O472&gt;0,SUM(B472:F472)/O472,0)</f>
        <v>4074.5</v>
      </c>
      <c r="J472">
        <f t="shared" ref="J472:J510" si="46">IF(B472&gt;0,1,0)</f>
        <v>1</v>
      </c>
      <c r="K472">
        <f t="shared" ref="K472:K510" si="47">IF(C472&gt;0,1,0)</f>
        <v>1</v>
      </c>
      <c r="L472">
        <f t="shared" ref="L472:L510" si="48">IF(D472&gt;0,1,0)</f>
        <v>1</v>
      </c>
      <c r="M472">
        <f t="shared" ref="M472:M510" si="49">IF(E472&gt;0,1,0)</f>
        <v>1</v>
      </c>
      <c r="N472">
        <f t="shared" ref="N472:N510" si="50">IF(F472&gt;0,1,0)</f>
        <v>1</v>
      </c>
      <c r="O472">
        <f t="shared" ref="O472:O510" si="51">SUM(J472:N472)</f>
        <v>5</v>
      </c>
    </row>
    <row r="473" spans="1:15">
      <c r="A473" t="s">
        <v>176</v>
      </c>
      <c r="B473">
        <v>2786.5</v>
      </c>
      <c r="C473">
        <v>3280</v>
      </c>
      <c r="D473">
        <v>4428.6000000000004</v>
      </c>
      <c r="E473">
        <v>4933</v>
      </c>
      <c r="F473">
        <v>5280.2</v>
      </c>
      <c r="I473" s="53">
        <f t="shared" si="45"/>
        <v>4141.66</v>
      </c>
      <c r="J473">
        <f t="shared" si="46"/>
        <v>1</v>
      </c>
      <c r="K473">
        <f t="shared" si="47"/>
        <v>1</v>
      </c>
      <c r="L473">
        <f t="shared" si="48"/>
        <v>1</v>
      </c>
      <c r="M473">
        <f t="shared" si="49"/>
        <v>1</v>
      </c>
      <c r="N473">
        <f t="shared" si="50"/>
        <v>1</v>
      </c>
      <c r="O473">
        <f t="shared" si="51"/>
        <v>5</v>
      </c>
    </row>
    <row r="474" spans="1:15">
      <c r="A474" t="s">
        <v>126</v>
      </c>
      <c r="B474">
        <v>4271</v>
      </c>
      <c r="C474">
        <v>3782.2</v>
      </c>
      <c r="D474">
        <v>4206.6000000000004</v>
      </c>
      <c r="E474">
        <v>4724.8</v>
      </c>
      <c r="F474">
        <v>5000</v>
      </c>
      <c r="I474" s="53">
        <f t="shared" si="45"/>
        <v>4396.92</v>
      </c>
      <c r="J474">
        <f t="shared" si="46"/>
        <v>1</v>
      </c>
      <c r="K474">
        <f t="shared" si="47"/>
        <v>1</v>
      </c>
      <c r="L474">
        <f t="shared" si="48"/>
        <v>1</v>
      </c>
      <c r="M474">
        <f t="shared" si="49"/>
        <v>1</v>
      </c>
      <c r="N474">
        <f t="shared" si="50"/>
        <v>1</v>
      </c>
      <c r="O474">
        <f t="shared" si="51"/>
        <v>5</v>
      </c>
    </row>
    <row r="475" spans="1:15">
      <c r="A475" t="s">
        <v>507</v>
      </c>
      <c r="B475">
        <v>3547</v>
      </c>
      <c r="C475">
        <v>3146.6</v>
      </c>
      <c r="D475">
        <v>4233.8</v>
      </c>
      <c r="E475">
        <v>5306</v>
      </c>
      <c r="F475">
        <v>6298.4</v>
      </c>
      <c r="I475" s="53">
        <f t="shared" si="45"/>
        <v>4506.3600000000006</v>
      </c>
      <c r="J475">
        <f t="shared" si="46"/>
        <v>1</v>
      </c>
      <c r="K475">
        <f t="shared" si="47"/>
        <v>1</v>
      </c>
      <c r="L475">
        <f t="shared" si="48"/>
        <v>1</v>
      </c>
      <c r="M475">
        <f t="shared" si="49"/>
        <v>1</v>
      </c>
      <c r="N475">
        <f t="shared" si="50"/>
        <v>1</v>
      </c>
      <c r="O475">
        <f t="shared" si="51"/>
        <v>5</v>
      </c>
    </row>
    <row r="476" spans="1:15">
      <c r="A476" t="s">
        <v>49</v>
      </c>
      <c r="B476">
        <v>3228</v>
      </c>
      <c r="C476">
        <v>3293.2</v>
      </c>
      <c r="D476">
        <v>4009.5</v>
      </c>
      <c r="E476">
        <v>5868.4</v>
      </c>
      <c r="F476">
        <v>6419.4</v>
      </c>
      <c r="I476" s="53">
        <f t="shared" si="45"/>
        <v>4563.7</v>
      </c>
      <c r="J476">
        <f t="shared" si="46"/>
        <v>1</v>
      </c>
      <c r="K476">
        <f t="shared" si="47"/>
        <v>1</v>
      </c>
      <c r="L476">
        <f t="shared" si="48"/>
        <v>1</v>
      </c>
      <c r="M476">
        <f t="shared" si="49"/>
        <v>1</v>
      </c>
      <c r="N476">
        <f t="shared" si="50"/>
        <v>1</v>
      </c>
      <c r="O476">
        <f t="shared" si="51"/>
        <v>5</v>
      </c>
    </row>
    <row r="477" spans="1:15">
      <c r="A477" t="s">
        <v>295</v>
      </c>
      <c r="B477">
        <v>2588</v>
      </c>
      <c r="C477">
        <v>2770</v>
      </c>
      <c r="D477">
        <v>3588.2</v>
      </c>
      <c r="E477">
        <v>6125.8</v>
      </c>
      <c r="F477">
        <v>7824.2</v>
      </c>
      <c r="I477" s="53">
        <f t="shared" si="45"/>
        <v>4579.24</v>
      </c>
      <c r="J477">
        <f t="shared" si="46"/>
        <v>1</v>
      </c>
      <c r="K477">
        <f t="shared" si="47"/>
        <v>1</v>
      </c>
      <c r="L477">
        <f t="shared" si="48"/>
        <v>1</v>
      </c>
      <c r="M477">
        <f t="shared" si="49"/>
        <v>1</v>
      </c>
      <c r="N477">
        <f t="shared" si="50"/>
        <v>1</v>
      </c>
      <c r="O477">
        <f t="shared" si="51"/>
        <v>5</v>
      </c>
    </row>
    <row r="478" spans="1:15">
      <c r="A478" t="s">
        <v>87</v>
      </c>
      <c r="B478">
        <v>1979.5</v>
      </c>
      <c r="C478">
        <v>2863.2</v>
      </c>
      <c r="D478">
        <v>4161.8</v>
      </c>
      <c r="E478">
        <v>7356</v>
      </c>
      <c r="F478">
        <v>7185.2</v>
      </c>
      <c r="I478" s="53">
        <f t="shared" si="45"/>
        <v>4709.1400000000003</v>
      </c>
      <c r="J478">
        <f t="shared" si="46"/>
        <v>1</v>
      </c>
      <c r="K478">
        <f t="shared" si="47"/>
        <v>1</v>
      </c>
      <c r="L478">
        <f t="shared" si="48"/>
        <v>1</v>
      </c>
      <c r="M478">
        <f t="shared" si="49"/>
        <v>1</v>
      </c>
      <c r="N478">
        <f t="shared" si="50"/>
        <v>1</v>
      </c>
      <c r="O478">
        <f t="shared" si="51"/>
        <v>5</v>
      </c>
    </row>
    <row r="479" spans="1:15">
      <c r="A479" t="s">
        <v>172</v>
      </c>
      <c r="B479">
        <v>5432</v>
      </c>
      <c r="C479">
        <v>4851.6000000000004</v>
      </c>
      <c r="D479">
        <v>4408</v>
      </c>
      <c r="E479">
        <v>4387</v>
      </c>
      <c r="F479">
        <v>4632.2</v>
      </c>
      <c r="I479" s="53">
        <f t="shared" si="45"/>
        <v>4742.16</v>
      </c>
      <c r="J479">
        <f t="shared" si="46"/>
        <v>1</v>
      </c>
      <c r="K479">
        <f t="shared" si="47"/>
        <v>1</v>
      </c>
      <c r="L479">
        <f t="shared" si="48"/>
        <v>1</v>
      </c>
      <c r="M479">
        <f t="shared" si="49"/>
        <v>1</v>
      </c>
      <c r="N479">
        <f t="shared" si="50"/>
        <v>1</v>
      </c>
      <c r="O479">
        <f t="shared" si="51"/>
        <v>5</v>
      </c>
    </row>
    <row r="480" spans="1:15">
      <c r="A480" t="s">
        <v>77</v>
      </c>
      <c r="B480">
        <v>5364.5</v>
      </c>
      <c r="C480">
        <v>5115.8</v>
      </c>
      <c r="D480">
        <v>5088.3999999999996</v>
      </c>
      <c r="E480">
        <v>4788.8</v>
      </c>
      <c r="F480">
        <v>4591.2</v>
      </c>
      <c r="I480" s="53">
        <f t="shared" si="45"/>
        <v>4989.74</v>
      </c>
      <c r="J480">
        <f t="shared" si="46"/>
        <v>1</v>
      </c>
      <c r="K480">
        <f t="shared" si="47"/>
        <v>1</v>
      </c>
      <c r="L480">
        <f t="shared" si="48"/>
        <v>1</v>
      </c>
      <c r="M480">
        <f t="shared" si="49"/>
        <v>1</v>
      </c>
      <c r="N480">
        <f t="shared" si="50"/>
        <v>1</v>
      </c>
      <c r="O480">
        <f t="shared" si="51"/>
        <v>5</v>
      </c>
    </row>
    <row r="481" spans="1:17">
      <c r="A481" t="s">
        <v>84</v>
      </c>
      <c r="B481">
        <v>4488</v>
      </c>
      <c r="C481">
        <v>4846.8</v>
      </c>
      <c r="D481">
        <v>5134.2</v>
      </c>
      <c r="E481">
        <v>5687.2</v>
      </c>
      <c r="F481">
        <v>6510</v>
      </c>
      <c r="I481" s="53">
        <f>IF(O481&gt;0,SUM(B481:F481)/O481,0)</f>
        <v>5333.24</v>
      </c>
      <c r="J481">
        <f t="shared" si="46"/>
        <v>1</v>
      </c>
      <c r="K481">
        <f t="shared" si="47"/>
        <v>1</v>
      </c>
      <c r="L481">
        <f t="shared" si="48"/>
        <v>1</v>
      </c>
      <c r="M481">
        <f t="shared" si="49"/>
        <v>1</v>
      </c>
      <c r="N481">
        <f t="shared" si="50"/>
        <v>1</v>
      </c>
      <c r="O481">
        <f t="shared" si="51"/>
        <v>5</v>
      </c>
      <c r="Q481">
        <v>30</v>
      </c>
    </row>
    <row r="482" spans="1:17">
      <c r="A482" t="s">
        <v>212</v>
      </c>
      <c r="B482">
        <v>2163.5</v>
      </c>
      <c r="C482">
        <v>2862.6</v>
      </c>
      <c r="D482">
        <v>4132.3999999999996</v>
      </c>
      <c r="E482">
        <v>8048.6</v>
      </c>
      <c r="F482">
        <v>10071.6</v>
      </c>
      <c r="I482" s="53">
        <f>IF(O482&gt;0,SUM(B482:F482)/O482,0)</f>
        <v>5455.74</v>
      </c>
      <c r="J482">
        <f t="shared" si="46"/>
        <v>1</v>
      </c>
      <c r="K482">
        <f t="shared" si="47"/>
        <v>1</v>
      </c>
      <c r="L482">
        <f t="shared" si="48"/>
        <v>1</v>
      </c>
      <c r="M482">
        <f t="shared" si="49"/>
        <v>1</v>
      </c>
      <c r="N482">
        <f t="shared" si="50"/>
        <v>1</v>
      </c>
      <c r="O482">
        <f t="shared" si="51"/>
        <v>5</v>
      </c>
      <c r="Q482">
        <v>29</v>
      </c>
    </row>
    <row r="483" spans="1:17">
      <c r="A483" t="s">
        <v>331</v>
      </c>
      <c r="B483">
        <v>4219</v>
      </c>
      <c r="C483">
        <v>5113.3999999999996</v>
      </c>
      <c r="D483">
        <v>5466.8</v>
      </c>
      <c r="E483">
        <v>5830.8</v>
      </c>
      <c r="F483">
        <v>6765.8</v>
      </c>
      <c r="I483" s="53">
        <f>IF(O483&gt;0,SUM(B483:F483)/O483,0)</f>
        <v>5479.16</v>
      </c>
      <c r="J483">
        <f t="shared" si="46"/>
        <v>1</v>
      </c>
      <c r="K483">
        <f t="shared" si="47"/>
        <v>1</v>
      </c>
      <c r="L483">
        <f t="shared" si="48"/>
        <v>1</v>
      </c>
      <c r="M483">
        <f t="shared" si="49"/>
        <v>1</v>
      </c>
      <c r="N483">
        <f t="shared" si="50"/>
        <v>1</v>
      </c>
      <c r="O483">
        <f t="shared" si="51"/>
        <v>5</v>
      </c>
      <c r="Q483">
        <v>28</v>
      </c>
    </row>
    <row r="484" spans="1:17">
      <c r="A484" t="s">
        <v>490</v>
      </c>
      <c r="B484">
        <v>6078</v>
      </c>
      <c r="C484">
        <v>5888.8</v>
      </c>
      <c r="D484">
        <v>5282.6</v>
      </c>
      <c r="E484">
        <v>5158.6000000000004</v>
      </c>
      <c r="F484">
        <v>5599.4</v>
      </c>
      <c r="I484" s="53">
        <f>IF(O484&gt;0,SUM(B484:F484)/O484,0)</f>
        <v>5601.4800000000005</v>
      </c>
      <c r="J484">
        <f t="shared" si="46"/>
        <v>1</v>
      </c>
      <c r="K484">
        <f t="shared" si="47"/>
        <v>1</v>
      </c>
      <c r="L484">
        <f t="shared" si="48"/>
        <v>1</v>
      </c>
      <c r="M484">
        <f t="shared" si="49"/>
        <v>1</v>
      </c>
      <c r="N484">
        <f t="shared" si="50"/>
        <v>1</v>
      </c>
      <c r="O484">
        <f t="shared" si="51"/>
        <v>5</v>
      </c>
      <c r="Q484">
        <v>27</v>
      </c>
    </row>
    <row r="485" spans="1:17">
      <c r="A485" t="s">
        <v>265</v>
      </c>
      <c r="B485">
        <v>7120</v>
      </c>
      <c r="C485">
        <v>7168.6</v>
      </c>
      <c r="D485">
        <v>8178.6</v>
      </c>
      <c r="E485">
        <v>5370.2</v>
      </c>
      <c r="F485">
        <v>5047.2</v>
      </c>
      <c r="I485" s="53">
        <f>IF(O485&gt;0,SUM(B485:F485)/O485,0)</f>
        <v>6576.92</v>
      </c>
      <c r="J485">
        <f t="shared" si="46"/>
        <v>1</v>
      </c>
      <c r="K485">
        <f t="shared" si="47"/>
        <v>1</v>
      </c>
      <c r="L485">
        <f t="shared" si="48"/>
        <v>1</v>
      </c>
      <c r="M485">
        <f t="shared" si="49"/>
        <v>1</v>
      </c>
      <c r="N485">
        <f t="shared" si="50"/>
        <v>1</v>
      </c>
      <c r="O485">
        <f t="shared" si="51"/>
        <v>5</v>
      </c>
      <c r="Q485">
        <v>26</v>
      </c>
    </row>
    <row r="486" spans="1:17">
      <c r="A486" t="s">
        <v>434</v>
      </c>
      <c r="B486">
        <v>5350.5</v>
      </c>
      <c r="C486">
        <v>5485.6</v>
      </c>
      <c r="D486">
        <v>6942.6</v>
      </c>
      <c r="E486">
        <v>7881.4</v>
      </c>
      <c r="F486">
        <v>10417.6</v>
      </c>
      <c r="I486" s="53">
        <f>IF(O486&gt;0,SUM(B486:F486)/O486,0)</f>
        <v>7215.5399999999991</v>
      </c>
      <c r="J486">
        <f t="shared" si="46"/>
        <v>1</v>
      </c>
      <c r="K486">
        <f t="shared" si="47"/>
        <v>1</v>
      </c>
      <c r="L486">
        <f t="shared" si="48"/>
        <v>1</v>
      </c>
      <c r="M486">
        <f t="shared" si="49"/>
        <v>1</v>
      </c>
      <c r="N486">
        <f t="shared" si="50"/>
        <v>1</v>
      </c>
      <c r="O486">
        <f t="shared" si="51"/>
        <v>5</v>
      </c>
      <c r="Q486">
        <v>25</v>
      </c>
    </row>
    <row r="487" spans="1:17">
      <c r="A487" t="s">
        <v>186</v>
      </c>
      <c r="B487">
        <v>4643</v>
      </c>
      <c r="C487">
        <v>5599.8</v>
      </c>
      <c r="D487">
        <v>7554.8</v>
      </c>
      <c r="E487">
        <v>8998.6</v>
      </c>
      <c r="F487">
        <v>9966.7999999999993</v>
      </c>
      <c r="I487" s="53">
        <f>IF(O487&gt;0,SUM(B487:F487)/O487,0)</f>
        <v>7352.6</v>
      </c>
      <c r="J487">
        <f t="shared" si="46"/>
        <v>1</v>
      </c>
      <c r="K487">
        <f t="shared" si="47"/>
        <v>1</v>
      </c>
      <c r="L487">
        <f t="shared" si="48"/>
        <v>1</v>
      </c>
      <c r="M487">
        <f t="shared" si="49"/>
        <v>1</v>
      </c>
      <c r="N487">
        <f t="shared" si="50"/>
        <v>1</v>
      </c>
      <c r="O487">
        <f t="shared" si="51"/>
        <v>5</v>
      </c>
      <c r="Q487">
        <v>24</v>
      </c>
    </row>
    <row r="488" spans="1:17">
      <c r="A488" t="s">
        <v>54</v>
      </c>
      <c r="B488">
        <v>5491</v>
      </c>
      <c r="C488">
        <v>6336.6</v>
      </c>
      <c r="D488">
        <v>7365.8</v>
      </c>
      <c r="E488">
        <v>8417.7999999999993</v>
      </c>
      <c r="F488">
        <v>11176.8</v>
      </c>
      <c r="I488" s="53">
        <f>IF(O488&gt;0,SUM(B488:F488)/O488,0)</f>
        <v>7757.6</v>
      </c>
      <c r="J488">
        <f t="shared" si="46"/>
        <v>1</v>
      </c>
      <c r="K488">
        <f t="shared" si="47"/>
        <v>1</v>
      </c>
      <c r="L488">
        <f t="shared" si="48"/>
        <v>1</v>
      </c>
      <c r="M488">
        <f t="shared" si="49"/>
        <v>1</v>
      </c>
      <c r="N488">
        <f t="shared" si="50"/>
        <v>1</v>
      </c>
      <c r="O488">
        <f t="shared" si="51"/>
        <v>5</v>
      </c>
      <c r="Q488">
        <v>23</v>
      </c>
    </row>
    <row r="489" spans="1:17">
      <c r="A489" t="s">
        <v>465</v>
      </c>
      <c r="B489">
        <v>7347</v>
      </c>
      <c r="C489">
        <v>7608</v>
      </c>
      <c r="D489">
        <v>8804.2000000000007</v>
      </c>
      <c r="E489">
        <v>8707</v>
      </c>
      <c r="F489">
        <v>10147</v>
      </c>
      <c r="I489" s="53">
        <f>IF(O489&gt;0,SUM(B489:F489)/O489,0)</f>
        <v>8522.64</v>
      </c>
      <c r="J489">
        <f t="shared" si="46"/>
        <v>1</v>
      </c>
      <c r="K489">
        <f t="shared" si="47"/>
        <v>1</v>
      </c>
      <c r="L489">
        <f t="shared" si="48"/>
        <v>1</v>
      </c>
      <c r="M489">
        <f t="shared" si="49"/>
        <v>1</v>
      </c>
      <c r="N489">
        <f t="shared" si="50"/>
        <v>1</v>
      </c>
      <c r="O489">
        <f t="shared" si="51"/>
        <v>5</v>
      </c>
      <c r="Q489">
        <v>22</v>
      </c>
    </row>
    <row r="490" spans="1:17">
      <c r="A490" t="s">
        <v>411</v>
      </c>
      <c r="B490">
        <v>10023.5</v>
      </c>
      <c r="C490">
        <v>10129</v>
      </c>
      <c r="D490">
        <v>10790.6</v>
      </c>
      <c r="E490">
        <v>9641.7999999999993</v>
      </c>
      <c r="F490">
        <v>9930.7999999999993</v>
      </c>
      <c r="I490" s="53">
        <f>IF(O490&gt;0,SUM(B490:F490)/O490,0)</f>
        <v>10103.14</v>
      </c>
      <c r="J490">
        <f t="shared" si="46"/>
        <v>1</v>
      </c>
      <c r="K490">
        <f t="shared" si="47"/>
        <v>1</v>
      </c>
      <c r="L490">
        <f t="shared" si="48"/>
        <v>1</v>
      </c>
      <c r="M490">
        <f t="shared" si="49"/>
        <v>1</v>
      </c>
      <c r="N490">
        <f t="shared" si="50"/>
        <v>1</v>
      </c>
      <c r="O490">
        <f t="shared" si="51"/>
        <v>5</v>
      </c>
      <c r="Q490">
        <v>21</v>
      </c>
    </row>
    <row r="491" spans="1:17">
      <c r="A491" t="s">
        <v>85</v>
      </c>
      <c r="B491">
        <v>5293</v>
      </c>
      <c r="C491">
        <v>7638.6</v>
      </c>
      <c r="D491">
        <v>13768.2</v>
      </c>
      <c r="E491">
        <v>12349</v>
      </c>
      <c r="F491">
        <v>12692.8</v>
      </c>
      <c r="I491" s="53">
        <f>IF(O491&gt;0,SUM(B491:F491)/O491,0)</f>
        <v>10348.320000000002</v>
      </c>
      <c r="J491">
        <f t="shared" si="46"/>
        <v>1</v>
      </c>
      <c r="K491">
        <f t="shared" si="47"/>
        <v>1</v>
      </c>
      <c r="L491">
        <f t="shared" si="48"/>
        <v>1</v>
      </c>
      <c r="M491">
        <f t="shared" si="49"/>
        <v>1</v>
      </c>
      <c r="N491">
        <f t="shared" si="50"/>
        <v>1</v>
      </c>
      <c r="O491">
        <f t="shared" si="51"/>
        <v>5</v>
      </c>
      <c r="Q491">
        <v>20</v>
      </c>
    </row>
    <row r="492" spans="1:17">
      <c r="A492" t="s">
        <v>51</v>
      </c>
      <c r="B492">
        <v>12147.5</v>
      </c>
      <c r="C492">
        <v>10272</v>
      </c>
      <c r="D492">
        <v>9905.6</v>
      </c>
      <c r="E492">
        <v>10222.200000000001</v>
      </c>
      <c r="F492">
        <v>10503.6</v>
      </c>
      <c r="I492" s="53">
        <f>IF(O492&gt;0,SUM(B492:F492)/O492,0)</f>
        <v>10610.18</v>
      </c>
      <c r="J492">
        <f t="shared" si="46"/>
        <v>1</v>
      </c>
      <c r="K492">
        <f t="shared" si="47"/>
        <v>1</v>
      </c>
      <c r="L492">
        <f t="shared" si="48"/>
        <v>1</v>
      </c>
      <c r="M492">
        <f t="shared" si="49"/>
        <v>1</v>
      </c>
      <c r="N492">
        <f t="shared" si="50"/>
        <v>1</v>
      </c>
      <c r="O492">
        <f t="shared" si="51"/>
        <v>5</v>
      </c>
      <c r="Q492">
        <v>19</v>
      </c>
    </row>
    <row r="493" spans="1:17">
      <c r="A493" t="s">
        <v>124</v>
      </c>
      <c r="B493">
        <v>8149.5</v>
      </c>
      <c r="C493">
        <v>10765.8</v>
      </c>
      <c r="D493">
        <v>12252.6</v>
      </c>
      <c r="E493">
        <v>22687.599999999999</v>
      </c>
      <c r="F493">
        <v>0</v>
      </c>
      <c r="I493" s="53">
        <f>IF(O493&gt;0,SUM(B493:F493)/O493,0)</f>
        <v>13463.875</v>
      </c>
      <c r="J493">
        <f t="shared" si="46"/>
        <v>1</v>
      </c>
      <c r="K493">
        <f t="shared" si="47"/>
        <v>1</v>
      </c>
      <c r="L493">
        <f t="shared" si="48"/>
        <v>1</v>
      </c>
      <c r="M493">
        <f t="shared" si="49"/>
        <v>1</v>
      </c>
      <c r="N493">
        <f t="shared" si="50"/>
        <v>0</v>
      </c>
      <c r="O493">
        <f t="shared" si="51"/>
        <v>4</v>
      </c>
      <c r="Q493">
        <v>18</v>
      </c>
    </row>
    <row r="494" spans="1:17">
      <c r="A494" t="s">
        <v>523</v>
      </c>
      <c r="B494">
        <v>14499.5</v>
      </c>
      <c r="C494">
        <v>13672.6</v>
      </c>
      <c r="D494">
        <v>12597</v>
      </c>
      <c r="E494">
        <v>13512</v>
      </c>
      <c r="F494">
        <v>17972.8</v>
      </c>
      <c r="I494" s="53">
        <f>IF(O494&gt;0,SUM(B494:F494)/O494,0)</f>
        <v>14450.779999999999</v>
      </c>
      <c r="J494">
        <f t="shared" si="46"/>
        <v>1</v>
      </c>
      <c r="K494">
        <f t="shared" si="47"/>
        <v>1</v>
      </c>
      <c r="L494">
        <f t="shared" si="48"/>
        <v>1</v>
      </c>
      <c r="M494">
        <f t="shared" si="49"/>
        <v>1</v>
      </c>
      <c r="N494">
        <f t="shared" si="50"/>
        <v>1</v>
      </c>
      <c r="O494">
        <f t="shared" si="51"/>
        <v>5</v>
      </c>
      <c r="Q494">
        <v>17</v>
      </c>
    </row>
    <row r="495" spans="1:17">
      <c r="A495" t="s">
        <v>310</v>
      </c>
      <c r="B495">
        <v>13306</v>
      </c>
      <c r="C495">
        <v>15671.2</v>
      </c>
      <c r="D495">
        <v>16426</v>
      </c>
      <c r="E495">
        <v>16959.400000000001</v>
      </c>
      <c r="F495">
        <v>16226.6</v>
      </c>
      <c r="I495" s="53">
        <f>IF(O495&gt;0,SUM(B495:F495)/O495,0)</f>
        <v>15717.84</v>
      </c>
      <c r="J495">
        <f t="shared" si="46"/>
        <v>1</v>
      </c>
      <c r="K495">
        <f t="shared" si="47"/>
        <v>1</v>
      </c>
      <c r="L495">
        <f t="shared" si="48"/>
        <v>1</v>
      </c>
      <c r="M495">
        <f t="shared" si="49"/>
        <v>1</v>
      </c>
      <c r="N495">
        <f t="shared" si="50"/>
        <v>1</v>
      </c>
      <c r="O495">
        <f t="shared" si="51"/>
        <v>5</v>
      </c>
      <c r="Q495">
        <v>16</v>
      </c>
    </row>
    <row r="496" spans="1:17">
      <c r="A496" t="s">
        <v>42</v>
      </c>
      <c r="B496">
        <v>12914</v>
      </c>
      <c r="C496">
        <v>13487.8</v>
      </c>
      <c r="D496">
        <v>16841.400000000001</v>
      </c>
      <c r="E496">
        <v>16630</v>
      </c>
      <c r="F496">
        <v>20189.2</v>
      </c>
      <c r="I496" s="53">
        <f>IF(O496&gt;0,SUM(B496:F496)/O496,0)</f>
        <v>16012.48</v>
      </c>
      <c r="J496">
        <f t="shared" si="46"/>
        <v>1</v>
      </c>
      <c r="K496">
        <f t="shared" si="47"/>
        <v>1</v>
      </c>
      <c r="L496">
        <f t="shared" si="48"/>
        <v>1</v>
      </c>
      <c r="M496">
        <f t="shared" si="49"/>
        <v>1</v>
      </c>
      <c r="N496">
        <f t="shared" si="50"/>
        <v>1</v>
      </c>
      <c r="O496">
        <f t="shared" si="51"/>
        <v>5</v>
      </c>
      <c r="Q496">
        <v>15</v>
      </c>
    </row>
    <row r="497" spans="1:17">
      <c r="A497" t="s">
        <v>232</v>
      </c>
      <c r="B497">
        <v>16502.5</v>
      </c>
      <c r="C497">
        <v>17174.2</v>
      </c>
      <c r="D497">
        <v>18257</v>
      </c>
      <c r="E497">
        <v>16222.6</v>
      </c>
      <c r="F497">
        <v>16292.4</v>
      </c>
      <c r="I497" s="53">
        <f>IF(O497&gt;0,SUM(B497:F497)/O497,0)</f>
        <v>16889.739999999998</v>
      </c>
      <c r="J497">
        <f t="shared" si="46"/>
        <v>1</v>
      </c>
      <c r="K497">
        <f t="shared" si="47"/>
        <v>1</v>
      </c>
      <c r="L497">
        <f t="shared" si="48"/>
        <v>1</v>
      </c>
      <c r="M497">
        <f t="shared" si="49"/>
        <v>1</v>
      </c>
      <c r="N497">
        <f t="shared" si="50"/>
        <v>1</v>
      </c>
      <c r="O497">
        <f t="shared" si="51"/>
        <v>5</v>
      </c>
      <c r="Q497">
        <v>14</v>
      </c>
    </row>
    <row r="498" spans="1:17">
      <c r="A498" t="s">
        <v>134</v>
      </c>
      <c r="B498">
        <v>14651</v>
      </c>
      <c r="C498">
        <v>16092</v>
      </c>
      <c r="D498">
        <v>19858.8</v>
      </c>
      <c r="E498">
        <v>22020</v>
      </c>
      <c r="F498">
        <v>26862.6</v>
      </c>
      <c r="I498" s="53">
        <f>IF(O498&gt;0,SUM(B498:F498)/O498,0)</f>
        <v>19896.879999999997</v>
      </c>
      <c r="J498">
        <f t="shared" si="46"/>
        <v>1</v>
      </c>
      <c r="K498">
        <f t="shared" si="47"/>
        <v>1</v>
      </c>
      <c r="L498">
        <f t="shared" si="48"/>
        <v>1</v>
      </c>
      <c r="M498">
        <f t="shared" si="49"/>
        <v>1</v>
      </c>
      <c r="N498">
        <f t="shared" si="50"/>
        <v>1</v>
      </c>
      <c r="O498">
        <f t="shared" si="51"/>
        <v>5</v>
      </c>
      <c r="Q498">
        <v>13</v>
      </c>
    </row>
    <row r="499" spans="1:17">
      <c r="A499" t="s">
        <v>158</v>
      </c>
      <c r="B499">
        <v>17640.5</v>
      </c>
      <c r="C499">
        <v>20272.2</v>
      </c>
      <c r="D499">
        <v>22945</v>
      </c>
      <c r="E499">
        <v>29054.400000000001</v>
      </c>
      <c r="F499">
        <v>28854</v>
      </c>
      <c r="I499" s="53">
        <f>IF(O499&gt;0,SUM(B499:F499)/O499,0)</f>
        <v>23753.22</v>
      </c>
      <c r="J499">
        <f t="shared" si="46"/>
        <v>1</v>
      </c>
      <c r="K499">
        <f t="shared" si="47"/>
        <v>1</v>
      </c>
      <c r="L499">
        <f t="shared" si="48"/>
        <v>1</v>
      </c>
      <c r="M499">
        <f t="shared" si="49"/>
        <v>1</v>
      </c>
      <c r="N499">
        <f t="shared" si="50"/>
        <v>1</v>
      </c>
      <c r="O499">
        <f t="shared" si="51"/>
        <v>5</v>
      </c>
      <c r="Q499">
        <v>12</v>
      </c>
    </row>
    <row r="500" spans="1:17">
      <c r="A500" t="s">
        <v>59</v>
      </c>
      <c r="B500">
        <v>20310.5</v>
      </c>
      <c r="C500">
        <v>22625.200000000001</v>
      </c>
      <c r="D500">
        <v>28861.4</v>
      </c>
      <c r="E500">
        <v>33989.199999999997</v>
      </c>
      <c r="F500">
        <v>39876.800000000003</v>
      </c>
      <c r="I500" s="53">
        <f>IF(O500&gt;0,SUM(B500:F500)/O500,0)</f>
        <v>29132.620000000003</v>
      </c>
      <c r="J500">
        <f t="shared" si="46"/>
        <v>1</v>
      </c>
      <c r="K500">
        <f t="shared" si="47"/>
        <v>1</v>
      </c>
      <c r="L500">
        <f t="shared" si="48"/>
        <v>1</v>
      </c>
      <c r="M500">
        <f t="shared" si="49"/>
        <v>1</v>
      </c>
      <c r="N500">
        <f t="shared" si="50"/>
        <v>1</v>
      </c>
      <c r="O500">
        <f t="shared" si="51"/>
        <v>5</v>
      </c>
      <c r="Q500">
        <v>11</v>
      </c>
    </row>
    <row r="501" spans="1:17">
      <c r="A501" t="s">
        <v>82</v>
      </c>
      <c r="B501">
        <v>29994.5</v>
      </c>
      <c r="C501">
        <v>32835</v>
      </c>
      <c r="D501">
        <v>30994.2</v>
      </c>
      <c r="E501">
        <v>26888.400000000001</v>
      </c>
      <c r="F501">
        <v>25748.400000000001</v>
      </c>
      <c r="I501" s="53">
        <f>IF(O501&gt;0,SUM(B501:F501)/O501,0)</f>
        <v>29292.1</v>
      </c>
      <c r="J501">
        <f t="shared" si="46"/>
        <v>1</v>
      </c>
      <c r="K501">
        <f t="shared" si="47"/>
        <v>1</v>
      </c>
      <c r="L501">
        <f t="shared" si="48"/>
        <v>1</v>
      </c>
      <c r="M501">
        <f t="shared" si="49"/>
        <v>1</v>
      </c>
      <c r="N501">
        <f t="shared" si="50"/>
        <v>1</v>
      </c>
      <c r="O501">
        <f t="shared" si="51"/>
        <v>5</v>
      </c>
      <c r="Q501">
        <v>10</v>
      </c>
    </row>
    <row r="502" spans="1:17">
      <c r="A502" t="s">
        <v>203</v>
      </c>
      <c r="B502">
        <v>43977</v>
      </c>
      <c r="C502">
        <v>42715.6</v>
      </c>
      <c r="D502">
        <v>40617.4</v>
      </c>
      <c r="E502">
        <v>41419.599999999999</v>
      </c>
      <c r="F502">
        <v>45028</v>
      </c>
      <c r="I502" s="53">
        <f>IF(O502&gt;0,SUM(B502:F502)/O502,0)</f>
        <v>42751.520000000004</v>
      </c>
      <c r="J502">
        <f t="shared" si="46"/>
        <v>1</v>
      </c>
      <c r="K502">
        <f t="shared" si="47"/>
        <v>1</v>
      </c>
      <c r="L502">
        <f t="shared" si="48"/>
        <v>1</v>
      </c>
      <c r="M502">
        <f t="shared" si="49"/>
        <v>1</v>
      </c>
      <c r="N502">
        <f t="shared" si="50"/>
        <v>1</v>
      </c>
      <c r="O502">
        <f t="shared" si="51"/>
        <v>5</v>
      </c>
      <c r="Q502">
        <v>9</v>
      </c>
    </row>
    <row r="503" spans="1:17">
      <c r="A503" t="s">
        <v>301</v>
      </c>
      <c r="B503">
        <v>26248.5</v>
      </c>
      <c r="C503">
        <v>31132.2</v>
      </c>
      <c r="D503">
        <v>42009.4</v>
      </c>
      <c r="E503">
        <v>52400</v>
      </c>
      <c r="F503">
        <v>62537.4</v>
      </c>
      <c r="I503" s="53">
        <f>IF(O503&gt;0,SUM(B503:F503)/O503,0)</f>
        <v>42865.5</v>
      </c>
      <c r="J503">
        <f t="shared" si="46"/>
        <v>1</v>
      </c>
      <c r="K503">
        <f t="shared" si="47"/>
        <v>1</v>
      </c>
      <c r="L503">
        <f t="shared" si="48"/>
        <v>1</v>
      </c>
      <c r="M503">
        <f t="shared" si="49"/>
        <v>1</v>
      </c>
      <c r="N503">
        <f t="shared" si="50"/>
        <v>1</v>
      </c>
      <c r="O503">
        <f t="shared" si="51"/>
        <v>5</v>
      </c>
      <c r="Q503">
        <v>8</v>
      </c>
    </row>
    <row r="504" spans="1:17">
      <c r="A504" t="s">
        <v>79</v>
      </c>
      <c r="B504">
        <v>17138.5</v>
      </c>
      <c r="C504">
        <v>28448.2</v>
      </c>
      <c r="D504">
        <v>43717.8</v>
      </c>
      <c r="E504">
        <v>61606</v>
      </c>
      <c r="F504">
        <v>70341.399999999994</v>
      </c>
      <c r="I504" s="53">
        <f>IF(O504&gt;0,SUM(B504:F504)/O504,0)</f>
        <v>44250.38</v>
      </c>
      <c r="J504">
        <f t="shared" si="46"/>
        <v>1</v>
      </c>
      <c r="K504">
        <f t="shared" si="47"/>
        <v>1</v>
      </c>
      <c r="L504">
        <f t="shared" si="48"/>
        <v>1</v>
      </c>
      <c r="M504">
        <f t="shared" si="49"/>
        <v>1</v>
      </c>
      <c r="N504">
        <f t="shared" si="50"/>
        <v>1</v>
      </c>
      <c r="O504">
        <f t="shared" si="51"/>
        <v>5</v>
      </c>
      <c r="Q504">
        <v>7</v>
      </c>
    </row>
    <row r="505" spans="1:17">
      <c r="A505" t="s">
        <v>317</v>
      </c>
      <c r="B505">
        <v>44191.5</v>
      </c>
      <c r="C505">
        <v>45049.4</v>
      </c>
      <c r="D505">
        <v>44288.6</v>
      </c>
      <c r="E505">
        <v>44668.4</v>
      </c>
      <c r="F505">
        <v>45669</v>
      </c>
      <c r="I505" s="53">
        <f>IF(O505&gt;0,SUM(B505:F505)/O505,0)</f>
        <v>44773.38</v>
      </c>
      <c r="J505">
        <f t="shared" si="46"/>
        <v>1</v>
      </c>
      <c r="K505">
        <f t="shared" si="47"/>
        <v>1</v>
      </c>
      <c r="L505">
        <f t="shared" si="48"/>
        <v>1</v>
      </c>
      <c r="M505">
        <f t="shared" si="49"/>
        <v>1</v>
      </c>
      <c r="N505">
        <f t="shared" si="50"/>
        <v>1</v>
      </c>
      <c r="O505">
        <f t="shared" si="51"/>
        <v>5</v>
      </c>
      <c r="Q505">
        <v>6</v>
      </c>
    </row>
    <row r="506" spans="1:17">
      <c r="A506" t="s">
        <v>251</v>
      </c>
      <c r="B506">
        <v>40836.5</v>
      </c>
      <c r="C506">
        <v>46373.2</v>
      </c>
      <c r="D506">
        <v>53095.8</v>
      </c>
      <c r="E506">
        <v>51430.400000000001</v>
      </c>
      <c r="F506">
        <v>47410</v>
      </c>
      <c r="I506" s="53">
        <f>IF(O506&gt;0,SUM(B506:F506)/O506,0)</f>
        <v>47829.18</v>
      </c>
      <c r="J506">
        <f t="shared" si="46"/>
        <v>1</v>
      </c>
      <c r="K506">
        <f t="shared" si="47"/>
        <v>1</v>
      </c>
      <c r="L506">
        <f t="shared" si="48"/>
        <v>1</v>
      </c>
      <c r="M506">
        <f t="shared" si="49"/>
        <v>1</v>
      </c>
      <c r="N506">
        <f t="shared" si="50"/>
        <v>1</v>
      </c>
      <c r="O506">
        <f t="shared" si="51"/>
        <v>5</v>
      </c>
      <c r="Q506">
        <v>5</v>
      </c>
    </row>
    <row r="507" spans="1:17">
      <c r="A507" t="s">
        <v>89</v>
      </c>
      <c r="B507">
        <v>29597</v>
      </c>
      <c r="C507">
        <v>30639.599999999999</v>
      </c>
      <c r="D507">
        <v>47001.8</v>
      </c>
      <c r="E507">
        <v>64339</v>
      </c>
      <c r="F507">
        <v>71034.399999999994</v>
      </c>
      <c r="I507" s="53">
        <f>IF(O507&gt;0,SUM(B507:F507)/O507,0)</f>
        <v>48522.36</v>
      </c>
      <c r="J507">
        <f t="shared" si="46"/>
        <v>1</v>
      </c>
      <c r="K507">
        <f t="shared" si="47"/>
        <v>1</v>
      </c>
      <c r="L507">
        <f t="shared" si="48"/>
        <v>1</v>
      </c>
      <c r="M507">
        <f t="shared" si="49"/>
        <v>1</v>
      </c>
      <c r="N507">
        <f t="shared" si="50"/>
        <v>1</v>
      </c>
      <c r="O507">
        <f t="shared" si="51"/>
        <v>5</v>
      </c>
      <c r="Q507">
        <v>4</v>
      </c>
    </row>
    <row r="508" spans="1:17">
      <c r="A508" t="s">
        <v>71</v>
      </c>
      <c r="B508">
        <v>52524</v>
      </c>
      <c r="C508">
        <v>53598.2</v>
      </c>
      <c r="D508">
        <v>55845.4</v>
      </c>
      <c r="E508">
        <v>54493.2</v>
      </c>
      <c r="F508">
        <v>59845.2</v>
      </c>
      <c r="I508" s="53">
        <f>IF(O508&gt;0,SUM(B508:F508)/O508,0)</f>
        <v>55261.2</v>
      </c>
      <c r="J508">
        <f t="shared" si="46"/>
        <v>1</v>
      </c>
      <c r="K508">
        <f t="shared" si="47"/>
        <v>1</v>
      </c>
      <c r="L508">
        <f t="shared" si="48"/>
        <v>1</v>
      </c>
      <c r="M508">
        <f t="shared" si="49"/>
        <v>1</v>
      </c>
      <c r="N508">
        <f t="shared" si="50"/>
        <v>1</v>
      </c>
      <c r="O508">
        <f t="shared" si="51"/>
        <v>5</v>
      </c>
      <c r="Q508">
        <v>3</v>
      </c>
    </row>
    <row r="509" spans="1:17">
      <c r="A509" t="s">
        <v>178</v>
      </c>
      <c r="B509">
        <v>34591</v>
      </c>
      <c r="C509">
        <v>56113.599999999999</v>
      </c>
      <c r="D509">
        <v>100586</v>
      </c>
      <c r="E509">
        <v>163218</v>
      </c>
      <c r="F509">
        <v>227393.8</v>
      </c>
      <c r="I509" s="53">
        <f>IF(O509&gt;0,SUM(B509:F509)/O509,0)</f>
        <v>116380.47999999998</v>
      </c>
      <c r="J509">
        <f t="shared" si="46"/>
        <v>1</v>
      </c>
      <c r="K509">
        <f t="shared" si="47"/>
        <v>1</v>
      </c>
      <c r="L509">
        <f t="shared" si="48"/>
        <v>1</v>
      </c>
      <c r="M509">
        <f t="shared" si="49"/>
        <v>1</v>
      </c>
      <c r="N509">
        <f t="shared" si="50"/>
        <v>1</v>
      </c>
      <c r="O509">
        <f t="shared" si="51"/>
        <v>5</v>
      </c>
      <c r="Q509">
        <v>2</v>
      </c>
    </row>
    <row r="510" spans="1:17">
      <c r="A510" t="s">
        <v>534</v>
      </c>
      <c r="B510">
        <v>412945.5</v>
      </c>
      <c r="C510">
        <v>500960.4</v>
      </c>
      <c r="D510">
        <v>680567.2</v>
      </c>
      <c r="E510">
        <v>719138.4</v>
      </c>
      <c r="F510">
        <v>623507.6</v>
      </c>
      <c r="I510" s="53">
        <f>IF(O510&gt;0,SUM(B510:F510)/O510,0)</f>
        <v>587423.82000000007</v>
      </c>
      <c r="J510">
        <f t="shared" si="46"/>
        <v>1</v>
      </c>
      <c r="K510">
        <f t="shared" si="47"/>
        <v>1</v>
      </c>
      <c r="L510">
        <f t="shared" si="48"/>
        <v>1</v>
      </c>
      <c r="M510">
        <f t="shared" si="49"/>
        <v>1</v>
      </c>
      <c r="N510">
        <f t="shared" si="50"/>
        <v>1</v>
      </c>
      <c r="O510">
        <f t="shared" si="51"/>
        <v>5</v>
      </c>
      <c r="Q510">
        <v>1</v>
      </c>
    </row>
    <row r="513" spans="1:2">
      <c r="A513" t="s">
        <v>534</v>
      </c>
      <c r="B513">
        <v>2937119.1</v>
      </c>
    </row>
    <row r="514" spans="1:2">
      <c r="A514" t="s">
        <v>178</v>
      </c>
      <c r="B514">
        <v>581902.39999999991</v>
      </c>
    </row>
    <row r="515" spans="1:2">
      <c r="A515" t="s">
        <v>71</v>
      </c>
      <c r="B515">
        <v>276306</v>
      </c>
    </row>
    <row r="516" spans="1:2">
      <c r="A516" t="s">
        <v>89</v>
      </c>
      <c r="B516">
        <v>242611.8</v>
      </c>
    </row>
    <row r="517" spans="1:2">
      <c r="A517" t="s">
        <v>251</v>
      </c>
      <c r="B517">
        <v>239145.9</v>
      </c>
    </row>
    <row r="518" spans="1:2">
      <c r="A518" t="s">
        <v>317</v>
      </c>
      <c r="B518">
        <v>223866.9</v>
      </c>
    </row>
    <row r="519" spans="1:2">
      <c r="A519" t="s">
        <v>79</v>
      </c>
      <c r="B519">
        <v>221251.9</v>
      </c>
    </row>
    <row r="520" spans="1:2">
      <c r="A520" t="s">
        <v>301</v>
      </c>
      <c r="B520">
        <v>214327.5</v>
      </c>
    </row>
    <row r="521" spans="1:2">
      <c r="A521" t="s">
        <v>203</v>
      </c>
      <c r="B521">
        <v>213757.6</v>
      </c>
    </row>
    <row r="522" spans="1:2">
      <c r="A522" t="s">
        <v>82</v>
      </c>
      <c r="B522">
        <v>146460.5</v>
      </c>
    </row>
    <row r="523" spans="1:2">
      <c r="A523" t="s">
        <v>59</v>
      </c>
      <c r="B523">
        <v>145663.1</v>
      </c>
    </row>
    <row r="524" spans="1:2">
      <c r="A524" t="s">
        <v>158</v>
      </c>
      <c r="B524">
        <v>118766.1</v>
      </c>
    </row>
    <row r="525" spans="1:2">
      <c r="A525" t="s">
        <v>134</v>
      </c>
      <c r="B525">
        <v>99484.4</v>
      </c>
    </row>
    <row r="526" spans="1:2">
      <c r="A526" t="s">
        <v>232</v>
      </c>
      <c r="B526">
        <v>84448.7</v>
      </c>
    </row>
    <row r="527" spans="1:2">
      <c r="A527" t="s">
        <v>42</v>
      </c>
      <c r="B527">
        <v>80062.399999999994</v>
      </c>
    </row>
    <row r="528" spans="1:2">
      <c r="A528" t="s">
        <v>310</v>
      </c>
      <c r="B528">
        <v>78589.2</v>
      </c>
    </row>
    <row r="529" spans="1:2">
      <c r="A529" t="s">
        <v>523</v>
      </c>
      <c r="B529">
        <v>72253.899999999994</v>
      </c>
    </row>
    <row r="530" spans="1:2">
      <c r="A530" t="s">
        <v>124</v>
      </c>
      <c r="B530">
        <v>53855.5</v>
      </c>
    </row>
    <row r="531" spans="1:2">
      <c r="A531" t="s">
        <v>51</v>
      </c>
      <c r="B531">
        <v>53050.9</v>
      </c>
    </row>
    <row r="532" spans="1:2">
      <c r="A532" t="s">
        <v>85</v>
      </c>
      <c r="B532">
        <v>51741.600000000006</v>
      </c>
    </row>
    <row r="533" spans="1:2">
      <c r="A533" t="s">
        <v>411</v>
      </c>
      <c r="B533">
        <v>50515.7</v>
      </c>
    </row>
    <row r="534" spans="1:2">
      <c r="A534" t="s">
        <v>465</v>
      </c>
      <c r="B534">
        <v>42613.2</v>
      </c>
    </row>
    <row r="535" spans="1:2">
      <c r="A535" t="s">
        <v>54</v>
      </c>
      <c r="B535">
        <v>38788</v>
      </c>
    </row>
    <row r="536" spans="1:2">
      <c r="A536" t="s">
        <v>186</v>
      </c>
      <c r="B536">
        <v>36763</v>
      </c>
    </row>
    <row r="537" spans="1:2">
      <c r="A537" t="s">
        <v>434</v>
      </c>
      <c r="B537">
        <v>36077.699999999997</v>
      </c>
    </row>
    <row r="538" spans="1:2">
      <c r="A538" t="s">
        <v>265</v>
      </c>
      <c r="B538">
        <v>32884.6</v>
      </c>
    </row>
    <row r="539" spans="1:2">
      <c r="A539" t="s">
        <v>490</v>
      </c>
      <c r="B539">
        <v>28007.4</v>
      </c>
    </row>
    <row r="540" spans="1:2">
      <c r="A540" t="s">
        <v>331</v>
      </c>
      <c r="B540">
        <v>27395.8</v>
      </c>
    </row>
    <row r="541" spans="1:2">
      <c r="A541" t="s">
        <v>212</v>
      </c>
      <c r="B541">
        <v>27278.699999999997</v>
      </c>
    </row>
    <row r="542" spans="1:2">
      <c r="A542" t="s">
        <v>84</v>
      </c>
      <c r="B542">
        <v>26666.2</v>
      </c>
    </row>
  </sheetData>
  <sortState ref="A481:I510">
    <sortCondition ref="I481:I51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9"/>
  <sheetViews>
    <sheetView topLeftCell="A338" workbookViewId="0">
      <selection activeCell="B360" sqref="B360"/>
    </sheetView>
  </sheetViews>
  <sheetFormatPr baseColWidth="10" defaultRowHeight="14.4"/>
  <cols>
    <col min="22" max="22" width="12" bestFit="1" customWidth="1"/>
  </cols>
  <sheetData>
    <row r="1" spans="1:22">
      <c r="A1" t="str">
        <f>Budget!A1</f>
        <v>Pays</v>
      </c>
      <c r="B1" t="str">
        <f>Budget!AC1</f>
        <v>1998/1999</v>
      </c>
      <c r="C1" t="str">
        <f>Budget!AD1</f>
        <v>2000 à 2004</v>
      </c>
      <c r="D1" t="str">
        <f>Budget!AE1</f>
        <v>2005 à 2009</v>
      </c>
      <c r="E1" t="str">
        <f>Budget!AF1</f>
        <v>2010 à  2014</v>
      </c>
      <c r="F1" t="str">
        <f>Budget!AG1</f>
        <v>2015-2019</v>
      </c>
      <c r="G1" t="s">
        <v>1410</v>
      </c>
      <c r="H1" t="s">
        <v>1405</v>
      </c>
      <c r="I1" t="s">
        <v>1406</v>
      </c>
      <c r="J1" t="s">
        <v>1407</v>
      </c>
      <c r="K1" t="s">
        <v>1408</v>
      </c>
      <c r="L1" t="s">
        <v>1409</v>
      </c>
      <c r="M1" t="s">
        <v>1411</v>
      </c>
      <c r="N1" t="s">
        <v>1405</v>
      </c>
      <c r="O1" t="s">
        <v>1406</v>
      </c>
      <c r="P1" t="s">
        <v>1407</v>
      </c>
      <c r="Q1" t="s">
        <v>1408</v>
      </c>
      <c r="R1" t="s">
        <v>1409</v>
      </c>
      <c r="S1">
        <v>2019</v>
      </c>
      <c r="T1" t="s">
        <v>1418</v>
      </c>
      <c r="U1" t="s">
        <v>1421</v>
      </c>
      <c r="V1" t="s">
        <v>1422</v>
      </c>
    </row>
    <row r="2" spans="1:22">
      <c r="A2" t="str">
        <f>Budget!A2</f>
        <v>Afghanistan</v>
      </c>
      <c r="B2">
        <f>Budget!AC2</f>
        <v>0</v>
      </c>
      <c r="C2">
        <f>Budget!AD2</f>
        <v>202</v>
      </c>
      <c r="D2">
        <f>Budget!AE2</f>
        <v>234.4</v>
      </c>
      <c r="E2">
        <f>Budget!AF2</f>
        <v>250.8</v>
      </c>
      <c r="F2">
        <f>Budget!AG2</f>
        <v>197</v>
      </c>
      <c r="H2" s="49">
        <f>(Données!AB3+Données!AC3)/2</f>
        <v>19954304.5</v>
      </c>
      <c r="I2" s="49">
        <f>SUM(Données!AD3:AH3)/5</f>
        <v>22679053.199999999</v>
      </c>
      <c r="J2" s="49">
        <f>SUM(Données!AI3:AM3)/5</f>
        <v>27060990.199999999</v>
      </c>
      <c r="K2" s="49">
        <f>SUM(Données!AN3:AR3)/5</f>
        <v>31220935.800000001</v>
      </c>
      <c r="L2" s="49">
        <f>SUM(Données!AS3:AV3)/4</f>
        <v>35816379.25</v>
      </c>
      <c r="N2" s="53">
        <f>B2*1000000/H2</f>
        <v>0</v>
      </c>
      <c r="O2" s="53">
        <f t="shared" ref="O2:R2" si="0">C2*1000000/I2</f>
        <v>8.906897400813893</v>
      </c>
      <c r="P2" s="53">
        <f t="shared" si="0"/>
        <v>8.6619151135127357</v>
      </c>
      <c r="Q2" s="53">
        <f t="shared" si="0"/>
        <v>8.0330711932087571</v>
      </c>
      <c r="R2" s="53">
        <f t="shared" si="0"/>
        <v>5.5002768042221915</v>
      </c>
      <c r="T2" s="53">
        <f>Données!X3</f>
        <v>198</v>
      </c>
      <c r="U2">
        <f>Données!AV3</f>
        <v>37172386</v>
      </c>
      <c r="V2" s="53">
        <f>1000000*T2/U2</f>
        <v>5.3265345947930269</v>
      </c>
    </row>
    <row r="3" spans="1:22">
      <c r="A3" t="str">
        <f>Budget!A3</f>
        <v>Afrique du Sud</v>
      </c>
      <c r="B3">
        <f>Budget!AC3</f>
        <v>2088.5</v>
      </c>
      <c r="C3">
        <f>Budget!AD3</f>
        <v>2788.8</v>
      </c>
      <c r="D3">
        <f>Budget!AE3</f>
        <v>3372</v>
      </c>
      <c r="E3">
        <f>Budget!AF3</f>
        <v>3576.8</v>
      </c>
      <c r="F3">
        <f>Budget!AG3</f>
        <v>3629.6</v>
      </c>
      <c r="H3" s="49">
        <f>(Données!AB4+Données!AC4)/2</f>
        <v>44010401.5</v>
      </c>
      <c r="I3" s="49">
        <f>SUM(Données!AD4:AH4)/5</f>
        <v>46140140.200000003</v>
      </c>
      <c r="J3" s="49">
        <f>SUM(Données!AI4:AM4)/5</f>
        <v>49149260.200000003</v>
      </c>
      <c r="K3" s="49">
        <f>SUM(Données!AN4:AR4)/5</f>
        <v>52858073.600000001</v>
      </c>
      <c r="L3" s="49">
        <f>SUM(Données!AS4:AV4)/4</f>
        <v>56592523.5</v>
      </c>
      <c r="N3" s="53">
        <f t="shared" ref="N3:N23" si="1">B3*1000000/H3</f>
        <v>47.45469090982958</v>
      </c>
      <c r="O3" s="53">
        <f t="shared" ref="O3:O23" si="2">C3*1000000/I3</f>
        <v>60.441948982200962</v>
      </c>
      <c r="P3" s="53">
        <f t="shared" ref="P3:P23" si="3">D3*1000000/J3</f>
        <v>68.607339892371357</v>
      </c>
      <c r="Q3" s="53">
        <f t="shared" ref="Q3:Q23" si="4">E3*1000000/K3</f>
        <v>67.667997647193857</v>
      </c>
      <c r="R3" s="53">
        <f t="shared" ref="R3:R23" si="5">F3*1000000/L3</f>
        <v>64.135680396015559</v>
      </c>
      <c r="T3" s="53">
        <f>Données!X4</f>
        <v>3640</v>
      </c>
      <c r="U3">
        <f>Données!AV4</f>
        <v>57779622</v>
      </c>
      <c r="V3" s="53">
        <f t="shared" ref="V3:V66" si="6">1000000*T3/U3</f>
        <v>62.997989152646241</v>
      </c>
    </row>
    <row r="4" spans="1:22">
      <c r="A4" t="str">
        <f>Budget!A4</f>
        <v>Albanie</v>
      </c>
      <c r="B4">
        <f>Budget!AC4</f>
        <v>71.55</v>
      </c>
      <c r="C4">
        <f>Budget!AD4</f>
        <v>100.78</v>
      </c>
      <c r="D4">
        <f>Budget!AE4</f>
        <v>170.6</v>
      </c>
      <c r="E4">
        <f>Budget!AF4</f>
        <v>178.2</v>
      </c>
      <c r="F4">
        <f>Budget!AG4</f>
        <v>153.6</v>
      </c>
      <c r="H4" s="49">
        <f>(Données!AB5+Données!AC5)/2</f>
        <v>3118654</v>
      </c>
      <c r="I4" s="49">
        <f>SUM(Données!AD5:AH5)/5</f>
        <v>3053353</v>
      </c>
      <c r="J4" s="49">
        <f>SUM(Données!AI5:AM5)/5</f>
        <v>2969776.8</v>
      </c>
      <c r="K4" s="49">
        <f>SUM(Données!AN5:AR5)/5</f>
        <v>2900562.6</v>
      </c>
      <c r="L4" s="49">
        <f>SUM(Données!AS5:AV5)/4</f>
        <v>2874159.25</v>
      </c>
      <c r="N4" s="53">
        <f t="shared" si="1"/>
        <v>22.942589976316707</v>
      </c>
      <c r="O4" s="53">
        <f t="shared" si="2"/>
        <v>33.006337622934524</v>
      </c>
      <c r="P4" s="53">
        <f t="shared" si="3"/>
        <v>57.445394549516315</v>
      </c>
      <c r="Q4" s="53">
        <f t="shared" si="4"/>
        <v>61.43635720877046</v>
      </c>
      <c r="R4" s="53">
        <f t="shared" si="5"/>
        <v>53.441715172880556</v>
      </c>
      <c r="T4" s="53">
        <f>Données!X5</f>
        <v>180</v>
      </c>
      <c r="U4">
        <f>Données!AV5</f>
        <v>2866376</v>
      </c>
      <c r="V4" s="53">
        <f t="shared" si="6"/>
        <v>62.797065004730712</v>
      </c>
    </row>
    <row r="5" spans="1:22">
      <c r="A5" t="str">
        <f>Budget!A5</f>
        <v>Algérie</v>
      </c>
      <c r="B5">
        <f>Budget!AC5</f>
        <v>2163.5</v>
      </c>
      <c r="C5">
        <f>Budget!AD5</f>
        <v>2862.6</v>
      </c>
      <c r="D5">
        <f>Budget!AE5</f>
        <v>4132.3999999999996</v>
      </c>
      <c r="E5">
        <f>Budget!AF5</f>
        <v>8048.6</v>
      </c>
      <c r="F5">
        <f>Budget!AG5</f>
        <v>10071.6</v>
      </c>
      <c r="H5" s="49">
        <f>(Données!AB6+Données!AC6)/2</f>
        <v>30408080</v>
      </c>
      <c r="I5" s="49">
        <f>SUM(Données!AD6:AH6)/5</f>
        <v>31861035.600000001</v>
      </c>
      <c r="J5" s="49">
        <f>SUM(Données!AI6:AM6)/5</f>
        <v>34204437.399999999</v>
      </c>
      <c r="K5" s="49">
        <f>SUM(Données!AN6:AR6)/5</f>
        <v>37417321</v>
      </c>
      <c r="L5" s="49">
        <f>SUM(Données!AS6:AV6)/4</f>
        <v>40974264</v>
      </c>
      <c r="N5" s="53">
        <f t="shared" si="1"/>
        <v>71.148852541824411</v>
      </c>
      <c r="O5" s="53">
        <f t="shared" si="2"/>
        <v>89.846420434620143</v>
      </c>
      <c r="P5" s="53">
        <f t="shared" si="3"/>
        <v>120.81473382164151</v>
      </c>
      <c r="Q5" s="53">
        <f t="shared" si="4"/>
        <v>215.10358798803367</v>
      </c>
      <c r="R5" s="53">
        <f t="shared" si="5"/>
        <v>245.8030728752077</v>
      </c>
      <c r="T5" s="53">
        <f>Données!X6</f>
        <v>9584</v>
      </c>
      <c r="U5">
        <f>Données!AV6</f>
        <v>42228429</v>
      </c>
      <c r="V5" s="53">
        <f t="shared" si="6"/>
        <v>226.9561105387084</v>
      </c>
    </row>
    <row r="6" spans="1:22">
      <c r="A6" t="str">
        <f>Budget!A6</f>
        <v>Allemagne</v>
      </c>
      <c r="B6">
        <f>Budget!AC6</f>
        <v>43977</v>
      </c>
      <c r="C6">
        <f>Budget!AD6</f>
        <v>42715.6</v>
      </c>
      <c r="D6">
        <f>Budget!AE6</f>
        <v>40617.4</v>
      </c>
      <c r="E6">
        <f>Budget!AF6</f>
        <v>41419.599999999999</v>
      </c>
      <c r="F6">
        <f>Budget!AG6</f>
        <v>45028</v>
      </c>
      <c r="H6" s="49">
        <f>(Données!AB7+Données!AC7)/2</f>
        <v>82073719</v>
      </c>
      <c r="I6" s="49">
        <f>SUM(Données!AD7:AH7)/5</f>
        <v>82420072.799999997</v>
      </c>
      <c r="J6" s="49">
        <f>SUM(Données!AI7:AM7)/5</f>
        <v>82224929.799999997</v>
      </c>
      <c r="K6" s="49">
        <f>SUM(Données!AN7:AR7)/5</f>
        <v>80821168.200000003</v>
      </c>
      <c r="L6" s="49">
        <f>SUM(Données!AS7:AV7)/4</f>
        <v>82405051</v>
      </c>
      <c r="N6" s="53">
        <f t="shared" si="1"/>
        <v>535.82316648767926</v>
      </c>
      <c r="O6" s="53">
        <f t="shared" si="2"/>
        <v>518.26695304738917</v>
      </c>
      <c r="P6" s="53">
        <f t="shared" si="3"/>
        <v>493.97913867236895</v>
      </c>
      <c r="Q6" s="53">
        <f t="shared" si="4"/>
        <v>512.48454980882093</v>
      </c>
      <c r="R6" s="53">
        <f t="shared" si="5"/>
        <v>546.42281575676714</v>
      </c>
      <c r="T6" s="53">
        <f>Données!X7</f>
        <v>49471</v>
      </c>
      <c r="U6">
        <f>Données!AV7</f>
        <v>82927922</v>
      </c>
      <c r="V6" s="53">
        <f t="shared" si="6"/>
        <v>596.55419799377103</v>
      </c>
    </row>
    <row r="7" spans="1:22">
      <c r="A7" t="str">
        <f>Budget!A7</f>
        <v>Angola</v>
      </c>
      <c r="B7">
        <f>Budget!AC7</f>
        <v>3967.5</v>
      </c>
      <c r="C7">
        <f>Budget!AD7</f>
        <v>2599</v>
      </c>
      <c r="D7">
        <f>Budget!AE7</f>
        <v>4466.8</v>
      </c>
      <c r="E7">
        <f>Budget!AF7</f>
        <v>6199.8</v>
      </c>
      <c r="F7">
        <f>Budget!AG7</f>
        <v>3139.4</v>
      </c>
      <c r="H7" s="49">
        <f>(Données!AB8+Données!AC8)/2</f>
        <v>15613235</v>
      </c>
      <c r="I7" s="49">
        <f>SUM(Données!AD8:AH8)/5</f>
        <v>17548053.399999999</v>
      </c>
      <c r="J7" s="49">
        <f>SUM(Données!AI8:AM8)/5</f>
        <v>20939756.199999999</v>
      </c>
      <c r="K7" s="49">
        <f>SUM(Données!AN8:AR8)/5</f>
        <v>25128479.399999999</v>
      </c>
      <c r="L7" s="49">
        <f>SUM(Données!AS8:AV8)/4</f>
        <v>29338343.75</v>
      </c>
      <c r="N7" s="53">
        <f t="shared" si="1"/>
        <v>254.11133567130707</v>
      </c>
      <c r="O7" s="53">
        <f t="shared" si="2"/>
        <v>148.10759579749171</v>
      </c>
      <c r="P7" s="53">
        <f t="shared" si="3"/>
        <v>213.31671473806367</v>
      </c>
      <c r="Q7" s="53">
        <f t="shared" si="4"/>
        <v>246.72404172613804</v>
      </c>
      <c r="R7" s="53">
        <f t="shared" si="5"/>
        <v>107.00672221825747</v>
      </c>
      <c r="T7" s="53">
        <f>Données!X8</f>
        <v>1984</v>
      </c>
      <c r="U7">
        <f>Données!AV8</f>
        <v>30809762</v>
      </c>
      <c r="V7" s="53">
        <f t="shared" si="6"/>
        <v>64.395174490474801</v>
      </c>
    </row>
    <row r="8" spans="1:22">
      <c r="A8" t="str">
        <f>Budget!A8</f>
        <v>Arabie Saoudite</v>
      </c>
      <c r="B8">
        <f>Budget!AC8</f>
        <v>29597</v>
      </c>
      <c r="C8">
        <f>Budget!AD8</f>
        <v>30639.599999999999</v>
      </c>
      <c r="D8">
        <f>Budget!AE8</f>
        <v>47001.8</v>
      </c>
      <c r="E8">
        <f>Budget!AF8</f>
        <v>64339</v>
      </c>
      <c r="F8">
        <f>Budget!AG8</f>
        <v>71034.399999999994</v>
      </c>
      <c r="H8" s="49">
        <f>(Données!AB9+Données!AC9)/2</f>
        <v>19988915.5</v>
      </c>
      <c r="I8" s="49">
        <f>SUM(Données!AD9:AH9)/5</f>
        <v>21852225.800000001</v>
      </c>
      <c r="J8" s="49">
        <f>SUM(Données!AI9:AM9)/5</f>
        <v>25203586.800000001</v>
      </c>
      <c r="K8" s="49">
        <f>SUM(Données!AN9:AR9)/5</f>
        <v>29162769</v>
      </c>
      <c r="L8" s="49">
        <f>SUM(Données!AS9:AV9)/4</f>
        <v>32739833.25</v>
      </c>
      <c r="N8" s="53">
        <f t="shared" si="1"/>
        <v>1480.6706246769616</v>
      </c>
      <c r="O8" s="53">
        <f t="shared" si="2"/>
        <v>1402.1271920043953</v>
      </c>
      <c r="P8" s="53">
        <f t="shared" si="3"/>
        <v>1864.885358301462</v>
      </c>
      <c r="Q8" s="53">
        <f t="shared" si="4"/>
        <v>2206.2033958435154</v>
      </c>
      <c r="R8" s="53">
        <f t="shared" si="5"/>
        <v>2169.6628525131537</v>
      </c>
      <c r="T8" s="53">
        <f>Données!X9</f>
        <v>67555</v>
      </c>
      <c r="U8">
        <f>Données!AV9</f>
        <v>33699947</v>
      </c>
      <c r="V8" s="53">
        <f t="shared" si="6"/>
        <v>2004.6025591672296</v>
      </c>
    </row>
    <row r="9" spans="1:22">
      <c r="A9" t="str">
        <f>Budget!A9</f>
        <v>Argentine</v>
      </c>
      <c r="B9">
        <f>Budget!AC9</f>
        <v>4271</v>
      </c>
      <c r="C9">
        <f>Budget!AD9</f>
        <v>3782.2</v>
      </c>
      <c r="D9">
        <f>Budget!AE9</f>
        <v>4206.6000000000004</v>
      </c>
      <c r="E9">
        <f>Budget!AF9</f>
        <v>4724.8</v>
      </c>
      <c r="F9">
        <f>Budget!AG9</f>
        <v>5000</v>
      </c>
      <c r="H9" s="49">
        <f>(Données!AB10+Données!AC10)/2</f>
        <v>36265338.5</v>
      </c>
      <c r="I9" s="49">
        <f>SUM(Données!AD10:AH10)/5</f>
        <v>37681605.600000001</v>
      </c>
      <c r="J9" s="49">
        <f>SUM(Données!AI10:AM10)/5</f>
        <v>39686010.399999999</v>
      </c>
      <c r="K9" s="49">
        <f>SUM(Données!AN10:AR10)/5</f>
        <v>41731129.799999997</v>
      </c>
      <c r="L9" s="49">
        <f>SUM(Données!AS10:AV10)/4</f>
        <v>43815411.75</v>
      </c>
      <c r="N9" s="53">
        <f t="shared" si="1"/>
        <v>117.77085715055438</v>
      </c>
      <c r="O9" s="53">
        <f t="shared" si="2"/>
        <v>100.37258072676181</v>
      </c>
      <c r="P9" s="53">
        <f t="shared" si="3"/>
        <v>105.99704927759633</v>
      </c>
      <c r="Q9" s="53">
        <f t="shared" si="4"/>
        <v>113.22003556203744</v>
      </c>
      <c r="R9" s="53">
        <f t="shared" si="5"/>
        <v>114.11509786850286</v>
      </c>
      <c r="T9" s="53">
        <f>Données!X10</f>
        <v>4145</v>
      </c>
      <c r="U9">
        <f>Données!AV10</f>
        <v>44494502</v>
      </c>
      <c r="V9" s="53">
        <f t="shared" si="6"/>
        <v>93.157577086715122</v>
      </c>
    </row>
    <row r="10" spans="1:22">
      <c r="A10" t="str">
        <f>Budget!A10</f>
        <v>Arménie</v>
      </c>
      <c r="B10">
        <f>Budget!AC10</f>
        <v>138</v>
      </c>
      <c r="C10">
        <f>Budget!AD10</f>
        <v>152.80000000000001</v>
      </c>
      <c r="D10">
        <f>Budget!AE10</f>
        <v>297</v>
      </c>
      <c r="E10">
        <f>Budget!AF10</f>
        <v>378.4</v>
      </c>
      <c r="F10">
        <f>Budget!AG10</f>
        <v>503.6</v>
      </c>
      <c r="H10" s="49">
        <f>(Données!AB11+Données!AC11)/2</f>
        <v>3098854.5</v>
      </c>
      <c r="I10" s="49">
        <f>SUM(Données!AD11:AH11)/5</f>
        <v>3034581.6</v>
      </c>
      <c r="J10" s="49">
        <f>SUM(Données!AI11:AM11)/5</f>
        <v>2933580.8</v>
      </c>
      <c r="K10" s="49">
        <f>SUM(Données!AN11:AR11)/5</f>
        <v>2889614.6</v>
      </c>
      <c r="L10" s="49">
        <f>SUM(Données!AS11:AV11)/4</f>
        <v>2939571</v>
      </c>
      <c r="N10" s="53">
        <f t="shared" si="1"/>
        <v>44.532584540513277</v>
      </c>
      <c r="O10" s="53">
        <f t="shared" si="2"/>
        <v>50.352905323092976</v>
      </c>
      <c r="P10" s="53">
        <f t="shared" si="3"/>
        <v>101.24145890237624</v>
      </c>
      <c r="Q10" s="53">
        <f t="shared" si="4"/>
        <v>130.95171930540494</v>
      </c>
      <c r="R10" s="53">
        <f t="shared" si="5"/>
        <v>171.31751537894476</v>
      </c>
      <c r="T10" s="53">
        <f>Données!X11</f>
        <v>609</v>
      </c>
      <c r="U10">
        <f>Données!AV11</f>
        <v>2951776</v>
      </c>
      <c r="V10" s="53">
        <f t="shared" si="6"/>
        <v>206.31646845831119</v>
      </c>
    </row>
    <row r="11" spans="1:22">
      <c r="A11" t="str">
        <f>Budget!A11</f>
        <v>Australie</v>
      </c>
      <c r="B11">
        <f>Budget!AC11</f>
        <v>14651</v>
      </c>
      <c r="C11">
        <f>Budget!AD11</f>
        <v>16092</v>
      </c>
      <c r="D11">
        <f>Budget!AE11</f>
        <v>19858.8</v>
      </c>
      <c r="E11">
        <f>Budget!AF11</f>
        <v>22020</v>
      </c>
      <c r="F11">
        <f>Budget!AG11</f>
        <v>26862.6</v>
      </c>
      <c r="H11" s="49">
        <f>(Données!AB12+Données!AC12)/2</f>
        <v>18818500</v>
      </c>
      <c r="I11" s="49">
        <f>SUM(Données!AD12:AH12)/5</f>
        <v>19648040</v>
      </c>
      <c r="J11" s="49">
        <f>SUM(Données!AI12:AM12)/5</f>
        <v>20972240</v>
      </c>
      <c r="K11" s="49">
        <f>SUM(Données!AN12:AR12)/5</f>
        <v>22741810.800000001</v>
      </c>
      <c r="L11" s="49">
        <f>SUM(Données!AS12:AV12)/4</f>
        <v>24400282.75</v>
      </c>
      <c r="N11" s="53">
        <f t="shared" si="1"/>
        <v>778.54239179530782</v>
      </c>
      <c r="O11" s="53">
        <f t="shared" si="2"/>
        <v>819.01299060873248</v>
      </c>
      <c r="P11" s="53">
        <f t="shared" si="3"/>
        <v>946.90886619645778</v>
      </c>
      <c r="Q11" s="53">
        <f t="shared" si="4"/>
        <v>968.2606276893307</v>
      </c>
      <c r="R11" s="53">
        <f t="shared" si="5"/>
        <v>1100.9134719965489</v>
      </c>
      <c r="T11" s="53">
        <f>Données!X12</f>
        <v>26712</v>
      </c>
      <c r="U11">
        <f>Données!AV12</f>
        <v>24992369</v>
      </c>
      <c r="V11" s="53">
        <f t="shared" si="6"/>
        <v>1068.8062424174354</v>
      </c>
    </row>
    <row r="12" spans="1:22">
      <c r="A12" t="str">
        <f>Budget!A12</f>
        <v>Autriche</v>
      </c>
      <c r="B12">
        <f>Budget!AC12</f>
        <v>3128.5</v>
      </c>
      <c r="C12">
        <f>Budget!AD12</f>
        <v>3078.2</v>
      </c>
      <c r="D12">
        <f>Budget!AE12</f>
        <v>3171.6</v>
      </c>
      <c r="E12">
        <f>Budget!AF12</f>
        <v>2985.8</v>
      </c>
      <c r="F12">
        <f>Budget!AG12</f>
        <v>3082.2</v>
      </c>
      <c r="H12" s="49">
        <f>(Données!AB13+Données!AC13)/2</f>
        <v>7984556.5</v>
      </c>
      <c r="I12" s="49">
        <f>SUM(Données!AD13:AH13)/5</f>
        <v>8085841</v>
      </c>
      <c r="J12" s="49">
        <f>SUM(Données!AI13:AM13)/5</f>
        <v>8291355.2000000002</v>
      </c>
      <c r="K12" s="49">
        <f>SUM(Données!AN13:AR13)/5</f>
        <v>8442243.4000000004</v>
      </c>
      <c r="L12" s="49">
        <f>SUM(Données!AS13:AV13)/4</f>
        <v>8755992.5</v>
      </c>
      <c r="N12" s="53">
        <f t="shared" si="1"/>
        <v>391.81888186275592</v>
      </c>
      <c r="O12" s="53">
        <f t="shared" si="2"/>
        <v>380.69014713497336</v>
      </c>
      <c r="P12" s="53">
        <f t="shared" si="3"/>
        <v>382.51889148350563</v>
      </c>
      <c r="Q12" s="53">
        <f t="shared" si="4"/>
        <v>353.67376401395865</v>
      </c>
      <c r="R12" s="53">
        <f t="shared" si="5"/>
        <v>352.01035176766084</v>
      </c>
      <c r="T12" s="53">
        <f>Données!X13</f>
        <v>3367</v>
      </c>
      <c r="U12">
        <f>Données!AV13</f>
        <v>8847037</v>
      </c>
      <c r="V12" s="53">
        <f t="shared" si="6"/>
        <v>380.57939624305857</v>
      </c>
    </row>
    <row r="13" spans="1:22">
      <c r="A13" t="str">
        <f>Budget!A13</f>
        <v>Azerbaïdjan</v>
      </c>
      <c r="B13">
        <f>Budget!AC13</f>
        <v>158</v>
      </c>
      <c r="C13">
        <f>Budget!AD13</f>
        <v>254.2</v>
      </c>
      <c r="D13">
        <f>Budget!AE13</f>
        <v>893.2</v>
      </c>
      <c r="E13">
        <f>Budget!AF13</f>
        <v>1820.2</v>
      </c>
      <c r="F13">
        <f>Budget!AG13</f>
        <v>1700.2</v>
      </c>
      <c r="H13" s="49">
        <f>(Données!AB14+Données!AC14)/2</f>
        <v>7947875</v>
      </c>
      <c r="I13" s="49">
        <f>SUM(Données!AD14:AH14)/5</f>
        <v>8174470</v>
      </c>
      <c r="J13" s="49">
        <f>SUM(Données!AI14:AM14)/5</f>
        <v>8633668.5999999996</v>
      </c>
      <c r="K13" s="49">
        <f>SUM(Données!AN14:AR14)/5</f>
        <v>9295015.5999999996</v>
      </c>
      <c r="L13" s="49">
        <f>SUM(Données!AS14:AV14)/4</f>
        <v>9800880</v>
      </c>
      <c r="N13" s="53">
        <f t="shared" si="1"/>
        <v>19.87952754667128</v>
      </c>
      <c r="O13" s="53">
        <f t="shared" si="2"/>
        <v>31.09681728601365</v>
      </c>
      <c r="P13" s="53">
        <f t="shared" si="3"/>
        <v>103.45544187322641</v>
      </c>
      <c r="Q13" s="53">
        <f t="shared" si="4"/>
        <v>195.8253840908024</v>
      </c>
      <c r="R13" s="53">
        <f t="shared" si="5"/>
        <v>173.47421864159136</v>
      </c>
      <c r="T13" s="53">
        <f>Données!X14</f>
        <v>1709</v>
      </c>
      <c r="U13">
        <f>Données!AV14</f>
        <v>9942334</v>
      </c>
      <c r="V13" s="53">
        <f t="shared" si="6"/>
        <v>171.89122795512603</v>
      </c>
    </row>
    <row r="14" spans="1:22">
      <c r="A14" t="str">
        <f>Budget!A14</f>
        <v>Bahreïn</v>
      </c>
      <c r="B14">
        <f>Budget!AC14</f>
        <v>472.5</v>
      </c>
      <c r="C14">
        <f>Budget!AD14</f>
        <v>614.20000000000005</v>
      </c>
      <c r="D14">
        <f>Budget!AE14</f>
        <v>812.4</v>
      </c>
      <c r="E14">
        <f>Budget!AF14</f>
        <v>1306.2</v>
      </c>
      <c r="F14">
        <f>Budget!AG14</f>
        <v>1463.2</v>
      </c>
      <c r="H14" s="49">
        <f>(Données!AB15+Données!AC15)/2</f>
        <v>625120.5</v>
      </c>
      <c r="I14" s="49">
        <f>SUM(Données!AD15:AH15)/5</f>
        <v>741170.8</v>
      </c>
      <c r="J14" s="49">
        <f>SUM(Données!AI15:AM15)/5</f>
        <v>1036643.6</v>
      </c>
      <c r="K14" s="49">
        <f>SUM(Données!AN15:AR15)/5</f>
        <v>1294011.6000000001</v>
      </c>
      <c r="L14" s="49">
        <f>SUM(Données!AS15:AV15)/4</f>
        <v>1465288.75</v>
      </c>
      <c r="N14" s="53">
        <f t="shared" si="1"/>
        <v>755.85427129649406</v>
      </c>
      <c r="O14" s="53">
        <f t="shared" si="2"/>
        <v>828.68887981015973</v>
      </c>
      <c r="P14" s="53">
        <f t="shared" si="3"/>
        <v>783.68303243274738</v>
      </c>
      <c r="Q14" s="53">
        <f t="shared" si="4"/>
        <v>1009.4190809417782</v>
      </c>
      <c r="R14" s="53">
        <f t="shared" si="5"/>
        <v>998.57451304393078</v>
      </c>
      <c r="T14" s="53">
        <f>Données!X15</f>
        <v>1397</v>
      </c>
      <c r="U14">
        <f>Données!AV15</f>
        <v>1569439</v>
      </c>
      <c r="V14" s="53">
        <f t="shared" si="6"/>
        <v>890.12698167944086</v>
      </c>
    </row>
    <row r="15" spans="1:22">
      <c r="A15" t="str">
        <f>Budget!A15</f>
        <v>Bangladesh</v>
      </c>
      <c r="B15">
        <f>Budget!AC15</f>
        <v>1354.5</v>
      </c>
      <c r="C15">
        <f>Budget!AD15</f>
        <v>1420</v>
      </c>
      <c r="D15">
        <f>Budget!AE15</f>
        <v>1629.2</v>
      </c>
      <c r="E15">
        <f>Budget!AF15</f>
        <v>2488.6</v>
      </c>
      <c r="F15">
        <f>Budget!AG15</f>
        <v>3542.6</v>
      </c>
      <c r="H15" s="49">
        <f>(Données!AB16+Données!AC16)/2</f>
        <v>123936233</v>
      </c>
      <c r="I15" s="49">
        <f>SUM(Données!AD16:AH16)/5</f>
        <v>132400535.40000001</v>
      </c>
      <c r="J15" s="49">
        <f>SUM(Données!AI16:AM16)/5</f>
        <v>142569202.40000001</v>
      </c>
      <c r="K15" s="49">
        <f>SUM(Données!AN16:AR16)/5</f>
        <v>151028371.59999999</v>
      </c>
      <c r="L15" s="49">
        <f>SUM(Données!AS16:AV16)/4</f>
        <v>158813437</v>
      </c>
      <c r="N15" s="53">
        <f t="shared" si="1"/>
        <v>10.92900733879817</v>
      </c>
      <c r="O15" s="53">
        <f t="shared" si="2"/>
        <v>10.725032158744579</v>
      </c>
      <c r="P15" s="53">
        <f t="shared" si="3"/>
        <v>11.427432941856733</v>
      </c>
      <c r="Q15" s="53">
        <f t="shared" si="4"/>
        <v>16.477698684264965</v>
      </c>
      <c r="R15" s="53">
        <f t="shared" si="5"/>
        <v>22.306676732901387</v>
      </c>
      <c r="T15" s="53">
        <f>Données!X16</f>
        <v>3895</v>
      </c>
      <c r="U15">
        <f>Données!AV16</f>
        <v>161356039</v>
      </c>
      <c r="V15" s="53">
        <f t="shared" si="6"/>
        <v>24.139164695286055</v>
      </c>
    </row>
    <row r="16" spans="1:22">
      <c r="A16" t="str">
        <f>Budget!A16</f>
        <v>Bélarus</v>
      </c>
      <c r="B16">
        <f>Budget!AC16</f>
        <v>164</v>
      </c>
      <c r="C16">
        <f>Budget!AD16</f>
        <v>233.8</v>
      </c>
      <c r="D16">
        <f>Budget!AE16</f>
        <v>483.4</v>
      </c>
      <c r="E16">
        <f>Budget!AF16</f>
        <v>642.20000000000005</v>
      </c>
      <c r="F16">
        <f>Budget!AG16</f>
        <v>684.2</v>
      </c>
      <c r="H16" s="49">
        <f>(Données!AB17+Données!AC17)/2</f>
        <v>10047869</v>
      </c>
      <c r="I16" s="49">
        <f>SUM(Données!AD17:AH17)/5</f>
        <v>9860120.4000000004</v>
      </c>
      <c r="J16" s="49">
        <f>SUM(Données!AI17:AM17)/5</f>
        <v>9572908.4000000004</v>
      </c>
      <c r="K16" s="49">
        <f>SUM(Données!AN17:AR17)/5</f>
        <v>9473751.5999999996</v>
      </c>
      <c r="L16" s="49">
        <f>SUM(Données!AS17:AV17)/4</f>
        <v>9493700</v>
      </c>
      <c r="N16" s="53">
        <f t="shared" si="1"/>
        <v>16.321868846020983</v>
      </c>
      <c r="O16" s="53">
        <f t="shared" si="2"/>
        <v>23.711678003445069</v>
      </c>
      <c r="P16" s="53">
        <f t="shared" si="3"/>
        <v>50.496670374491408</v>
      </c>
      <c r="Q16" s="53">
        <f t="shared" si="4"/>
        <v>67.787295584148524</v>
      </c>
      <c r="R16" s="53">
        <f t="shared" si="5"/>
        <v>72.068845655539988</v>
      </c>
      <c r="T16" s="53">
        <f>Données!X17</f>
        <v>715</v>
      </c>
      <c r="U16">
        <f>Données!AV17</f>
        <v>9485386</v>
      </c>
      <c r="V16" s="53">
        <f t="shared" si="6"/>
        <v>75.379114777195156</v>
      </c>
    </row>
    <row r="17" spans="1:22">
      <c r="A17" t="str">
        <f>Budget!A17</f>
        <v>Belgique</v>
      </c>
      <c r="B17">
        <f>Budget!AC17</f>
        <v>5364.5</v>
      </c>
      <c r="C17">
        <f>Budget!AD17</f>
        <v>5115.8</v>
      </c>
      <c r="D17">
        <f>Budget!AE17</f>
        <v>5088.3999999999996</v>
      </c>
      <c r="E17">
        <f>Budget!AF17</f>
        <v>4788.8</v>
      </c>
      <c r="F17">
        <f>Budget!AG17</f>
        <v>4591.2</v>
      </c>
      <c r="H17" s="49">
        <f>(Données!AB18+Données!AC18)/2</f>
        <v>10214713.5</v>
      </c>
      <c r="I17" s="49">
        <f>SUM(Données!AD18:AH18)/5</f>
        <v>10333575</v>
      </c>
      <c r="J17" s="49">
        <f>SUM(Données!AI18:AM18)/5</f>
        <v>10631748.199999999</v>
      </c>
      <c r="K17" s="49">
        <f>SUM(Données!AN18:AR18)/5</f>
        <v>11081849.199999999</v>
      </c>
      <c r="L17" s="49">
        <f>SUM(Données!AS18:AV18)/4</f>
        <v>11350711</v>
      </c>
      <c r="N17" s="53">
        <f t="shared" si="1"/>
        <v>525.17380932906246</v>
      </c>
      <c r="O17" s="53">
        <f t="shared" si="2"/>
        <v>495.0658412021009</v>
      </c>
      <c r="P17" s="53">
        <f t="shared" si="3"/>
        <v>478.60426190304247</v>
      </c>
      <c r="Q17" s="53">
        <f t="shared" si="4"/>
        <v>432.13004558842044</v>
      </c>
      <c r="R17" s="53">
        <f t="shared" si="5"/>
        <v>404.48567495022996</v>
      </c>
      <c r="T17" s="53">
        <f>Données!X18</f>
        <v>4960</v>
      </c>
      <c r="U17">
        <f>Données!AV18</f>
        <v>11422068</v>
      </c>
      <c r="V17" s="53">
        <f t="shared" si="6"/>
        <v>434.24710831698781</v>
      </c>
    </row>
    <row r="18" spans="1:22">
      <c r="A18" t="str">
        <f>Budget!A18</f>
        <v>Belize</v>
      </c>
      <c r="B18">
        <f>Budget!AC18</f>
        <v>0</v>
      </c>
      <c r="C18">
        <f>Budget!AD18</f>
        <v>10.520000000000001</v>
      </c>
      <c r="D18">
        <f>Budget!AE18</f>
        <v>16.080000000000002</v>
      </c>
      <c r="E18">
        <f>Budget!AF18</f>
        <v>17.22</v>
      </c>
      <c r="F18">
        <f>Budget!AG18</f>
        <v>22.3</v>
      </c>
      <c r="H18" s="49">
        <f>(Données!AB19+Données!AC19)/2</f>
        <v>234616</v>
      </c>
      <c r="I18" s="49">
        <f>SUM(Données!AD19:AH19)/5</f>
        <v>262137</v>
      </c>
      <c r="J18" s="49">
        <f>SUM(Données!AI19:AM19)/5</f>
        <v>299126.40000000002</v>
      </c>
      <c r="K18" s="49">
        <f>SUM(Données!AN19:AR19)/5</f>
        <v>337956.4</v>
      </c>
      <c r="L18" s="49">
        <f>SUM(Données!AS19:AV19)/4</f>
        <v>372043.25</v>
      </c>
      <c r="N18" s="53">
        <f t="shared" si="1"/>
        <v>0</v>
      </c>
      <c r="O18" s="53">
        <f t="shared" si="2"/>
        <v>40.131686866028076</v>
      </c>
      <c r="P18" s="53">
        <f t="shared" si="3"/>
        <v>53.7565390416894</v>
      </c>
      <c r="Q18" s="53">
        <f t="shared" si="4"/>
        <v>50.953318238684041</v>
      </c>
      <c r="R18" s="53">
        <f t="shared" si="5"/>
        <v>59.939267813621129</v>
      </c>
      <c r="T18" s="53">
        <f>Données!X19</f>
        <v>23.1</v>
      </c>
      <c r="U18">
        <f>Données!AV19</f>
        <v>383071</v>
      </c>
      <c r="V18" s="53">
        <f t="shared" si="6"/>
        <v>60.302137201719788</v>
      </c>
    </row>
    <row r="19" spans="1:22">
      <c r="A19" t="str">
        <f>Budget!A19</f>
        <v>Bénin</v>
      </c>
      <c r="B19">
        <f>Budget!AC19</f>
        <v>29.1</v>
      </c>
      <c r="C19">
        <f>Budget!AD19</f>
        <v>38.300000000000004</v>
      </c>
      <c r="D19">
        <f>Budget!AE19</f>
        <v>53.566666666666663</v>
      </c>
      <c r="E19">
        <f>Budget!AF19</f>
        <v>72.600000000000009</v>
      </c>
      <c r="F19">
        <f>Budget!AG19</f>
        <v>92.44</v>
      </c>
      <c r="H19" s="49">
        <f>(Données!AB20+Données!AC20)/2</f>
        <v>6567181.5</v>
      </c>
      <c r="I19" s="49">
        <f>SUM(Données!AD20:AH20)/5</f>
        <v>7301727.4000000004</v>
      </c>
      <c r="J19" s="49">
        <f>SUM(Données!AI20:AM20)/5</f>
        <v>8459108.8000000007</v>
      </c>
      <c r="K19" s="49">
        <f>SUM(Données!AN20:AR20)/5</f>
        <v>9736153.4000000004</v>
      </c>
      <c r="L19" s="49">
        <f>SUM(Données!AS20:AV20)/4</f>
        <v>11027067.75</v>
      </c>
      <c r="N19" s="53">
        <f t="shared" si="1"/>
        <v>4.4311246765450294</v>
      </c>
      <c r="O19" s="53">
        <f t="shared" si="2"/>
        <v>5.2453341383300618</v>
      </c>
      <c r="P19" s="53">
        <f t="shared" si="3"/>
        <v>6.3324243644515672</v>
      </c>
      <c r="Q19" s="53">
        <f t="shared" si="4"/>
        <v>7.4567436458016383</v>
      </c>
      <c r="R19" s="53">
        <f t="shared" si="5"/>
        <v>8.3830082571135023</v>
      </c>
      <c r="T19" s="53">
        <f>Données!X20</f>
        <v>90.2</v>
      </c>
      <c r="U19">
        <f>Données!AV20</f>
        <v>11485048</v>
      </c>
      <c r="V19" s="53">
        <f t="shared" si="6"/>
        <v>7.8536894229784675</v>
      </c>
    </row>
    <row r="20" spans="1:22">
      <c r="A20" t="str">
        <f>Budget!A20</f>
        <v>Bolivie</v>
      </c>
      <c r="B20">
        <f>Budget!AC20</f>
        <v>674.5</v>
      </c>
      <c r="C20">
        <f>Budget!AD20</f>
        <v>652.6</v>
      </c>
      <c r="D20">
        <f>Budget!AE20</f>
        <v>621</v>
      </c>
      <c r="E20">
        <f>Budget!AF20</f>
        <v>592.4</v>
      </c>
      <c r="F20">
        <f>Budget!AG20</f>
        <v>593.6</v>
      </c>
      <c r="H20" s="49">
        <f>(Données!AB21+Données!AC21)/2</f>
        <v>8176913.5</v>
      </c>
      <c r="I20" s="49">
        <f>SUM(Données!AD21:AH21)/5</f>
        <v>8743235</v>
      </c>
      <c r="J20" s="49">
        <f>SUM(Données!AI21:AM21)/5</f>
        <v>9558485.1999999993</v>
      </c>
      <c r="K20" s="49">
        <f>SUM(Données!AN21:AR21)/5</f>
        <v>10377622.6</v>
      </c>
      <c r="L20" s="49">
        <f>SUM(Données!AS21:AV21)/4</f>
        <v>11111884.75</v>
      </c>
      <c r="N20" s="53">
        <f t="shared" si="1"/>
        <v>82.488337439303962</v>
      </c>
      <c r="O20" s="53">
        <f t="shared" si="2"/>
        <v>74.640564962511021</v>
      </c>
      <c r="P20" s="53">
        <f t="shared" si="3"/>
        <v>64.968453369577858</v>
      </c>
      <c r="Q20" s="53">
        <f t="shared" si="4"/>
        <v>57.08436535358301</v>
      </c>
      <c r="R20" s="53">
        <f t="shared" si="5"/>
        <v>53.420280479420917</v>
      </c>
      <c r="T20" s="53">
        <f>Données!X21</f>
        <v>619</v>
      </c>
      <c r="U20">
        <f>Données!AV21</f>
        <v>11353142</v>
      </c>
      <c r="V20" s="53">
        <f t="shared" si="6"/>
        <v>54.522351609801056</v>
      </c>
    </row>
    <row r="21" spans="1:22">
      <c r="A21" t="str">
        <f>Budget!A21</f>
        <v>Bosnie-Herzégovine</v>
      </c>
      <c r="B21">
        <f>Budget!AC21</f>
        <v>0</v>
      </c>
      <c r="C21">
        <f>Budget!AD21</f>
        <v>272.66666666666669</v>
      </c>
      <c r="D21">
        <f>Budget!AE21</f>
        <v>186.8</v>
      </c>
      <c r="E21">
        <f>Budget!AF21</f>
        <v>172.2</v>
      </c>
      <c r="F21">
        <f>Budget!AG21</f>
        <v>184.4</v>
      </c>
      <c r="H21" s="49">
        <f>(Données!AB22+Données!AC22)/2</f>
        <v>3738845.5</v>
      </c>
      <c r="I21" s="49">
        <f>SUM(Données!AD22:AH22)/5</f>
        <v>3758488.4</v>
      </c>
      <c r="J21" s="49">
        <f>SUM(Données!AI22:AM22)/5</f>
        <v>3756750</v>
      </c>
      <c r="K21" s="49">
        <f>SUM(Données!AN22:AR22)/5</f>
        <v>3599265.6</v>
      </c>
      <c r="L21" s="49">
        <f>SUM(Données!AS22:AV22)/4</f>
        <v>3372771</v>
      </c>
      <c r="N21" s="53">
        <f t="shared" si="1"/>
        <v>0</v>
      </c>
      <c r="O21" s="53">
        <f t="shared" si="2"/>
        <v>72.546895892153529</v>
      </c>
      <c r="P21" s="53">
        <f t="shared" si="3"/>
        <v>49.723830438543956</v>
      </c>
      <c r="Q21" s="53">
        <f t="shared" si="4"/>
        <v>47.843093324371502</v>
      </c>
      <c r="R21" s="53">
        <f t="shared" si="5"/>
        <v>54.673145612316993</v>
      </c>
      <c r="T21" s="53">
        <f>Données!X22</f>
        <v>221</v>
      </c>
      <c r="U21">
        <f>Données!AV22</f>
        <v>3323929</v>
      </c>
      <c r="V21" s="53">
        <f t="shared" si="6"/>
        <v>66.487581413441745</v>
      </c>
    </row>
    <row r="22" spans="1:22">
      <c r="A22" t="str">
        <f>Budget!A22</f>
        <v>Botswana</v>
      </c>
      <c r="B22">
        <f>Budget!AC22</f>
        <v>270</v>
      </c>
      <c r="C22">
        <f>Budget!AD22</f>
        <v>347</v>
      </c>
      <c r="D22">
        <f>Budget!AE22</f>
        <v>329</v>
      </c>
      <c r="E22">
        <f>Budget!AF22</f>
        <v>307.60000000000002</v>
      </c>
      <c r="F22">
        <f>Budget!AG22</f>
        <v>502</v>
      </c>
      <c r="H22" s="49">
        <f>(Données!AB23+Données!AC23)/2</f>
        <v>1593044</v>
      </c>
      <c r="I22" s="49">
        <f>SUM(Données!AD23:AH23)/5</f>
        <v>1704515.8</v>
      </c>
      <c r="J22" s="49">
        <f>SUM(Données!AI23:AM23)/5</f>
        <v>1875916.4</v>
      </c>
      <c r="K22" s="49">
        <f>SUM(Données!AN23:AR23)/5</f>
        <v>2038641.6</v>
      </c>
      <c r="L22" s="49">
        <f>SUM(Données!AS23:AV23)/4</f>
        <v>2184978.5</v>
      </c>
      <c r="N22" s="53">
        <f t="shared" si="1"/>
        <v>169.48684405452707</v>
      </c>
      <c r="O22" s="53">
        <f t="shared" si="2"/>
        <v>203.57687502808716</v>
      </c>
      <c r="P22" s="53">
        <f t="shared" si="3"/>
        <v>175.38094981204921</v>
      </c>
      <c r="Q22" s="53">
        <f t="shared" si="4"/>
        <v>150.88478524130969</v>
      </c>
      <c r="R22" s="53">
        <f t="shared" si="5"/>
        <v>229.75054445615825</v>
      </c>
      <c r="T22" s="53">
        <f>Données!X23</f>
        <v>529</v>
      </c>
      <c r="U22">
        <f>Données!AV23</f>
        <v>2254126</v>
      </c>
      <c r="V22" s="53">
        <f t="shared" si="6"/>
        <v>234.68075875084179</v>
      </c>
    </row>
    <row r="23" spans="1:22">
      <c r="A23" t="str">
        <f>Budget!A23</f>
        <v>Brésil</v>
      </c>
      <c r="B23">
        <f>Budget!AC23</f>
        <v>17640.5</v>
      </c>
      <c r="C23">
        <f>Budget!AD23</f>
        <v>20272.2</v>
      </c>
      <c r="D23">
        <f>Budget!AE23</f>
        <v>22945</v>
      </c>
      <c r="E23">
        <f>Budget!AF23</f>
        <v>29054.400000000001</v>
      </c>
      <c r="F23">
        <f>Budget!AG23</f>
        <v>28854</v>
      </c>
      <c r="H23" s="49">
        <f>(Données!AB24+Données!AC24)/2</f>
        <v>171051962.5</v>
      </c>
      <c r="I23" s="49">
        <f>SUM(Données!AD24:AH24)/5</f>
        <v>179467928.19999999</v>
      </c>
      <c r="J23" s="49">
        <f>SUM(Données!AI24:AM24)/5</f>
        <v>190068354.40000001</v>
      </c>
      <c r="K23" s="49">
        <f>SUM(Données!AN24:AR24)/5</f>
        <v>199263020.59999999</v>
      </c>
      <c r="L23" s="49">
        <f>SUM(Données!AS24:AV24)/4</f>
        <v>206984497.75</v>
      </c>
      <c r="N23" s="53">
        <f t="shared" si="1"/>
        <v>103.1294803180057</v>
      </c>
      <c r="O23" s="53">
        <f t="shared" si="2"/>
        <v>112.95722975867062</v>
      </c>
      <c r="P23" s="53">
        <f t="shared" si="3"/>
        <v>120.71972776547594</v>
      </c>
      <c r="Q23" s="53">
        <f t="shared" si="4"/>
        <v>145.80929222348647</v>
      </c>
      <c r="R23" s="53">
        <f t="shared" si="5"/>
        <v>139.40174415791483</v>
      </c>
      <c r="T23" s="53">
        <f>Données!X24</f>
        <v>27766</v>
      </c>
      <c r="U23">
        <f>Données!AV24</f>
        <v>209469333</v>
      </c>
      <c r="V23" s="53">
        <f t="shared" si="6"/>
        <v>132.55400970795091</v>
      </c>
    </row>
    <row r="24" spans="1:22">
      <c r="A24" t="str">
        <f>Budget!A24</f>
        <v>Brunéi Darussalam</v>
      </c>
      <c r="B24">
        <f>Budget!AC24</f>
        <v>355</v>
      </c>
      <c r="C24">
        <f>Budget!AD24</f>
        <v>300</v>
      </c>
      <c r="D24">
        <f>Budget!AE24</f>
        <v>351.6</v>
      </c>
      <c r="E24">
        <f>Budget!AF24</f>
        <v>393.2</v>
      </c>
      <c r="F24">
        <f>Budget!AG24</f>
        <v>369.8</v>
      </c>
      <c r="H24" s="49">
        <f>(Données!AB25+Données!AC25)/2</f>
        <v>322677</v>
      </c>
      <c r="I24" s="49">
        <f>SUM(Données!AD25:AH25)/5</f>
        <v>346541.4</v>
      </c>
      <c r="J24" s="49">
        <f>SUM(Données!AI25:AM25)/5</f>
        <v>374733.8</v>
      </c>
      <c r="K24" s="49">
        <f>SUM(Données!AN25:AR25)/5</f>
        <v>399102.6</v>
      </c>
      <c r="L24" s="49">
        <f>SUM(Données!AS25:AV25)/4</f>
        <v>422035.5</v>
      </c>
      <c r="N24" s="53">
        <f t="shared" ref="N24:N87" si="7">B24*1000000/H24</f>
        <v>1100.1713788091497</v>
      </c>
      <c r="O24" s="53">
        <f t="shared" ref="O24:O87" si="8">C24*1000000/I24</f>
        <v>865.69743182199875</v>
      </c>
      <c r="P24" s="53">
        <f t="shared" ref="P24:P87" si="9">D24*1000000/J24</f>
        <v>938.26604378895104</v>
      </c>
      <c r="Q24" s="53">
        <f t="shared" ref="Q24:Q87" si="10">E24*1000000/K24</f>
        <v>985.21031935146505</v>
      </c>
      <c r="R24" s="53">
        <f t="shared" ref="R24:R87" si="11">F24*1000000/L24</f>
        <v>876.22960627719704</v>
      </c>
      <c r="T24" s="53">
        <f>Données!X25</f>
        <v>347</v>
      </c>
      <c r="U24">
        <f>Données!AV25</f>
        <v>428962</v>
      </c>
      <c r="V24" s="53">
        <f t="shared" si="6"/>
        <v>808.92946228337246</v>
      </c>
    </row>
    <row r="25" spans="1:22">
      <c r="A25" t="str">
        <f>Budget!A25</f>
        <v>Bulgarie</v>
      </c>
      <c r="B25">
        <f>Budget!AC25</f>
        <v>751.5</v>
      </c>
      <c r="C25">
        <f>Budget!AD25</f>
        <v>901.6</v>
      </c>
      <c r="D25">
        <f>Budget!AE25</f>
        <v>942.6</v>
      </c>
      <c r="E25">
        <f>Budget!AF25</f>
        <v>738.4</v>
      </c>
      <c r="F25">
        <f>Budget!AG25</f>
        <v>878.8</v>
      </c>
      <c r="H25" s="49">
        <f>(Données!AB26+Données!AC26)/2</f>
        <v>8233705</v>
      </c>
      <c r="I25" s="49">
        <f>SUM(Données!AD26:AH26)/5</f>
        <v>7901732.4000000004</v>
      </c>
      <c r="J25" s="49">
        <f>SUM(Données!AI26:AM26)/5</f>
        <v>7548467.2000000002</v>
      </c>
      <c r="K25" s="49">
        <f>SUM(Données!AN26:AR26)/5</f>
        <v>7307773.5999999996</v>
      </c>
      <c r="L25" s="49">
        <f>SUM(Données!AS26:AV26)/4</f>
        <v>7101494</v>
      </c>
      <c r="N25" s="53">
        <f t="shared" si="7"/>
        <v>91.271183507303206</v>
      </c>
      <c r="O25" s="53">
        <f t="shared" si="8"/>
        <v>114.10156081722027</v>
      </c>
      <c r="P25" s="53">
        <f t="shared" si="9"/>
        <v>124.87303382599318</v>
      </c>
      <c r="Q25" s="53">
        <f t="shared" si="10"/>
        <v>101.04308650174931</v>
      </c>
      <c r="R25" s="53">
        <f t="shared" si="11"/>
        <v>123.74860839141735</v>
      </c>
      <c r="T25" s="53">
        <f>Données!X26</f>
        <v>1096</v>
      </c>
      <c r="U25">
        <f>Données!AV26</f>
        <v>7024216</v>
      </c>
      <c r="V25" s="53">
        <f t="shared" si="6"/>
        <v>156.03164822949637</v>
      </c>
    </row>
    <row r="26" spans="1:22">
      <c r="A26" t="str">
        <f>Budget!A26</f>
        <v>Burkina Faso</v>
      </c>
      <c r="B26">
        <f>Budget!AC26</f>
        <v>60</v>
      </c>
      <c r="C26">
        <f>Budget!AD26</f>
        <v>68.22</v>
      </c>
      <c r="D26">
        <f>Budget!AE26</f>
        <v>95.78</v>
      </c>
      <c r="E26">
        <f>Budget!AF26</f>
        <v>131</v>
      </c>
      <c r="F26">
        <f>Budget!AG26</f>
        <v>219.16</v>
      </c>
      <c r="H26" s="49">
        <f>(Données!AB27+Données!AC27)/2</f>
        <v>11125712.5</v>
      </c>
      <c r="I26" s="49">
        <f>SUM(Données!AD27:AH27)/5</f>
        <v>12306163.800000001</v>
      </c>
      <c r="J26" s="49">
        <f>SUM(Données!AI27:AM27)/5</f>
        <v>14266790</v>
      </c>
      <c r="K26" s="49">
        <f>SUM(Données!AN27:AR27)/5</f>
        <v>16583433.199999999</v>
      </c>
      <c r="L26" s="49">
        <f>SUM(Données!AS27:AV27)/4</f>
        <v>18925455.25</v>
      </c>
      <c r="N26" s="53">
        <f t="shared" si="7"/>
        <v>5.3929130381537362</v>
      </c>
      <c r="O26" s="53">
        <f t="shared" si="8"/>
        <v>5.5435634620758094</v>
      </c>
      <c r="P26" s="53">
        <f t="shared" si="9"/>
        <v>6.7134933646601649</v>
      </c>
      <c r="Q26" s="53">
        <f t="shared" si="10"/>
        <v>7.8994499160764855</v>
      </c>
      <c r="R26" s="53">
        <f t="shared" si="11"/>
        <v>11.580170574760679</v>
      </c>
      <c r="T26" s="53">
        <f>Données!X27</f>
        <v>312</v>
      </c>
      <c r="U26">
        <f>Données!AV27</f>
        <v>19751535</v>
      </c>
      <c r="V26" s="53">
        <f t="shared" si="6"/>
        <v>15.796240646613036</v>
      </c>
    </row>
    <row r="27" spans="1:22">
      <c r="A27" t="str">
        <f>Budget!A27</f>
        <v>Burundi</v>
      </c>
      <c r="B27">
        <f>Budget!AC27</f>
        <v>90.65</v>
      </c>
      <c r="C27">
        <f>Budget!AD27</f>
        <v>98.080000000000013</v>
      </c>
      <c r="D27">
        <f>Budget!AE27</f>
        <v>80.999999999999986</v>
      </c>
      <c r="E27">
        <f>Budget!AF27</f>
        <v>72.899999999999991</v>
      </c>
      <c r="F27">
        <f>Budget!AG27</f>
        <v>68.900000000000006</v>
      </c>
      <c r="H27" s="49">
        <f>(Données!AB28+Données!AC28)/2</f>
        <v>6226343</v>
      </c>
      <c r="I27" s="49">
        <f>SUM(Données!AD28:AH28)/5</f>
        <v>6729875.2000000002</v>
      </c>
      <c r="J27" s="49">
        <f>SUM(Données!AI28:AM28)/5</f>
        <v>7871739</v>
      </c>
      <c r="K27" s="49">
        <f>SUM(Données!AN28:AR28)/5</f>
        <v>9252916.4000000004</v>
      </c>
      <c r="L27" s="49">
        <f>SUM(Données!AS28:AV28)/4</f>
        <v>10662607.5</v>
      </c>
      <c r="N27" s="53">
        <f t="shared" si="7"/>
        <v>14.559107970762291</v>
      </c>
      <c r="O27" s="53">
        <f t="shared" si="8"/>
        <v>14.573821517522347</v>
      </c>
      <c r="P27" s="53">
        <f t="shared" si="9"/>
        <v>10.289975315492546</v>
      </c>
      <c r="Q27" s="53">
        <f t="shared" si="10"/>
        <v>7.8785970658937305</v>
      </c>
      <c r="R27" s="53">
        <f t="shared" si="11"/>
        <v>6.4618340307471698</v>
      </c>
      <c r="T27" s="53">
        <f>Données!X28</f>
        <v>65.400000000000006</v>
      </c>
      <c r="U27">
        <f>Données!AV28</f>
        <v>11175378</v>
      </c>
      <c r="V27" s="53">
        <f t="shared" si="6"/>
        <v>5.8521510413339044</v>
      </c>
    </row>
    <row r="28" spans="1:22">
      <c r="A28" t="str">
        <f>Budget!A28</f>
        <v>Cambodge</v>
      </c>
      <c r="B28">
        <f>Budget!AC28</f>
        <v>170.5</v>
      </c>
      <c r="C28">
        <f>Budget!AD28</f>
        <v>141</v>
      </c>
      <c r="D28">
        <f>Budget!AE28</f>
        <v>135.88</v>
      </c>
      <c r="E28">
        <f>Budget!AF28</f>
        <v>251.6</v>
      </c>
      <c r="F28">
        <f>Budget!AG28</f>
        <v>454.4</v>
      </c>
      <c r="H28" s="49">
        <f>(Données!AB29+Données!AC29)/2</f>
        <v>11743483</v>
      </c>
      <c r="I28" s="49">
        <f>SUM(Données!AD29:AH29)/5</f>
        <v>12624201.199999999</v>
      </c>
      <c r="J28" s="49">
        <f>SUM(Données!AI29:AM29)/5</f>
        <v>13681692.6</v>
      </c>
      <c r="K28" s="49">
        <f>SUM(Données!AN29:AR29)/5</f>
        <v>14786984.800000001</v>
      </c>
      <c r="L28" s="49">
        <f>SUM(Données!AS29:AV29)/4</f>
        <v>15886735.25</v>
      </c>
      <c r="N28" s="53">
        <f t="shared" si="7"/>
        <v>14.518690919891483</v>
      </c>
      <c r="O28" s="53">
        <f t="shared" si="8"/>
        <v>11.169023510176629</v>
      </c>
      <c r="P28" s="53">
        <f t="shared" si="9"/>
        <v>9.9315197302415648</v>
      </c>
      <c r="Q28" s="53">
        <f t="shared" si="10"/>
        <v>17.014963050479363</v>
      </c>
      <c r="R28" s="53">
        <f t="shared" si="11"/>
        <v>28.602478284517268</v>
      </c>
      <c r="T28" s="53">
        <f>Données!X29</f>
        <v>543</v>
      </c>
      <c r="U28">
        <f>Données!AV29</f>
        <v>16249798</v>
      </c>
      <c r="V28" s="53">
        <f t="shared" si="6"/>
        <v>33.41579999948307</v>
      </c>
    </row>
    <row r="29" spans="1:22">
      <c r="A29" t="str">
        <f>Budget!A29</f>
        <v>Cameroun</v>
      </c>
      <c r="B29">
        <f>Budget!AC29</f>
        <v>219.5</v>
      </c>
      <c r="C29">
        <f>Budget!AD29</f>
        <v>241.6</v>
      </c>
      <c r="D29">
        <f>Budget!AE29</f>
        <v>240.6</v>
      </c>
      <c r="E29">
        <f>Budget!AF29</f>
        <v>339.4</v>
      </c>
      <c r="F29">
        <f>Budget!AG29</f>
        <v>400.2</v>
      </c>
      <c r="H29" s="49">
        <f>(Données!AB30+Données!AC30)/2</f>
        <v>14918180</v>
      </c>
      <c r="I29" s="49">
        <f>SUM(Données!AD30:AH30)/5</f>
        <v>16372128.800000001</v>
      </c>
      <c r="J29" s="49">
        <f>SUM(Données!AI30:AM30)/5</f>
        <v>18745990.199999999</v>
      </c>
      <c r="K29" s="49">
        <f>SUM(Données!AN30:AR30)/5</f>
        <v>21498410.199999999</v>
      </c>
      <c r="L29" s="49">
        <f>SUM(Données!AS30:AV30)/4</f>
        <v>24251797.25</v>
      </c>
      <c r="N29" s="53">
        <f t="shared" si="7"/>
        <v>14.713591068079349</v>
      </c>
      <c r="O29" s="53">
        <f t="shared" si="8"/>
        <v>14.756785934887098</v>
      </c>
      <c r="P29" s="53">
        <f t="shared" si="9"/>
        <v>12.834744787181208</v>
      </c>
      <c r="Q29" s="53">
        <f t="shared" si="10"/>
        <v>15.787213884308525</v>
      </c>
      <c r="R29" s="53">
        <f t="shared" si="11"/>
        <v>16.501869773795836</v>
      </c>
      <c r="T29" s="53">
        <f>Données!X30</f>
        <v>430</v>
      </c>
      <c r="U29">
        <f>Données!AV30</f>
        <v>25216237</v>
      </c>
      <c r="V29" s="53">
        <f t="shared" si="6"/>
        <v>17.052504701633318</v>
      </c>
    </row>
    <row r="30" spans="1:22">
      <c r="A30" t="str">
        <f>Budget!A30</f>
        <v>Canada</v>
      </c>
      <c r="B30">
        <f>Budget!AC30</f>
        <v>12914</v>
      </c>
      <c r="C30">
        <f>Budget!AD30</f>
        <v>13487.8</v>
      </c>
      <c r="D30">
        <f>Budget!AE30</f>
        <v>16841.400000000001</v>
      </c>
      <c r="E30">
        <f>Budget!AF30</f>
        <v>16630</v>
      </c>
      <c r="F30">
        <f>Budget!AG30</f>
        <v>20189.2</v>
      </c>
      <c r="H30" s="49">
        <f>(Données!AB31+Données!AC31)/2</f>
        <v>30278229.5</v>
      </c>
      <c r="I30" s="49">
        <f>SUM(Données!AD31:AH31)/5</f>
        <v>31330278.800000001</v>
      </c>
      <c r="J30" s="49">
        <f>SUM(Données!AI31:AM31)/5</f>
        <v>32915993</v>
      </c>
      <c r="K30" s="49">
        <f>SUM(Données!AN31:AR31)/5</f>
        <v>34715765.600000001</v>
      </c>
      <c r="L30" s="49">
        <f>SUM(Données!AS31:AV31)/4</f>
        <v>36352879.75</v>
      </c>
      <c r="N30" s="53">
        <f t="shared" si="7"/>
        <v>426.51106796056223</v>
      </c>
      <c r="O30" s="53">
        <f t="shared" si="8"/>
        <v>430.5036698237106</v>
      </c>
      <c r="P30" s="53">
        <f t="shared" si="9"/>
        <v>511.64793965049154</v>
      </c>
      <c r="Q30" s="53">
        <f t="shared" si="10"/>
        <v>479.0330765454874</v>
      </c>
      <c r="R30" s="53">
        <f t="shared" si="11"/>
        <v>555.36728146000598</v>
      </c>
      <c r="T30" s="53">
        <f>Données!X31</f>
        <v>21621</v>
      </c>
      <c r="U30">
        <f>Données!AV31</f>
        <v>37058856</v>
      </c>
      <c r="V30" s="53">
        <f t="shared" si="6"/>
        <v>583.42329833387191</v>
      </c>
    </row>
    <row r="31" spans="1:22">
      <c r="A31" t="str">
        <f>Budget!A31</f>
        <v>Cap Vert</v>
      </c>
      <c r="B31">
        <f>Budget!AC31</f>
        <v>6.6999999999999993</v>
      </c>
      <c r="C31">
        <f>Budget!AD31</f>
        <v>8.24</v>
      </c>
      <c r="D31">
        <f>Budget!AE31</f>
        <v>8.1199999999999992</v>
      </c>
      <c r="E31">
        <f>Budget!AF31</f>
        <v>8.18</v>
      </c>
      <c r="F31">
        <f>Budget!AG31</f>
        <v>9.9199999999999982</v>
      </c>
      <c r="H31" s="49">
        <f>(Données!AB32+Données!AC32)/2</f>
        <v>416483</v>
      </c>
      <c r="I31" s="49">
        <f>SUM(Données!AD32:AH32)/5</f>
        <v>442679</v>
      </c>
      <c r="J31" s="49">
        <f>SUM(Données!AI32:AM32)/5</f>
        <v>474955</v>
      </c>
      <c r="K31" s="49">
        <f>SUM(Données!AN32:AR32)/5</f>
        <v>505352.4</v>
      </c>
      <c r="L31" s="49">
        <f>SUM(Données!AS32:AV32)/4</f>
        <v>534288.25</v>
      </c>
      <c r="N31" s="53">
        <f t="shared" si="7"/>
        <v>16.08709118979646</v>
      </c>
      <c r="O31" s="53">
        <f t="shared" si="8"/>
        <v>18.613939220066911</v>
      </c>
      <c r="P31" s="53">
        <f t="shared" si="9"/>
        <v>17.096356496931286</v>
      </c>
      <c r="Q31" s="53">
        <f t="shared" si="10"/>
        <v>16.186724353144459</v>
      </c>
      <c r="R31" s="53">
        <f t="shared" si="11"/>
        <v>18.566756802156885</v>
      </c>
      <c r="T31" s="53">
        <f>Données!X32</f>
        <v>10.7</v>
      </c>
      <c r="U31">
        <f>Données!AV32</f>
        <v>543767</v>
      </c>
      <c r="V31" s="53">
        <f t="shared" si="6"/>
        <v>19.677545713513325</v>
      </c>
    </row>
    <row r="32" spans="1:22">
      <c r="A32" t="str">
        <f>Budget!A32</f>
        <v>Centre Africaine Rép,</v>
      </c>
      <c r="B32">
        <f>Budget!AC32</f>
        <v>0</v>
      </c>
      <c r="C32">
        <f>Budget!AD32</f>
        <v>35.466666666666669</v>
      </c>
      <c r="D32">
        <f>Budget!AE32</f>
        <v>45.599999999999994</v>
      </c>
      <c r="E32">
        <f>Budget!AF32</f>
        <v>72.66</v>
      </c>
      <c r="F32">
        <f>Budget!AG32</f>
        <v>28.839999999999996</v>
      </c>
      <c r="H32" s="49">
        <f>(Données!AB33+Données!AC33)/2</f>
        <v>3516753</v>
      </c>
      <c r="I32" s="49">
        <f>SUM(Données!AD33:AH33)/5</f>
        <v>3801125.8</v>
      </c>
      <c r="J32" s="49">
        <f>SUM(Données!AI33:AM33)/5</f>
        <v>4193090.4</v>
      </c>
      <c r="K32" s="49">
        <f>SUM(Données!AN33:AR33)/5</f>
        <v>4430787.2</v>
      </c>
      <c r="L32" s="49">
        <f>SUM(Données!AS33:AV33)/4</f>
        <v>4573315.5</v>
      </c>
      <c r="N32" s="53">
        <f t="shared" si="7"/>
        <v>0</v>
      </c>
      <c r="O32" s="53">
        <f t="shared" si="8"/>
        <v>9.3305690294877035</v>
      </c>
      <c r="P32" s="53">
        <f t="shared" si="9"/>
        <v>10.875033841388202</v>
      </c>
      <c r="Q32" s="53">
        <f t="shared" si="10"/>
        <v>16.398891826716479</v>
      </c>
      <c r="R32" s="53">
        <f t="shared" si="11"/>
        <v>6.3061470392759906</v>
      </c>
      <c r="T32" s="53">
        <f>Données!X33</f>
        <v>31</v>
      </c>
      <c r="U32">
        <f>Données!AV33</f>
        <v>4666377</v>
      </c>
      <c r="V32" s="53">
        <f t="shared" si="6"/>
        <v>6.6432695000853981</v>
      </c>
    </row>
    <row r="33" spans="1:22">
      <c r="A33" t="str">
        <f>Budget!A33</f>
        <v>Chili</v>
      </c>
      <c r="B33">
        <f>Budget!AC33</f>
        <v>2786.5</v>
      </c>
      <c r="C33">
        <f>Budget!AD33</f>
        <v>3280</v>
      </c>
      <c r="D33">
        <f>Budget!AE33</f>
        <v>4428.6000000000004</v>
      </c>
      <c r="E33">
        <f>Budget!AF33</f>
        <v>4933</v>
      </c>
      <c r="F33">
        <f>Budget!AG33</f>
        <v>5280.2</v>
      </c>
      <c r="H33" s="49">
        <f>(Données!AB34+Données!AC34)/2</f>
        <v>15070266.5</v>
      </c>
      <c r="I33" s="49">
        <f>SUM(Données!AD34:AH34)/5</f>
        <v>15681499.6</v>
      </c>
      <c r="J33" s="49">
        <f>SUM(Données!AI34:AM34)/5</f>
        <v>16532372.800000001</v>
      </c>
      <c r="K33" s="49">
        <f>SUM(Données!AN34:AR34)/5</f>
        <v>17405385</v>
      </c>
      <c r="L33" s="49">
        <f>SUM(Données!AS34:AV34)/4</f>
        <v>18344505</v>
      </c>
      <c r="N33" s="53">
        <f t="shared" si="7"/>
        <v>184.9005125423628</v>
      </c>
      <c r="O33" s="53">
        <f t="shared" si="8"/>
        <v>209.16366952558542</v>
      </c>
      <c r="P33" s="53">
        <f t="shared" si="9"/>
        <v>267.87443360822351</v>
      </c>
      <c r="Q33" s="53">
        <f t="shared" si="10"/>
        <v>283.41803413139093</v>
      </c>
      <c r="R33" s="53">
        <f t="shared" si="11"/>
        <v>287.83551259627882</v>
      </c>
      <c r="T33" s="53">
        <f>Données!X34</f>
        <v>5571</v>
      </c>
      <c r="U33">
        <f>Données!AV34</f>
        <v>18729160</v>
      </c>
      <c r="V33" s="53">
        <f t="shared" si="6"/>
        <v>297.45060643403122</v>
      </c>
    </row>
    <row r="34" spans="1:22">
      <c r="A34" t="str">
        <f>Budget!A34</f>
        <v>Chine</v>
      </c>
      <c r="B34">
        <f>Budget!AC34</f>
        <v>34591</v>
      </c>
      <c r="C34">
        <f>Budget!AD34</f>
        <v>56113.599999999999</v>
      </c>
      <c r="D34">
        <f>Budget!AE34</f>
        <v>100586</v>
      </c>
      <c r="E34">
        <f>Budget!AF34</f>
        <v>163218</v>
      </c>
      <c r="F34">
        <f>Budget!AG34</f>
        <v>227393.8</v>
      </c>
      <c r="H34" s="49">
        <f>(Données!AB35+Données!AC35)/2</f>
        <v>1247335000</v>
      </c>
      <c r="I34" s="49">
        <f>SUM(Données!AD35:AH35)/5</f>
        <v>1279874000</v>
      </c>
      <c r="J34" s="49">
        <f>SUM(Données!AI35:AM35)/5</f>
        <v>1317708000</v>
      </c>
      <c r="K34" s="49">
        <f>SUM(Données!AN35:AR35)/5</f>
        <v>1350836000</v>
      </c>
      <c r="L34" s="49">
        <f>SUM(Données!AS35:AV35)/4</f>
        <v>1382252500</v>
      </c>
      <c r="N34" s="53">
        <f t="shared" si="7"/>
        <v>27.731924462955021</v>
      </c>
      <c r="O34" s="53">
        <f t="shared" si="8"/>
        <v>43.843065801789862</v>
      </c>
      <c r="P34" s="53">
        <f t="shared" si="9"/>
        <v>76.334058835493138</v>
      </c>
      <c r="Q34" s="53">
        <f t="shared" si="10"/>
        <v>120.82739873678226</v>
      </c>
      <c r="R34" s="53">
        <f t="shared" si="11"/>
        <v>164.50959575041463</v>
      </c>
      <c r="T34" s="53">
        <f>Données!X35</f>
        <v>249997</v>
      </c>
      <c r="U34">
        <f>Données!AV35</f>
        <v>1392730000</v>
      </c>
      <c r="V34" s="53">
        <f t="shared" si="6"/>
        <v>179.50141089802042</v>
      </c>
    </row>
    <row r="35" spans="1:22">
      <c r="A35" t="str">
        <f>Budget!A35</f>
        <v>Chypre</v>
      </c>
      <c r="B35">
        <f>Budget!AC35</f>
        <v>534.5</v>
      </c>
      <c r="C35">
        <f>Budget!AD35</f>
        <v>399.6</v>
      </c>
      <c r="D35">
        <f>Budget!AE35</f>
        <v>374.4</v>
      </c>
      <c r="E35">
        <f>Budget!AF35</f>
        <v>346.2</v>
      </c>
      <c r="F35">
        <f>Budget!AG35</f>
        <v>345.6</v>
      </c>
      <c r="H35" s="49">
        <f>(Données!AB36+Données!AC36)/2</f>
        <v>917374</v>
      </c>
      <c r="I35" s="49">
        <f>SUM(Données!AD36:AH36)/5</f>
        <v>976900.2</v>
      </c>
      <c r="J35" s="49">
        <f>SUM(Données!AI36:AM36)/5</f>
        <v>1063305.6000000001</v>
      </c>
      <c r="K35" s="49">
        <f>SUM(Données!AN36:AR36)/5</f>
        <v>1133728.3999999999</v>
      </c>
      <c r="L35" s="49">
        <f>SUM(Données!AS36:AV36)/4</f>
        <v>1175029.25</v>
      </c>
      <c r="N35" s="53">
        <f t="shared" si="7"/>
        <v>582.64132186000472</v>
      </c>
      <c r="O35" s="53">
        <f t="shared" si="8"/>
        <v>409.04894891003198</v>
      </c>
      <c r="P35" s="53">
        <f t="shared" si="9"/>
        <v>352.10949702512613</v>
      </c>
      <c r="Q35" s="53">
        <f t="shared" si="10"/>
        <v>305.36414188795129</v>
      </c>
      <c r="R35" s="53">
        <f t="shared" si="11"/>
        <v>294.12033785541934</v>
      </c>
      <c r="T35" s="53">
        <f>Données!X36</f>
        <v>382</v>
      </c>
      <c r="U35">
        <f>Données!AV36</f>
        <v>1189265</v>
      </c>
      <c r="V35" s="53">
        <f t="shared" si="6"/>
        <v>321.20679579404083</v>
      </c>
    </row>
    <row r="36" spans="1:22">
      <c r="A36" t="str">
        <f>Budget!A36</f>
        <v>Colombie</v>
      </c>
      <c r="B36">
        <f>Budget!AC36</f>
        <v>4643</v>
      </c>
      <c r="C36">
        <f>Budget!AD36</f>
        <v>5599.8</v>
      </c>
      <c r="D36">
        <f>Budget!AE36</f>
        <v>7554.8</v>
      </c>
      <c r="E36">
        <f>Budget!AF36</f>
        <v>8998.6</v>
      </c>
      <c r="F36">
        <f>Budget!AG36</f>
        <v>9966.7999999999993</v>
      </c>
      <c r="H36" s="49">
        <f>(Données!AB37+Données!AC37)/2</f>
        <v>38681890</v>
      </c>
      <c r="I36" s="49">
        <f>SUM(Données!AD37:AH37)/5</f>
        <v>40864223.799999997</v>
      </c>
      <c r="J36" s="49">
        <f>SUM(Données!AI37:AM37)/5</f>
        <v>43718233</v>
      </c>
      <c r="K36" s="49">
        <f>SUM(Données!AN37:AR37)/5</f>
        <v>46085824.600000001</v>
      </c>
      <c r="L36" s="49">
        <f>SUM(Données!AS37:AV37)/4</f>
        <v>48560452.5</v>
      </c>
      <c r="N36" s="53">
        <f t="shared" si="7"/>
        <v>120.03032943840128</v>
      </c>
      <c r="O36" s="53">
        <f t="shared" si="8"/>
        <v>137.03429257354449</v>
      </c>
      <c r="P36" s="53">
        <f t="shared" si="9"/>
        <v>172.80661823637749</v>
      </c>
      <c r="Q36" s="53">
        <f t="shared" si="10"/>
        <v>195.25743714261327</v>
      </c>
      <c r="R36" s="53">
        <f t="shared" si="11"/>
        <v>205.24520441814252</v>
      </c>
      <c r="T36" s="53">
        <f>Données!X37</f>
        <v>10603</v>
      </c>
      <c r="U36">
        <f>Données!AV37</f>
        <v>49648685</v>
      </c>
      <c r="V36" s="53">
        <f t="shared" si="6"/>
        <v>213.56054042518952</v>
      </c>
    </row>
    <row r="37" spans="1:22">
      <c r="A37" t="str">
        <f>Budget!A37</f>
        <v>Corée du Nord</v>
      </c>
      <c r="B37">
        <f>Budget!AC37</f>
        <v>0</v>
      </c>
      <c r="C37">
        <f>Budget!AD37</f>
        <v>0</v>
      </c>
      <c r="D37">
        <f>Budget!AE37</f>
        <v>0</v>
      </c>
      <c r="E37">
        <f>Budget!AF37</f>
        <v>0</v>
      </c>
      <c r="F37">
        <f>Budget!AG37</f>
        <v>1604</v>
      </c>
      <c r="H37" s="49">
        <f>(Données!AB38+Données!AC38)/2</f>
        <v>22634117.5</v>
      </c>
      <c r="I37" s="49">
        <f>SUM(Données!AD38:AH38)/5</f>
        <v>23335333</v>
      </c>
      <c r="J37" s="49">
        <f>SUM(Données!AI38:AM38)/5</f>
        <v>24177169</v>
      </c>
      <c r="K37" s="49">
        <f>SUM(Données!AN38:AR38)/5</f>
        <v>24802007.399999999</v>
      </c>
      <c r="L37" s="49">
        <f>SUM(Données!AS38:AV38)/4</f>
        <v>25367845.25</v>
      </c>
      <c r="N37" s="53">
        <f t="shared" si="7"/>
        <v>0</v>
      </c>
      <c r="O37" s="53">
        <f t="shared" si="8"/>
        <v>0</v>
      </c>
      <c r="P37" s="53">
        <f t="shared" si="9"/>
        <v>0</v>
      </c>
      <c r="Q37" s="53">
        <f t="shared" si="10"/>
        <v>0</v>
      </c>
      <c r="R37" s="53">
        <f t="shared" si="11"/>
        <v>63.229650929851836</v>
      </c>
      <c r="T37" s="53">
        <f>Données!X38</f>
        <v>1604</v>
      </c>
      <c r="U37">
        <f>Données!AV38</f>
        <v>25549819</v>
      </c>
      <c r="V37" s="53">
        <f t="shared" si="6"/>
        <v>62.779309708612807</v>
      </c>
    </row>
    <row r="38" spans="1:22">
      <c r="A38" t="str">
        <f>Budget!A38</f>
        <v>Corée du Sud</v>
      </c>
      <c r="B38">
        <f>Budget!AC38</f>
        <v>20310.5</v>
      </c>
      <c r="C38">
        <f>Budget!AD38</f>
        <v>22625.200000000001</v>
      </c>
      <c r="D38">
        <f>Budget!AE38</f>
        <v>28861.4</v>
      </c>
      <c r="E38">
        <f>Budget!AF38</f>
        <v>33989.199999999997</v>
      </c>
      <c r="F38">
        <f>Budget!AG38</f>
        <v>39876.800000000003</v>
      </c>
      <c r="H38" s="49">
        <f>(Données!AB39+Données!AC39)/2</f>
        <v>46451590</v>
      </c>
      <c r="I38" s="49">
        <f>SUM(Données!AD39:AH39)/5</f>
        <v>47599572</v>
      </c>
      <c r="J38" s="49">
        <f>SUM(Données!AI39:AM39)/5</f>
        <v>48733806.799999997</v>
      </c>
      <c r="K38" s="49">
        <f>SUM(Données!AN39:AR39)/5</f>
        <v>50173231</v>
      </c>
      <c r="L38" s="49">
        <f>SUM(Données!AS39:AV39)/4</f>
        <v>51340527.75</v>
      </c>
      <c r="N38" s="53">
        <f t="shared" si="7"/>
        <v>437.24014613923873</v>
      </c>
      <c r="O38" s="53">
        <f t="shared" si="8"/>
        <v>475.32360164919129</v>
      </c>
      <c r="P38" s="53">
        <f t="shared" si="9"/>
        <v>592.22543640896117</v>
      </c>
      <c r="Q38" s="53">
        <f t="shared" si="10"/>
        <v>677.43693843436142</v>
      </c>
      <c r="R38" s="53">
        <f t="shared" si="11"/>
        <v>776.71192228833297</v>
      </c>
      <c r="T38" s="53">
        <f>Données!X39</f>
        <v>43070</v>
      </c>
      <c r="U38">
        <f>Données!AV39</f>
        <v>51635256</v>
      </c>
      <c r="V38" s="53">
        <f t="shared" si="6"/>
        <v>834.12000513757505</v>
      </c>
    </row>
    <row r="39" spans="1:22">
      <c r="A39" t="str">
        <f>Budget!A39</f>
        <v>Costa Rica</v>
      </c>
      <c r="B39">
        <f>Budget!AC39</f>
        <v>0</v>
      </c>
      <c r="C39">
        <f>Budget!AD39</f>
        <v>0</v>
      </c>
      <c r="D39">
        <f>Budget!AE39</f>
        <v>0</v>
      </c>
      <c r="E39">
        <f>Budget!AF39</f>
        <v>0</v>
      </c>
      <c r="F39">
        <f>Budget!AG39</f>
        <v>0</v>
      </c>
      <c r="H39" s="49">
        <f>(Données!AB40+Données!AC40)/2</f>
        <v>3844658.5</v>
      </c>
      <c r="I39" s="49">
        <f>SUM(Données!AD40:AH40)/5</f>
        <v>4097315.8</v>
      </c>
      <c r="J39" s="49">
        <f>SUM(Données!AI40:AM40)/5</f>
        <v>4403881.4000000004</v>
      </c>
      <c r="K39" s="49">
        <f>SUM(Données!AN40:AR40)/5</f>
        <v>4687193.4000000004</v>
      </c>
      <c r="L39" s="49">
        <f>SUM(Données!AS40:AV40)/4</f>
        <v>4924136</v>
      </c>
      <c r="N39" s="53">
        <f t="shared" si="7"/>
        <v>0</v>
      </c>
      <c r="O39" s="53">
        <f t="shared" si="8"/>
        <v>0</v>
      </c>
      <c r="P39" s="53">
        <f t="shared" si="9"/>
        <v>0</v>
      </c>
      <c r="Q39" s="53">
        <f t="shared" si="10"/>
        <v>0</v>
      </c>
      <c r="R39" s="53">
        <f t="shared" si="11"/>
        <v>0</v>
      </c>
      <c r="T39" s="53">
        <f>Données!X40</f>
        <v>0</v>
      </c>
      <c r="U39">
        <f>Données!AV40</f>
        <v>4999441</v>
      </c>
      <c r="V39" s="53">
        <f t="shared" si="6"/>
        <v>0</v>
      </c>
    </row>
    <row r="40" spans="1:22">
      <c r="A40" t="str">
        <f>Budget!A40</f>
        <v>Côte d'Ivoire</v>
      </c>
      <c r="B40">
        <f>Budget!AC40</f>
        <v>0</v>
      </c>
      <c r="C40">
        <f>Budget!AD40</f>
        <v>291.5</v>
      </c>
      <c r="D40">
        <f>Budget!AE40</f>
        <v>323</v>
      </c>
      <c r="E40">
        <f>Budget!AF40</f>
        <v>375</v>
      </c>
      <c r="F40">
        <f>Budget!AG40</f>
        <v>574.20000000000005</v>
      </c>
      <c r="H40" s="49">
        <f>(Données!AB41+Données!AC41)/2</f>
        <v>15810993.5</v>
      </c>
      <c r="I40" s="49">
        <f>SUM(Données!AD41:AH41)/5</f>
        <v>17221867.399999999</v>
      </c>
      <c r="J40" s="49">
        <f>SUM(Données!AI41:AM41)/5</f>
        <v>19189076.600000001</v>
      </c>
      <c r="K40" s="49">
        <f>SUM(Données!AN41:AR41)/5</f>
        <v>21568796.199999999</v>
      </c>
      <c r="L40" s="49">
        <f>SUM(Données!AS41:AV41)/4</f>
        <v>24138888.75</v>
      </c>
      <c r="N40" s="53">
        <f t="shared" si="7"/>
        <v>0</v>
      </c>
      <c r="O40" s="53">
        <f t="shared" si="8"/>
        <v>16.926155174089892</v>
      </c>
      <c r="P40" s="53">
        <f t="shared" si="9"/>
        <v>16.832493127887144</v>
      </c>
      <c r="Q40" s="53">
        <f t="shared" si="10"/>
        <v>17.386227609679953</v>
      </c>
      <c r="R40" s="53">
        <f t="shared" si="11"/>
        <v>23.787341909018078</v>
      </c>
      <c r="T40" s="53">
        <f>Données!X41</f>
        <v>608</v>
      </c>
      <c r="U40">
        <f>Données!AV41</f>
        <v>25069229</v>
      </c>
      <c r="V40" s="53">
        <f t="shared" si="6"/>
        <v>24.252840005570174</v>
      </c>
    </row>
    <row r="41" spans="1:22">
      <c r="A41" t="str">
        <f>Budget!A41</f>
        <v>Croatie</v>
      </c>
      <c r="B41">
        <f>Budget!AC41</f>
        <v>1873</v>
      </c>
      <c r="C41">
        <f>Budget!AD41</f>
        <v>1041.4000000000001</v>
      </c>
      <c r="D41">
        <f>Budget!AE41</f>
        <v>953.8</v>
      </c>
      <c r="E41">
        <f>Budget!AF41</f>
        <v>857</v>
      </c>
      <c r="F41">
        <f>Budget!AG41</f>
        <v>801.2</v>
      </c>
      <c r="H41" s="49">
        <f>(Données!AB42+Données!AC42)/2</f>
        <v>4522366</v>
      </c>
      <c r="I41" s="49">
        <f>SUM(Données!AD42:AH42)/5</f>
        <v>4335623.4000000004</v>
      </c>
      <c r="J41" s="49">
        <f>SUM(Données!AI42:AM42)/5</f>
        <v>4309281.4000000004</v>
      </c>
      <c r="K41" s="49">
        <f>SUM(Données!AN42:AR42)/5</f>
        <v>4267537</v>
      </c>
      <c r="L41" s="49">
        <f>SUM(Données!AS42:AV42)/4</f>
        <v>4147971</v>
      </c>
      <c r="N41" s="53">
        <f t="shared" si="7"/>
        <v>414.1637364158496</v>
      </c>
      <c r="O41" s="53">
        <f t="shared" si="8"/>
        <v>240.19613880670539</v>
      </c>
      <c r="P41" s="53">
        <f t="shared" si="9"/>
        <v>221.33620700657886</v>
      </c>
      <c r="Q41" s="53">
        <f t="shared" si="10"/>
        <v>200.81841118190655</v>
      </c>
      <c r="R41" s="53">
        <f t="shared" si="11"/>
        <v>193.15467731090695</v>
      </c>
      <c r="T41" s="53">
        <f>Données!X42</f>
        <v>890</v>
      </c>
      <c r="U41">
        <f>Données!AV42</f>
        <v>4089400</v>
      </c>
      <c r="V41" s="53">
        <f t="shared" si="6"/>
        <v>217.63583899838608</v>
      </c>
    </row>
    <row r="42" spans="1:22">
      <c r="A42" t="str">
        <f>Budget!A42</f>
        <v>Cuba</v>
      </c>
      <c r="B42">
        <f>Budget!AC42</f>
        <v>28</v>
      </c>
      <c r="C42">
        <f>Budget!AD42</f>
        <v>0</v>
      </c>
      <c r="D42">
        <f>Budget!AE42</f>
        <v>91.66</v>
      </c>
      <c r="E42">
        <f>Budget!AF42</f>
        <v>116.12</v>
      </c>
      <c r="F42">
        <f>Budget!AG42</f>
        <v>120.86666666666667</v>
      </c>
      <c r="H42" s="49">
        <f>(Données!AB43+Données!AC43)/2</f>
        <v>11061681</v>
      </c>
      <c r="I42" s="49">
        <f>SUM(Données!AD43:AH43)/5</f>
        <v>11194059.199999999</v>
      </c>
      <c r="J42" s="49">
        <f>SUM(Données!AI43:AM43)/5</f>
        <v>11247526.4</v>
      </c>
      <c r="K42" s="49">
        <f>SUM(Données!AN43:AR43)/5</f>
        <v>11261845</v>
      </c>
      <c r="L42" s="49">
        <f>SUM(Données!AS43:AV43)/4</f>
        <v>11334321.75</v>
      </c>
      <c r="N42" s="53">
        <f t="shared" si="7"/>
        <v>2.5312608454356984</v>
      </c>
      <c r="O42" s="53">
        <f t="shared" si="8"/>
        <v>0</v>
      </c>
      <c r="P42" s="53">
        <f t="shared" si="9"/>
        <v>8.149347397842071</v>
      </c>
      <c r="Q42" s="53">
        <f t="shared" si="10"/>
        <v>10.310921523071929</v>
      </c>
      <c r="R42" s="53">
        <f t="shared" si="11"/>
        <v>10.663775859959744</v>
      </c>
      <c r="T42" s="53">
        <f>Données!X43</f>
        <v>0</v>
      </c>
      <c r="U42">
        <f>Données!AV43</f>
        <v>11338138</v>
      </c>
      <c r="V42" s="53">
        <f t="shared" si="6"/>
        <v>0</v>
      </c>
    </row>
    <row r="43" spans="1:22">
      <c r="A43" t="str">
        <f>Budget!A43</f>
        <v>Danemark</v>
      </c>
      <c r="B43">
        <f>Budget!AC43</f>
        <v>4021.5</v>
      </c>
      <c r="C43">
        <f>Budget!AD43</f>
        <v>3998</v>
      </c>
      <c r="D43">
        <f>Budget!AE43</f>
        <v>3991.4</v>
      </c>
      <c r="E43">
        <f>Budget!AF43</f>
        <v>3831.8</v>
      </c>
      <c r="F43">
        <f>Budget!AG43</f>
        <v>3822.8</v>
      </c>
      <c r="H43" s="49">
        <f>(Données!AB44+Données!AC44)/2</f>
        <v>5313009</v>
      </c>
      <c r="I43" s="49">
        <f>SUM(Données!AD44:AH44)/5</f>
        <v>5373885.4000000004</v>
      </c>
      <c r="J43" s="49">
        <f>SUM(Données!AI44:AM44)/5</f>
        <v>5466971.5999999996</v>
      </c>
      <c r="K43" s="49">
        <f>SUM(Données!AN44:AR44)/5</f>
        <v>5593646.7999999998</v>
      </c>
      <c r="L43" s="49">
        <f>SUM(Données!AS44:AV44)/4</f>
        <v>5743479.75</v>
      </c>
      <c r="N43" s="53">
        <f t="shared" si="7"/>
        <v>756.91571386383873</v>
      </c>
      <c r="O43" s="53">
        <f t="shared" si="8"/>
        <v>743.96822827669519</v>
      </c>
      <c r="P43" s="53">
        <f t="shared" si="9"/>
        <v>730.09342137427609</v>
      </c>
      <c r="Q43" s="53">
        <f t="shared" si="10"/>
        <v>685.02716331678289</v>
      </c>
      <c r="R43" s="53">
        <f t="shared" si="11"/>
        <v>665.58953219953457</v>
      </c>
      <c r="T43" s="53">
        <f>Données!X44</f>
        <v>4228</v>
      </c>
      <c r="U43">
        <f>Données!AV44</f>
        <v>5797446</v>
      </c>
      <c r="V43" s="53">
        <f t="shared" si="6"/>
        <v>729.28665484766918</v>
      </c>
    </row>
    <row r="44" spans="1:22">
      <c r="A44" t="str">
        <f>Budget!A44</f>
        <v>Djibouti</v>
      </c>
      <c r="B44">
        <f>Budget!AC44</f>
        <v>45.15</v>
      </c>
      <c r="C44">
        <f>Budget!AD44</f>
        <v>52.620000000000005</v>
      </c>
      <c r="D44">
        <f>Budget!AE44</f>
        <v>57.625</v>
      </c>
      <c r="E44">
        <f>Budget!AF44</f>
        <v>0</v>
      </c>
      <c r="F44">
        <f>Budget!AG44</f>
        <v>0</v>
      </c>
      <c r="H44" s="49">
        <f>(Données!AB45+Données!AC45)/2</f>
        <v>690219</v>
      </c>
      <c r="I44" s="49">
        <f>SUM(Données!AD45:AH45)/5</f>
        <v>745757</v>
      </c>
      <c r="J44" s="49">
        <f>SUM(Données!AI45:AM45)/5</f>
        <v>805489.8</v>
      </c>
      <c r="K44" s="49">
        <f>SUM(Données!AN45:AR45)/5</f>
        <v>868799.4</v>
      </c>
      <c r="L44" s="49">
        <f>SUM(Données!AS45:AV45)/4</f>
        <v>936530.5</v>
      </c>
      <c r="N44" s="53">
        <f t="shared" si="7"/>
        <v>65.414020767321674</v>
      </c>
      <c r="O44" s="53">
        <f t="shared" si="8"/>
        <v>70.559176782785826</v>
      </c>
      <c r="P44" s="53">
        <f t="shared" si="9"/>
        <v>71.540322422456498</v>
      </c>
      <c r="Q44" s="53">
        <f t="shared" si="10"/>
        <v>0</v>
      </c>
      <c r="R44" s="53">
        <f t="shared" si="11"/>
        <v>0</v>
      </c>
      <c r="T44" s="53">
        <f>Données!X45</f>
        <v>0</v>
      </c>
      <c r="U44">
        <f>Données!AV45</f>
        <v>958920</v>
      </c>
      <c r="V44" s="53">
        <f t="shared" si="6"/>
        <v>0</v>
      </c>
    </row>
    <row r="45" spans="1:22">
      <c r="A45" t="str">
        <f>Budget!A45</f>
        <v>Égypte</v>
      </c>
      <c r="B45">
        <f>Budget!AC45</f>
        <v>2448</v>
      </c>
      <c r="C45">
        <f>Budget!AD45</f>
        <v>3292.2</v>
      </c>
      <c r="D45">
        <f>Budget!AE45</f>
        <v>3408.6</v>
      </c>
      <c r="E45">
        <f>Budget!AF45</f>
        <v>3129.6</v>
      </c>
      <c r="F45">
        <f>Budget!AG45</f>
        <v>3039.2</v>
      </c>
      <c r="H45" s="49">
        <f>(Données!AB46+Données!AC46)/2</f>
        <v>66857930</v>
      </c>
      <c r="I45" s="49">
        <f>SUM(Données!AD46:AH46)/5</f>
        <v>71493487</v>
      </c>
      <c r="J45" s="49">
        <f>SUM(Données!AI46:AM46)/5</f>
        <v>78280047</v>
      </c>
      <c r="K45" s="49">
        <f>SUM(Données!AN46:AR46)/5</f>
        <v>86508403.799999997</v>
      </c>
      <c r="L45" s="49">
        <f>SUM(Données!AS46:AV46)/4</f>
        <v>95438951.75</v>
      </c>
      <c r="N45" s="53">
        <f t="shared" si="7"/>
        <v>36.614953529072764</v>
      </c>
      <c r="O45" s="53">
        <f t="shared" si="8"/>
        <v>46.048949885462996</v>
      </c>
      <c r="P45" s="53">
        <f t="shared" si="9"/>
        <v>43.543663176390275</v>
      </c>
      <c r="Q45" s="53">
        <f t="shared" si="10"/>
        <v>36.176832105645673</v>
      </c>
      <c r="R45" s="53">
        <f t="shared" si="11"/>
        <v>31.844440286405387</v>
      </c>
      <c r="T45" s="53">
        <f>Données!X46</f>
        <v>3110</v>
      </c>
      <c r="U45">
        <f>Données!AV46</f>
        <v>98423595</v>
      </c>
      <c r="V45" s="53">
        <f t="shared" si="6"/>
        <v>31.598114252989845</v>
      </c>
    </row>
    <row r="46" spans="1:22">
      <c r="A46" t="str">
        <f>Budget!A46</f>
        <v>Émirats arabes unis</v>
      </c>
      <c r="B46">
        <f>Budget!AC46</f>
        <v>8149.5</v>
      </c>
      <c r="C46">
        <f>Budget!AD46</f>
        <v>10765.8</v>
      </c>
      <c r="D46">
        <f>Budget!AE46</f>
        <v>12252.6</v>
      </c>
      <c r="E46">
        <f>Budget!AF46</f>
        <v>22687.599999999999</v>
      </c>
      <c r="F46">
        <f>Budget!AG46</f>
        <v>0</v>
      </c>
      <c r="H46" s="49">
        <f>(Données!AB47+Données!AC47)/2</f>
        <v>2889624</v>
      </c>
      <c r="I46" s="49">
        <f>SUM(Données!AD47:AH47)/5</f>
        <v>3539212</v>
      </c>
      <c r="J46" s="49">
        <f>SUM(Données!AI47:AM47)/5</f>
        <v>6212819.2000000002</v>
      </c>
      <c r="K46" s="49">
        <f>SUM(Données!AN47:AR47)/5</f>
        <v>9010089.1999999993</v>
      </c>
      <c r="L46" s="49">
        <f>SUM(Données!AS47:AV47)/4</f>
        <v>9435510.5</v>
      </c>
      <c r="N46" s="53">
        <f t="shared" si="7"/>
        <v>2820.2631207381996</v>
      </c>
      <c r="O46" s="53">
        <f t="shared" si="8"/>
        <v>3041.8635560684129</v>
      </c>
      <c r="P46" s="53">
        <f t="shared" si="9"/>
        <v>1972.1481674535128</v>
      </c>
      <c r="Q46" s="53">
        <f t="shared" si="10"/>
        <v>2518.0216861782014</v>
      </c>
      <c r="R46" s="53">
        <f t="shared" si="11"/>
        <v>0</v>
      </c>
      <c r="T46" s="53">
        <f>Données!X47</f>
        <v>0</v>
      </c>
      <c r="U46">
        <f>Données!AV47</f>
        <v>9630959</v>
      </c>
      <c r="V46" s="53">
        <f t="shared" si="6"/>
        <v>0</v>
      </c>
    </row>
    <row r="47" spans="1:22">
      <c r="A47" t="str">
        <f>Budget!A47</f>
        <v>Équateur</v>
      </c>
      <c r="B47">
        <f>Budget!AC47</f>
        <v>1822</v>
      </c>
      <c r="C47">
        <f>Budget!AD47</f>
        <v>939.8</v>
      </c>
      <c r="D47">
        <f>Budget!AE47</f>
        <v>1909.4</v>
      </c>
      <c r="E47">
        <f>Budget!AF47</f>
        <v>2881.6</v>
      </c>
      <c r="F47">
        <f>Budget!AG47</f>
        <v>2548.6</v>
      </c>
      <c r="H47" s="49">
        <f>(Données!AB48+Données!AC48)/2</f>
        <v>12320282</v>
      </c>
      <c r="I47" s="49">
        <f>SUM(Données!AD48:AH48)/5</f>
        <v>13141064.199999999</v>
      </c>
      <c r="J47" s="49">
        <f>SUM(Données!AI48:AM48)/5</f>
        <v>14298390.199999999</v>
      </c>
      <c r="K47" s="49">
        <f>SUM(Données!AN48:AR48)/5</f>
        <v>15477682.800000001</v>
      </c>
      <c r="L47" s="49">
        <f>SUM(Données!AS48:AV48)/4</f>
        <v>16643213.25</v>
      </c>
      <c r="N47" s="53">
        <f t="shared" si="7"/>
        <v>147.88622533153057</v>
      </c>
      <c r="O47" s="53">
        <f t="shared" si="8"/>
        <v>71.516277958675531</v>
      </c>
      <c r="P47" s="53">
        <f t="shared" si="9"/>
        <v>133.53950852453306</v>
      </c>
      <c r="Q47" s="53">
        <f t="shared" si="10"/>
        <v>186.17773973246176</v>
      </c>
      <c r="R47" s="53">
        <f t="shared" si="11"/>
        <v>153.13148739471927</v>
      </c>
      <c r="T47" s="53">
        <f>Données!X48</f>
        <v>2549</v>
      </c>
      <c r="U47">
        <f>Données!AV48</f>
        <v>17084357</v>
      </c>
      <c r="V47" s="53">
        <f t="shared" si="6"/>
        <v>149.20081569356108</v>
      </c>
    </row>
    <row r="48" spans="1:22">
      <c r="A48" t="str">
        <f>Budget!A48</f>
        <v>Érythrée</v>
      </c>
      <c r="B48">
        <f>Budget!AC48</f>
        <v>1455</v>
      </c>
      <c r="C48">
        <f>Budget!AD48</f>
        <v>977.25</v>
      </c>
      <c r="D48">
        <f>Budget!AE48</f>
        <v>0</v>
      </c>
      <c r="E48">
        <f>Budget!AF48</f>
        <v>0</v>
      </c>
      <c r="F48">
        <f>Budget!AG48</f>
        <v>0</v>
      </c>
      <c r="H48" s="49">
        <f>(Données!AB49+Données!AC49)/2</f>
        <v>3383500</v>
      </c>
      <c r="I48" s="49">
        <f>SUM(Données!AD49:AH49)/5</f>
        <v>3794400</v>
      </c>
      <c r="J48" s="49">
        <f>SUM(Données!AI49:AM49)/5</f>
        <v>4398000</v>
      </c>
      <c r="K48" s="49">
        <f>SUM(Données!AJ49:AN49)/5</f>
        <v>4497800</v>
      </c>
      <c r="L48" s="49">
        <f>SUM(Données!AK49:AO49)/5</f>
        <v>4595000</v>
      </c>
      <c r="N48" s="53">
        <f t="shared" si="7"/>
        <v>430.02807743460914</v>
      </c>
      <c r="O48" s="53">
        <f t="shared" si="8"/>
        <v>257.55060088551551</v>
      </c>
      <c r="P48" s="53">
        <f t="shared" si="9"/>
        <v>0</v>
      </c>
      <c r="Q48" s="53">
        <f t="shared" si="10"/>
        <v>0</v>
      </c>
      <c r="R48" s="53">
        <f t="shared" si="11"/>
        <v>0</v>
      </c>
      <c r="T48" s="53">
        <f>Données!X49</f>
        <v>0</v>
      </c>
      <c r="U48">
        <f>Données!AV49</f>
        <v>5617000</v>
      </c>
      <c r="V48" s="53">
        <f t="shared" si="6"/>
        <v>0</v>
      </c>
    </row>
    <row r="49" spans="1:22">
      <c r="A49" t="str">
        <f>Budget!A49</f>
        <v>Espagne</v>
      </c>
      <c r="B49">
        <f>Budget!AC49</f>
        <v>16502.5</v>
      </c>
      <c r="C49">
        <f>Budget!AD49</f>
        <v>17174.2</v>
      </c>
      <c r="D49">
        <f>Budget!AE49</f>
        <v>18257</v>
      </c>
      <c r="E49">
        <f>Budget!AF49</f>
        <v>16222.6</v>
      </c>
      <c r="F49">
        <f>Budget!AG49</f>
        <v>16292.4</v>
      </c>
      <c r="H49" s="49">
        <f>(Données!AB50+Données!AC50)/2</f>
        <v>40305192</v>
      </c>
      <c r="I49" s="49">
        <f>SUM(Données!AD50:AH50)/5</f>
        <v>41591874.799999997</v>
      </c>
      <c r="J49" s="49">
        <f>SUM(Données!AI50:AM50)/5</f>
        <v>45118865.799999997</v>
      </c>
      <c r="K49" s="49">
        <f>SUM(Données!AN50:AR50)/5</f>
        <v>46638715.200000003</v>
      </c>
      <c r="L49" s="49">
        <f>SUM(Données!AS50:AV50)/4</f>
        <v>46561346.5</v>
      </c>
      <c r="N49" s="53">
        <f t="shared" si="7"/>
        <v>409.4385656319414</v>
      </c>
      <c r="O49" s="53">
        <f t="shared" si="8"/>
        <v>412.92199696658065</v>
      </c>
      <c r="P49" s="53">
        <f t="shared" si="9"/>
        <v>404.64226385761674</v>
      </c>
      <c r="Q49" s="53">
        <f t="shared" si="10"/>
        <v>347.83548239767975</v>
      </c>
      <c r="R49" s="53">
        <f t="shared" si="11"/>
        <v>349.91256105533802</v>
      </c>
      <c r="T49" s="53">
        <f>Données!X50</f>
        <v>18248</v>
      </c>
      <c r="U49">
        <f>Données!AV50</f>
        <v>46723749</v>
      </c>
      <c r="V49" s="53">
        <f t="shared" si="6"/>
        <v>390.55085241554571</v>
      </c>
    </row>
    <row r="50" spans="1:22">
      <c r="A50" t="str">
        <f>Budget!A50</f>
        <v>Estonie</v>
      </c>
      <c r="B50">
        <f>Budget!AC50</f>
        <v>126.5</v>
      </c>
      <c r="C50">
        <f>Budget!AD50</f>
        <v>227.6</v>
      </c>
      <c r="D50">
        <f>Budget!AE50</f>
        <v>419.8</v>
      </c>
      <c r="E50">
        <f>Budget!AF50</f>
        <v>387.6</v>
      </c>
      <c r="F50">
        <f>Budget!AG50</f>
        <v>546.79999999999995</v>
      </c>
      <c r="H50" s="49">
        <f>(Données!AB51+Données!AC51)/2</f>
        <v>1388200</v>
      </c>
      <c r="I50" s="49">
        <f>SUM(Données!AD51:AH51)/5</f>
        <v>1379544</v>
      </c>
      <c r="J50" s="49">
        <f>SUM(Données!AI51:AM51)/5</f>
        <v>1342774</v>
      </c>
      <c r="K50" s="49">
        <f>SUM(Données!AN51:AR51)/5</f>
        <v>1322830.3999999999</v>
      </c>
      <c r="L50" s="49">
        <f>SUM(Données!AS51:AV51)/4</f>
        <v>1317366.25</v>
      </c>
      <c r="N50" s="53">
        <f t="shared" si="7"/>
        <v>91.125198098256732</v>
      </c>
      <c r="O50" s="53">
        <f t="shared" si="8"/>
        <v>164.98205204038436</v>
      </c>
      <c r="P50" s="53">
        <f t="shared" si="9"/>
        <v>312.63637812468812</v>
      </c>
      <c r="Q50" s="53">
        <f t="shared" si="10"/>
        <v>293.00808327356253</v>
      </c>
      <c r="R50" s="53">
        <f t="shared" si="11"/>
        <v>415.07060014631469</v>
      </c>
      <c r="T50" s="53">
        <f>Données!X51</f>
        <v>618</v>
      </c>
      <c r="U50">
        <f>Données!AV51</f>
        <v>1320884</v>
      </c>
      <c r="V50" s="53">
        <f t="shared" si="6"/>
        <v>467.86848807313891</v>
      </c>
    </row>
    <row r="51" spans="1:22">
      <c r="A51" t="str">
        <f>Budget!A51</f>
        <v>Eswatini</v>
      </c>
      <c r="B51">
        <f>Budget!AC51</f>
        <v>40.650000000000006</v>
      </c>
      <c r="C51">
        <f>Budget!AD51</f>
        <v>41.84</v>
      </c>
      <c r="D51">
        <f>Budget!AE51</f>
        <v>69.16</v>
      </c>
      <c r="E51">
        <f>Budget!AF51</f>
        <v>82.320000000000007</v>
      </c>
      <c r="F51">
        <f>Budget!AG51</f>
        <v>85.66</v>
      </c>
      <c r="H51" s="49">
        <f>(Données!AB52+Données!AC52)/2</f>
        <v>987013</v>
      </c>
      <c r="I51" s="49">
        <f>SUM(Données!AD52:AH52)/5</f>
        <v>1017438.2</v>
      </c>
      <c r="J51" s="49">
        <f>SUM(Données!AI52:AM52)/5</f>
        <v>1043347</v>
      </c>
      <c r="K51" s="49">
        <f>SUM(Données!AN52:AR52)/5</f>
        <v>1079603.3999999999</v>
      </c>
      <c r="L51" s="49">
        <f>SUM(Données!AS52:AV52)/4</f>
        <v>1119743</v>
      </c>
      <c r="N51" s="53">
        <f t="shared" si="7"/>
        <v>41.184867879146481</v>
      </c>
      <c r="O51" s="53">
        <f t="shared" si="8"/>
        <v>41.122890805554583</v>
      </c>
      <c r="P51" s="53">
        <f t="shared" si="9"/>
        <v>66.286671644237245</v>
      </c>
      <c r="Q51" s="53">
        <f t="shared" si="10"/>
        <v>76.250222998556694</v>
      </c>
      <c r="R51" s="53">
        <f t="shared" si="11"/>
        <v>76.499696805427675</v>
      </c>
      <c r="T51" s="53">
        <f>Données!X52</f>
        <v>87.8</v>
      </c>
      <c r="U51">
        <f>Données!AV52</f>
        <v>1136191</v>
      </c>
      <c r="V51" s="53">
        <f t="shared" si="6"/>
        <v>77.27573973037984</v>
      </c>
    </row>
    <row r="52" spans="1:22">
      <c r="A52" t="str">
        <f>Budget!A52</f>
        <v>États-Unis</v>
      </c>
      <c r="B52">
        <f>Budget!AC52</f>
        <v>412945.5</v>
      </c>
      <c r="C52">
        <f>Budget!AD52</f>
        <v>500960.4</v>
      </c>
      <c r="D52">
        <f>Budget!AE52</f>
        <v>680567.2</v>
      </c>
      <c r="E52">
        <f>Budget!AF52</f>
        <v>719138.4</v>
      </c>
      <c r="F52">
        <f>Budget!AG52</f>
        <v>623507.6</v>
      </c>
      <c r="H52" s="49">
        <f>(Données!AB53+Données!AC53)/2</f>
        <v>277447000</v>
      </c>
      <c r="I52" s="49">
        <f>SUM(Données!AD53:AH53)/5</f>
        <v>287533958</v>
      </c>
      <c r="J52" s="49">
        <f>SUM(Données!AI53:AM53)/5</f>
        <v>301198642.60000002</v>
      </c>
      <c r="K52" s="49">
        <f>SUM(Données!AN53:AR53)/5</f>
        <v>313844892</v>
      </c>
      <c r="L52" s="49">
        <f>SUM(Données!AS53:AV53)/4</f>
        <v>324032142.5</v>
      </c>
      <c r="N52" s="53">
        <f t="shared" si="7"/>
        <v>1488.3761583293385</v>
      </c>
      <c r="O52" s="53">
        <f t="shared" si="8"/>
        <v>1742.2651692500265</v>
      </c>
      <c r="P52" s="53">
        <f t="shared" si="9"/>
        <v>2259.5294391940924</v>
      </c>
      <c r="Q52" s="53">
        <f t="shared" si="10"/>
        <v>2291.381565642942</v>
      </c>
      <c r="R52" s="53">
        <f t="shared" si="11"/>
        <v>1924.2152805874807</v>
      </c>
      <c r="T52" s="53">
        <f>Données!X53</f>
        <v>648798</v>
      </c>
      <c r="U52">
        <f>Données!AV53</f>
        <v>327167434</v>
      </c>
      <c r="V52" s="53">
        <f t="shared" si="6"/>
        <v>1983.0763473848683</v>
      </c>
    </row>
    <row r="53" spans="1:22">
      <c r="A53" t="str">
        <f>Budget!A53</f>
        <v>Éthiopie</v>
      </c>
      <c r="B53">
        <f>Budget!AC53</f>
        <v>1262</v>
      </c>
      <c r="C53">
        <f>Budget!AD53</f>
        <v>865.8</v>
      </c>
      <c r="D53">
        <f>Budget!AE53</f>
        <v>553.20000000000005</v>
      </c>
      <c r="E53">
        <f>Budget!AF53</f>
        <v>427.4</v>
      </c>
      <c r="F53">
        <f>Budget!AG53</f>
        <v>488</v>
      </c>
      <c r="H53" s="49">
        <f>(Données!AB54+Données!AC54)/2</f>
        <v>63425368.5</v>
      </c>
      <c r="I53" s="49">
        <f>SUM(Données!AD54:AH54)/5</f>
        <v>70187281.400000006</v>
      </c>
      <c r="J53" s="49">
        <f>SUM(Données!AI54:AM54)/5</f>
        <v>80732002.599999994</v>
      </c>
      <c r="K53" s="49">
        <f>SUM(Données!AN54:AR54)/5</f>
        <v>92797380</v>
      </c>
      <c r="L53" s="49">
        <f>SUM(Données!AS54:AV54)/4</f>
        <v>105015885.5</v>
      </c>
      <c r="N53" s="53">
        <f t="shared" si="7"/>
        <v>19.897401147933419</v>
      </c>
      <c r="O53" s="53">
        <f t="shared" si="8"/>
        <v>12.335568250118888</v>
      </c>
      <c r="P53" s="53">
        <f t="shared" si="9"/>
        <v>6.8523012211268997</v>
      </c>
      <c r="Q53" s="53">
        <f t="shared" si="10"/>
        <v>4.6057334808374977</v>
      </c>
      <c r="R53" s="53">
        <f t="shared" si="11"/>
        <v>4.6469160134825511</v>
      </c>
      <c r="T53" s="53">
        <f>Données!X54</f>
        <v>497</v>
      </c>
      <c r="U53">
        <f>Données!AV54</f>
        <v>109224559</v>
      </c>
      <c r="V53" s="53">
        <f t="shared" si="6"/>
        <v>4.5502587014336218</v>
      </c>
    </row>
    <row r="54" spans="1:22">
      <c r="A54" t="str">
        <f>Budget!A54</f>
        <v>Fidji</v>
      </c>
      <c r="B54">
        <f>Budget!AC54</f>
        <v>40.4</v>
      </c>
      <c r="C54">
        <f>Budget!AD54</f>
        <v>58.8</v>
      </c>
      <c r="D54">
        <f>Budget!AE54</f>
        <v>65.2</v>
      </c>
      <c r="E54">
        <f>Budget!AF54</f>
        <v>56.06</v>
      </c>
      <c r="F54">
        <f>Budget!AG54</f>
        <v>46.42</v>
      </c>
      <c r="H54" s="49">
        <f>(Données!AB55+Données!AC55)/2</f>
        <v>803230</v>
      </c>
      <c r="I54" s="49">
        <f>SUM(Données!AD55:AH55)/5</f>
        <v>814824.8</v>
      </c>
      <c r="J54" s="49">
        <f>SUM(Données!AI55:AM55)/5</f>
        <v>836932.4</v>
      </c>
      <c r="K54" s="49">
        <f>SUM(Données!AN55:AR55)/5</f>
        <v>864079.4</v>
      </c>
      <c r="L54" s="49">
        <f>SUM(Données!AS55:AV55)/4</f>
        <v>875492</v>
      </c>
      <c r="N54" s="53">
        <f t="shared" si="7"/>
        <v>50.296926160626469</v>
      </c>
      <c r="O54" s="53">
        <f t="shared" si="8"/>
        <v>72.162752041911332</v>
      </c>
      <c r="P54" s="53">
        <f t="shared" si="9"/>
        <v>77.903543942139166</v>
      </c>
      <c r="Q54" s="53">
        <f t="shared" si="10"/>
        <v>64.878297063904085</v>
      </c>
      <c r="R54" s="53">
        <f t="shared" si="11"/>
        <v>53.021615274611307</v>
      </c>
      <c r="T54" s="53">
        <f>Données!X55</f>
        <v>48.4</v>
      </c>
      <c r="U54">
        <f>Données!AV55</f>
        <v>883483</v>
      </c>
      <c r="V54" s="53">
        <f t="shared" si="6"/>
        <v>54.783170700511498</v>
      </c>
    </row>
    <row r="55" spans="1:22">
      <c r="A55" t="str">
        <f>Budget!A55</f>
        <v>Finlande</v>
      </c>
      <c r="B55">
        <f>Budget!AC55</f>
        <v>2462.5</v>
      </c>
      <c r="C55">
        <f>Budget!AD55</f>
        <v>2651</v>
      </c>
      <c r="D55">
        <f>Budget!AE55</f>
        <v>3326.4</v>
      </c>
      <c r="E55">
        <f>Budget!AF55</f>
        <v>3506.4</v>
      </c>
      <c r="F55">
        <f>Budget!AG55</f>
        <v>3572.4</v>
      </c>
      <c r="H55" s="49">
        <f>(Données!AB56+Données!AC56)/2</f>
        <v>5159486</v>
      </c>
      <c r="I55" s="49">
        <f>SUM(Données!AD56:AH56)/5</f>
        <v>5201200.2</v>
      </c>
      <c r="J55" s="49">
        <f>SUM(Données!AI56:AM56)/5</f>
        <v>5290670.8</v>
      </c>
      <c r="K55" s="49">
        <f>SUM(Données!AN56:AR56)/5</f>
        <v>5413215.7999999998</v>
      </c>
      <c r="L55" s="49">
        <f>SUM(Données!AS56:AV56)/4</f>
        <v>5500274.5</v>
      </c>
      <c r="N55" s="53">
        <f t="shared" si="7"/>
        <v>477.27622480223806</v>
      </c>
      <c r="O55" s="53">
        <f t="shared" si="8"/>
        <v>509.69005192301574</v>
      </c>
      <c r="P55" s="53">
        <f t="shared" si="9"/>
        <v>628.72934751487469</v>
      </c>
      <c r="Q55" s="53">
        <f t="shared" si="10"/>
        <v>647.74805393865881</v>
      </c>
      <c r="R55" s="53">
        <f t="shared" si="11"/>
        <v>649.49485702940831</v>
      </c>
      <c r="T55" s="53">
        <f>Données!X56</f>
        <v>3849</v>
      </c>
      <c r="U55">
        <f>Données!AV56</f>
        <v>5518050</v>
      </c>
      <c r="V55" s="53">
        <f t="shared" si="6"/>
        <v>697.52901840324023</v>
      </c>
    </row>
    <row r="56" spans="1:22">
      <c r="A56" t="str">
        <f>Budget!A56</f>
        <v>France</v>
      </c>
      <c r="B56">
        <f>Budget!AC56</f>
        <v>52524</v>
      </c>
      <c r="C56">
        <f>Budget!AD56</f>
        <v>53598.2</v>
      </c>
      <c r="D56">
        <f>Budget!AE56</f>
        <v>55845.4</v>
      </c>
      <c r="E56">
        <f>Budget!AF56</f>
        <v>54493.2</v>
      </c>
      <c r="F56">
        <f>Budget!AG56</f>
        <v>59845.2</v>
      </c>
      <c r="H56" s="49">
        <f>(Données!AB57+Données!AC57)/2</f>
        <v>60341503</v>
      </c>
      <c r="I56" s="49">
        <f>SUM(Données!AD57:AH57)/5</f>
        <v>61804995.600000001</v>
      </c>
      <c r="J56" s="49">
        <f>SUM(Données!AI57:AM57)/5</f>
        <v>63979796.200000003</v>
      </c>
      <c r="K56" s="49">
        <f>SUM(Données!AN57:AR57)/5</f>
        <v>65668976.600000001</v>
      </c>
      <c r="L56" s="49">
        <f>SUM(Données!AS57:AV57)/4</f>
        <v>66826380.5</v>
      </c>
      <c r="N56" s="53">
        <f t="shared" si="7"/>
        <v>870.44566987335395</v>
      </c>
      <c r="O56" s="53">
        <f t="shared" si="8"/>
        <v>867.21468838677492</v>
      </c>
      <c r="P56" s="53">
        <f t="shared" si="9"/>
        <v>872.85992323933033</v>
      </c>
      <c r="Q56" s="53">
        <f t="shared" si="10"/>
        <v>829.81649511498551</v>
      </c>
      <c r="R56" s="53">
        <f t="shared" si="11"/>
        <v>895.53256591534239</v>
      </c>
      <c r="T56" s="53">
        <f>Données!X57</f>
        <v>63800</v>
      </c>
      <c r="U56">
        <f>Données!AV57</f>
        <v>66987244</v>
      </c>
      <c r="V56" s="53">
        <f t="shared" si="6"/>
        <v>952.42013539174707</v>
      </c>
    </row>
    <row r="57" spans="1:22">
      <c r="A57" t="str">
        <f>Budget!A57</f>
        <v>Gabon</v>
      </c>
      <c r="B57">
        <f>Budget!AC57</f>
        <v>0</v>
      </c>
      <c r="C57">
        <f>Budget!AD57</f>
        <v>151.4</v>
      </c>
      <c r="D57">
        <f>Budget!AE57</f>
        <v>144</v>
      </c>
      <c r="E57">
        <f>Budget!AF57</f>
        <v>241.8</v>
      </c>
      <c r="F57">
        <f>Budget!AG57</f>
        <v>231.6</v>
      </c>
      <c r="H57" s="49">
        <f>(Données!AB58+Données!AC58)/2</f>
        <v>1184556.5</v>
      </c>
      <c r="I57" s="49">
        <f>SUM(Données!AD58:AH58)/5</f>
        <v>1289685.2</v>
      </c>
      <c r="J57" s="49">
        <f>SUM(Données!AI58:AM58)/5</f>
        <v>1476148.8</v>
      </c>
      <c r="K57" s="49">
        <f>SUM(Données!AN58:AR58)/5</f>
        <v>1751865.6</v>
      </c>
      <c r="L57" s="49">
        <f>SUM(Données!AS58:AV58)/4</f>
        <v>2034914.25</v>
      </c>
      <c r="N57" s="53">
        <f t="shared" si="7"/>
        <v>0</v>
      </c>
      <c r="O57" s="53">
        <f t="shared" si="8"/>
        <v>117.39298861458595</v>
      </c>
      <c r="P57" s="53">
        <f t="shared" si="9"/>
        <v>97.551141185766639</v>
      </c>
      <c r="Q57" s="53">
        <f t="shared" si="10"/>
        <v>138.02428679460343</v>
      </c>
      <c r="R57" s="53">
        <f t="shared" si="11"/>
        <v>113.81314962043241</v>
      </c>
      <c r="T57" s="53">
        <f>Données!X58</f>
        <v>261</v>
      </c>
      <c r="U57">
        <f>Données!AV58</f>
        <v>2119275</v>
      </c>
      <c r="V57" s="53">
        <f t="shared" si="6"/>
        <v>123.15532434441023</v>
      </c>
    </row>
    <row r="58" spans="1:22">
      <c r="A58" t="str">
        <f>Budget!A58</f>
        <v>Gambie</v>
      </c>
      <c r="B58">
        <f>Budget!AC58</f>
        <v>2.75</v>
      </c>
      <c r="C58">
        <f>Budget!AD58</f>
        <v>2.6</v>
      </c>
      <c r="D58">
        <f>Budget!AE58</f>
        <v>6.24</v>
      </c>
      <c r="E58">
        <f>Budget!AF58</f>
        <v>12.6</v>
      </c>
      <c r="F58">
        <f>Budget!AG58</f>
        <v>12.566666666666668</v>
      </c>
      <c r="H58" s="49">
        <f>(Données!AB59+Données!AC59)/2</f>
        <v>1257629</v>
      </c>
      <c r="I58" s="49">
        <f>SUM(Données!AD59:AH59)/5</f>
        <v>1405698</v>
      </c>
      <c r="J58" s="49">
        <f>SUM(Données!AI59:AM59)/5</f>
        <v>1640919.6</v>
      </c>
      <c r="K58" s="49">
        <f>SUM(Données!AN59:AR59)/5</f>
        <v>1906821.4</v>
      </c>
      <c r="L58" s="49">
        <f>SUM(Données!AS59:AV59)/4</f>
        <v>2182248.75</v>
      </c>
      <c r="N58" s="53">
        <f t="shared" si="7"/>
        <v>2.1866544108000054</v>
      </c>
      <c r="O58" s="53">
        <f t="shared" si="8"/>
        <v>1.8496149244005469</v>
      </c>
      <c r="P58" s="53">
        <f t="shared" si="9"/>
        <v>3.8027457286755548</v>
      </c>
      <c r="Q58" s="53">
        <f t="shared" si="10"/>
        <v>6.6078553555146806</v>
      </c>
      <c r="R58" s="53">
        <f t="shared" si="11"/>
        <v>5.7585858013054967</v>
      </c>
      <c r="T58" s="53">
        <f>Données!X59</f>
        <v>11.5</v>
      </c>
      <c r="U58">
        <f>Données!AV59</f>
        <v>2280102</v>
      </c>
      <c r="V58" s="53">
        <f t="shared" si="6"/>
        <v>5.0436340128643371</v>
      </c>
    </row>
    <row r="59" spans="1:22">
      <c r="A59" t="str">
        <f>Budget!A59</f>
        <v>Géorgie</v>
      </c>
      <c r="B59">
        <f>Budget!AC59</f>
        <v>56.699999999999996</v>
      </c>
      <c r="C59">
        <f>Budget!AD59</f>
        <v>63.160000000000004</v>
      </c>
      <c r="D59">
        <f>Budget!AE59</f>
        <v>617.20000000000005</v>
      </c>
      <c r="E59">
        <f>Budget!AF59</f>
        <v>362.2</v>
      </c>
      <c r="F59">
        <f>Budget!AG59</f>
        <v>309.39999999999998</v>
      </c>
      <c r="H59" s="49">
        <f>(Données!AB60+Données!AC60)/2</f>
        <v>4200399.5</v>
      </c>
      <c r="I59" s="49">
        <f>SUM(Données!AD60:AH60)/5</f>
        <v>3989819</v>
      </c>
      <c r="J59" s="49">
        <f>SUM(Données!AI60:AM60)/5</f>
        <v>3861168.4</v>
      </c>
      <c r="K59" s="49">
        <f>SUM(Données!AN60:AR60)/5</f>
        <v>3741818.4</v>
      </c>
      <c r="L59" s="49">
        <f>SUM(Données!AS60:AV60)/4</f>
        <v>3727946.25</v>
      </c>
      <c r="N59" s="53">
        <f t="shared" si="7"/>
        <v>13.498716014988572</v>
      </c>
      <c r="O59" s="53">
        <f t="shared" si="8"/>
        <v>15.830292050842406</v>
      </c>
      <c r="P59" s="53">
        <f t="shared" si="9"/>
        <v>159.84798798208337</v>
      </c>
      <c r="Q59" s="53">
        <f t="shared" si="10"/>
        <v>96.797856357753759</v>
      </c>
      <c r="R59" s="53">
        <f t="shared" si="11"/>
        <v>82.994758843424847</v>
      </c>
      <c r="T59" s="53">
        <f>Données!X60</f>
        <v>317</v>
      </c>
      <c r="U59">
        <f>Données!AV60</f>
        <v>3731000</v>
      </c>
      <c r="V59" s="53">
        <f t="shared" si="6"/>
        <v>84.963816671133742</v>
      </c>
    </row>
    <row r="60" spans="1:22">
      <c r="A60" t="str">
        <f>Budget!A60</f>
        <v>Ghana</v>
      </c>
      <c r="B60">
        <f>Budget!AC60</f>
        <v>48.7</v>
      </c>
      <c r="C60">
        <f>Budget!AD60</f>
        <v>56.44</v>
      </c>
      <c r="D60">
        <f>Budget!AE60</f>
        <v>80.5</v>
      </c>
      <c r="E60">
        <f>Budget!AF60</f>
        <v>204.94</v>
      </c>
      <c r="F60">
        <f>Budget!AG60</f>
        <v>200.4</v>
      </c>
      <c r="H60" s="49">
        <f>(Données!AB61+Données!AC61)/2</f>
        <v>18584757.5</v>
      </c>
      <c r="I60" s="49">
        <f>SUM(Données!AD61:AH61)/5</f>
        <v>20260957.399999999</v>
      </c>
      <c r="J60" s="49">
        <f>SUM(Données!AI61:AM61)/5</f>
        <v>22978481.600000001</v>
      </c>
      <c r="K60" s="49">
        <f>SUM(Données!AN61:AR61)/5</f>
        <v>25999178.399999999</v>
      </c>
      <c r="L60" s="49">
        <f>SUM(Données!AS61:AV61)/4</f>
        <v>28804932.5</v>
      </c>
      <c r="N60" s="53">
        <f t="shared" si="7"/>
        <v>2.6204269816272823</v>
      </c>
      <c r="O60" s="53">
        <f t="shared" si="8"/>
        <v>2.7856531597070533</v>
      </c>
      <c r="P60" s="53">
        <f t="shared" si="9"/>
        <v>3.5032776056012334</v>
      </c>
      <c r="Q60" s="53">
        <f t="shared" si="10"/>
        <v>7.8825567811019752</v>
      </c>
      <c r="R60" s="53">
        <f t="shared" si="11"/>
        <v>6.9571418020160261</v>
      </c>
      <c r="T60" s="53">
        <f>Données!X61</f>
        <v>218</v>
      </c>
      <c r="U60">
        <f>Données!AV61</f>
        <v>29767108</v>
      </c>
      <c r="V60" s="53">
        <f t="shared" si="6"/>
        <v>7.3235196378499383</v>
      </c>
    </row>
    <row r="61" spans="1:22">
      <c r="A61" t="str">
        <f>Budget!A61</f>
        <v>Grèce</v>
      </c>
      <c r="B61">
        <f>Budget!AC61</f>
        <v>7120</v>
      </c>
      <c r="C61">
        <f>Budget!AD61</f>
        <v>7168.6</v>
      </c>
      <c r="D61">
        <f>Budget!AE61</f>
        <v>8178.6</v>
      </c>
      <c r="E61">
        <f>Budget!AF61</f>
        <v>5370.2</v>
      </c>
      <c r="F61">
        <f>Budget!AG61</f>
        <v>5047.2</v>
      </c>
      <c r="H61" s="49">
        <f>(Données!AB62+Données!AC62)/2</f>
        <v>10741103.5</v>
      </c>
      <c r="I61" s="49">
        <f>SUM(Données!AD62:AH62)/5</f>
        <v>10890634.6</v>
      </c>
      <c r="J61" s="49">
        <f>SUM(Données!AI62:AM62)/5</f>
        <v>11048201.4</v>
      </c>
      <c r="K61" s="49">
        <f>SUM(Données!AN62:AR62)/5</f>
        <v>11025775</v>
      </c>
      <c r="L61" s="49">
        <f>SUM(Données!AS62:AV62)/4</f>
        <v>10769800.25</v>
      </c>
      <c r="N61" s="53">
        <f t="shared" si="7"/>
        <v>662.87416372070152</v>
      </c>
      <c r="O61" s="53">
        <f t="shared" si="8"/>
        <v>658.23528777652689</v>
      </c>
      <c r="P61" s="53">
        <f t="shared" si="9"/>
        <v>740.26528879171224</v>
      </c>
      <c r="Q61" s="53">
        <f t="shared" si="10"/>
        <v>487.05873283283944</v>
      </c>
      <c r="R61" s="53">
        <f t="shared" si="11"/>
        <v>468.64378937761637</v>
      </c>
      <c r="T61" s="53">
        <f>Données!X62</f>
        <v>5227</v>
      </c>
      <c r="U61">
        <f>Données!AV62</f>
        <v>10727668</v>
      </c>
      <c r="V61" s="53">
        <f t="shared" si="6"/>
        <v>487.24475813382742</v>
      </c>
    </row>
    <row r="62" spans="1:22">
      <c r="A62" t="str">
        <f>Budget!A62</f>
        <v>Guatemala</v>
      </c>
      <c r="B62">
        <f>Budget!AC62</f>
        <v>342.5</v>
      </c>
      <c r="C62">
        <f>Budget!AD62</f>
        <v>389.2</v>
      </c>
      <c r="D62">
        <f>Budget!AE62</f>
        <v>221.6</v>
      </c>
      <c r="E62">
        <f>Budget!AF62</f>
        <v>278.8</v>
      </c>
      <c r="F62">
        <f>Budget!AG62</f>
        <v>285.8</v>
      </c>
      <c r="H62" s="49">
        <f>(Données!AB63+Données!AC63)/2</f>
        <v>11260352</v>
      </c>
      <c r="I62" s="49">
        <f>SUM(Données!AD63:AH63)/5</f>
        <v>12216388</v>
      </c>
      <c r="J62" s="49">
        <f>SUM(Données!AI63:AM63)/5</f>
        <v>13703213.4</v>
      </c>
      <c r="K62" s="49">
        <f>SUM(Données!AN63:AR63)/5</f>
        <v>15273812.4</v>
      </c>
      <c r="L62" s="49">
        <f>SUM(Données!AS63:AV63)/4</f>
        <v>16749558</v>
      </c>
      <c r="N62" s="53">
        <f t="shared" si="7"/>
        <v>30.416455897648671</v>
      </c>
      <c r="O62" s="53">
        <f t="shared" si="8"/>
        <v>31.858844038024987</v>
      </c>
      <c r="P62" s="53">
        <f t="shared" si="9"/>
        <v>16.171389405641161</v>
      </c>
      <c r="Q62" s="53">
        <f t="shared" si="10"/>
        <v>18.253464996073934</v>
      </c>
      <c r="R62" s="53">
        <f t="shared" si="11"/>
        <v>17.06313683023755</v>
      </c>
      <c r="T62" s="53">
        <f>Données!X63</f>
        <v>278</v>
      </c>
      <c r="U62">
        <f>Données!AV63</f>
        <v>17247807</v>
      </c>
      <c r="V62" s="53">
        <f t="shared" si="6"/>
        <v>16.117991116203932</v>
      </c>
    </row>
    <row r="63" spans="1:22">
      <c r="A63" t="str">
        <f>Budget!A63</f>
        <v>Guinée</v>
      </c>
      <c r="B63">
        <f>Budget!AC63</f>
        <v>75.7</v>
      </c>
      <c r="C63">
        <f>Budget!AD63</f>
        <v>144.9</v>
      </c>
      <c r="D63">
        <f>Budget!AE63</f>
        <v>0</v>
      </c>
      <c r="E63">
        <f>Budget!AF63</f>
        <v>200.66666666666666</v>
      </c>
      <c r="F63">
        <f>Budget!AG63</f>
        <v>197.2</v>
      </c>
      <c r="H63" s="49">
        <f>(Données!AB64+Données!AC64)/2</f>
        <v>7957762</v>
      </c>
      <c r="I63" s="49">
        <f>SUM(Données!AD64:AH64)/5</f>
        <v>8584544.1999999993</v>
      </c>
      <c r="J63" s="49">
        <f>SUM(Données!AI64:AM64)/5</f>
        <v>9527685.8000000007</v>
      </c>
      <c r="K63" s="49">
        <f>SUM(Données!AN64:AR64)/5</f>
        <v>10661692.6</v>
      </c>
      <c r="L63" s="49">
        <f>SUM(Données!AS64:AV64)/4</f>
        <v>11913096.5</v>
      </c>
      <c r="N63" s="53">
        <f t="shared" si="7"/>
        <v>9.5127248088093115</v>
      </c>
      <c r="O63" s="53">
        <f t="shared" si="8"/>
        <v>16.879172222096546</v>
      </c>
      <c r="P63" s="53">
        <f t="shared" si="9"/>
        <v>0</v>
      </c>
      <c r="Q63" s="53">
        <f t="shared" si="10"/>
        <v>18.821276714230784</v>
      </c>
      <c r="R63" s="53">
        <f t="shared" si="11"/>
        <v>16.553210997661271</v>
      </c>
      <c r="T63" s="53">
        <f>Données!X64</f>
        <v>209</v>
      </c>
      <c r="U63">
        <f>Données!AV64</f>
        <v>12414318</v>
      </c>
      <c r="V63" s="53">
        <f t="shared" si="6"/>
        <v>16.835399254312641</v>
      </c>
    </row>
    <row r="64" spans="1:22">
      <c r="A64" t="str">
        <f>Budget!A64</f>
        <v>Guinée équatoriale</v>
      </c>
      <c r="B64">
        <f>Budget!AC64</f>
        <v>0</v>
      </c>
      <c r="C64">
        <f>Budget!AD64</f>
        <v>0</v>
      </c>
      <c r="D64">
        <f>Budget!AE64</f>
        <v>309.66666666666669</v>
      </c>
      <c r="E64">
        <f>Budget!AF64</f>
        <v>146</v>
      </c>
      <c r="F64">
        <f>Budget!AG64</f>
        <v>18.600000000000001</v>
      </c>
      <c r="H64" s="49">
        <f>(Données!AB65+Données!AC65)/2</f>
        <v>570131</v>
      </c>
      <c r="I64" s="49">
        <f>SUM(Données!AD65:AH65)/5</f>
        <v>659968.80000000005</v>
      </c>
      <c r="J64" s="49">
        <f>SUM(Données!AI65:AM65)/5</f>
        <v>823631.4</v>
      </c>
      <c r="K64" s="49">
        <f>SUM(Données!AN65:AR65)/5</f>
        <v>1032074.4</v>
      </c>
      <c r="L64" s="49">
        <f>SUM(Données!AS65:AV65)/4</f>
        <v>1238680.5</v>
      </c>
      <c r="N64" s="53">
        <f t="shared" si="7"/>
        <v>0</v>
      </c>
      <c r="O64" s="53">
        <f t="shared" si="8"/>
        <v>0</v>
      </c>
      <c r="P64" s="53">
        <f t="shared" si="9"/>
        <v>375.97724742726746</v>
      </c>
      <c r="Q64" s="53">
        <f t="shared" si="10"/>
        <v>141.46266974551446</v>
      </c>
      <c r="R64" s="53">
        <f t="shared" si="11"/>
        <v>15.015978696685707</v>
      </c>
      <c r="T64" s="53">
        <f>Données!X65</f>
        <v>0</v>
      </c>
      <c r="U64">
        <f>Données!AV65</f>
        <v>1308974</v>
      </c>
      <c r="V64" s="53">
        <f t="shared" si="6"/>
        <v>0</v>
      </c>
    </row>
    <row r="65" spans="1:22">
      <c r="A65" t="str">
        <f>Budget!A65</f>
        <v>Guinée-Bissau</v>
      </c>
      <c r="B65">
        <f>Budget!AC65</f>
        <v>4.4000000000000004</v>
      </c>
      <c r="C65">
        <f>Budget!AD65</f>
        <v>11.875</v>
      </c>
      <c r="D65">
        <f>Budget!AE65</f>
        <v>13.55</v>
      </c>
      <c r="E65">
        <f>Budget!AF65</f>
        <v>18.2</v>
      </c>
      <c r="F65">
        <f>Budget!AG65</f>
        <v>17.7</v>
      </c>
      <c r="H65" s="49">
        <f>(Données!AB66+Données!AC66)/2</f>
        <v>1165751</v>
      </c>
      <c r="I65" s="49">
        <f>SUM(Données!AD66:AH66)/5</f>
        <v>1255931.3999999999</v>
      </c>
      <c r="J65" s="49">
        <f>SUM(Données!AI66:AM66)/5</f>
        <v>1412982.2</v>
      </c>
      <c r="K65" s="49">
        <f>SUM(Données!AN66:AR66)/5</f>
        <v>1606252.6</v>
      </c>
      <c r="L65" s="49">
        <f>SUM(Données!AS66:AV66)/4</f>
        <v>1805523.5</v>
      </c>
      <c r="N65" s="53">
        <f t="shared" si="7"/>
        <v>3.7743909291092179</v>
      </c>
      <c r="O65" s="53">
        <f t="shared" si="8"/>
        <v>9.4551342533517371</v>
      </c>
      <c r="P65" s="53">
        <f t="shared" si="9"/>
        <v>9.5896466353220866</v>
      </c>
      <c r="Q65" s="53">
        <f t="shared" si="10"/>
        <v>11.330720958833</v>
      </c>
      <c r="R65" s="53">
        <f t="shared" si="11"/>
        <v>9.8032509684864255</v>
      </c>
      <c r="T65" s="53">
        <f>Données!X66</f>
        <v>0</v>
      </c>
      <c r="U65">
        <f>Données!AV66</f>
        <v>1874309</v>
      </c>
      <c r="V65" s="53">
        <f t="shared" si="6"/>
        <v>0</v>
      </c>
    </row>
    <row r="66" spans="1:22">
      <c r="A66" t="str">
        <f>Budget!A66</f>
        <v>Guyana</v>
      </c>
      <c r="B66">
        <f>Budget!AC66</f>
        <v>0</v>
      </c>
      <c r="C66">
        <f>Budget!AD66</f>
        <v>27.54</v>
      </c>
      <c r="D66">
        <f>Budget!AE66</f>
        <v>31.720000000000006</v>
      </c>
      <c r="E66">
        <f>Budget!AF66</f>
        <v>35.880000000000003</v>
      </c>
      <c r="F66">
        <f>Budget!AG66</f>
        <v>55.86</v>
      </c>
      <c r="H66" s="49">
        <f>(Données!AB67+Données!AC67)/2</f>
        <v>751726</v>
      </c>
      <c r="I66" s="49">
        <f>SUM(Données!AD67:AH67)/5</f>
        <v>745518</v>
      </c>
      <c r="J66" s="49">
        <f>SUM(Données!AI67:AM67)/5</f>
        <v>746703</v>
      </c>
      <c r="K66" s="49">
        <f>SUM(Données!AN67:AR67)/5</f>
        <v>755905.6</v>
      </c>
      <c r="L66" s="49">
        <f>SUM(Données!AS67:AV67)/4</f>
        <v>773255.75</v>
      </c>
      <c r="N66" s="53">
        <f t="shared" si="7"/>
        <v>0</v>
      </c>
      <c r="O66" s="53">
        <f t="shared" si="8"/>
        <v>36.940757969626489</v>
      </c>
      <c r="P66" s="53">
        <f t="shared" si="9"/>
        <v>42.480075746314142</v>
      </c>
      <c r="Q66" s="53">
        <f t="shared" si="10"/>
        <v>47.466244462271483</v>
      </c>
      <c r="R66" s="53">
        <f t="shared" si="11"/>
        <v>72.240005974737343</v>
      </c>
      <c r="T66" s="53">
        <f>Données!X67</f>
        <v>59.8</v>
      </c>
      <c r="U66">
        <f>Données!AV67</f>
        <v>779004</v>
      </c>
      <c r="V66" s="53">
        <f t="shared" si="6"/>
        <v>76.764689269888223</v>
      </c>
    </row>
    <row r="67" spans="1:22">
      <c r="A67" t="str">
        <f>Budget!A67</f>
        <v>Haïti</v>
      </c>
      <c r="B67">
        <f>Budget!AC67</f>
        <v>0</v>
      </c>
      <c r="C67">
        <f>Budget!AD67</f>
        <v>0</v>
      </c>
      <c r="D67">
        <f>Budget!AE67</f>
        <v>0</v>
      </c>
      <c r="E67">
        <f>Budget!AF67</f>
        <v>0.1</v>
      </c>
      <c r="F67">
        <f>Budget!AG67</f>
        <v>0.1</v>
      </c>
      <c r="H67" s="49">
        <f>(Données!AB68+Données!AC68)/2</f>
        <v>8246868.5</v>
      </c>
      <c r="I67" s="49">
        <f>SUM(Données!AD68:AH68)/5</f>
        <v>8754791.1999999993</v>
      </c>
      <c r="J67" s="49">
        <f>SUM(Données!AI68:AM68)/5</f>
        <v>9496005.4000000004</v>
      </c>
      <c r="K67" s="49">
        <f>SUM(Données!AN68:AR68)/5</f>
        <v>10250050.6</v>
      </c>
      <c r="L67" s="49">
        <f>SUM(Données!AS68:AV68)/4</f>
        <v>10910263.5</v>
      </c>
      <c r="N67" s="53">
        <f t="shared" si="7"/>
        <v>0</v>
      </c>
      <c r="O67" s="53">
        <f t="shared" si="8"/>
        <v>0</v>
      </c>
      <c r="P67" s="53">
        <f t="shared" si="9"/>
        <v>0</v>
      </c>
      <c r="Q67" s="53">
        <f t="shared" si="10"/>
        <v>9.7560493994049164E-3</v>
      </c>
      <c r="R67" s="53">
        <f t="shared" si="11"/>
        <v>9.1656814704796086E-3</v>
      </c>
      <c r="T67" s="53">
        <f>Données!X68</f>
        <v>0.1</v>
      </c>
      <c r="U67">
        <f>Données!AV68</f>
        <v>11123176</v>
      </c>
      <c r="V67" s="53">
        <f t="shared" ref="V67:V130" si="12">1000000*T67/U67</f>
        <v>8.9902380399267262E-3</v>
      </c>
    </row>
    <row r="68" spans="1:22">
      <c r="A68" t="str">
        <f>Budget!A68</f>
        <v>Honduras</v>
      </c>
      <c r="B68">
        <f>Budget!AC68</f>
        <v>0</v>
      </c>
      <c r="C68">
        <f>Budget!AD68</f>
        <v>109.42</v>
      </c>
      <c r="D68">
        <f>Budget!AE68</f>
        <v>136.6</v>
      </c>
      <c r="E68">
        <f>Budget!AF68</f>
        <v>243.2</v>
      </c>
      <c r="F68">
        <f>Budget!AG68</f>
        <v>384.6</v>
      </c>
      <c r="H68" s="49">
        <f>(Données!AB69+Données!AC69)/2</f>
        <v>6308778.5</v>
      </c>
      <c r="I68" s="49">
        <f>SUM(Données!AD69:AH69)/5</f>
        <v>6928991.5999999996</v>
      </c>
      <c r="J68" s="49">
        <f>SUM(Données!AI69:AM69)/5</f>
        <v>7806706.2000000002</v>
      </c>
      <c r="K68" s="49">
        <f>SUM(Données!AN69:AR69)/5</f>
        <v>8638588.4000000004</v>
      </c>
      <c r="L68" s="49">
        <f>SUM(Données!AS69:AV69)/4</f>
        <v>9350061.5</v>
      </c>
      <c r="N68" s="53">
        <f t="shared" si="7"/>
        <v>0</v>
      </c>
      <c r="O68" s="53">
        <f t="shared" si="8"/>
        <v>15.79161966367516</v>
      </c>
      <c r="P68" s="53">
        <f t="shared" si="9"/>
        <v>17.497776463010737</v>
      </c>
      <c r="Q68" s="53">
        <f t="shared" si="10"/>
        <v>28.152747733645928</v>
      </c>
      <c r="R68" s="53">
        <f t="shared" si="11"/>
        <v>41.133419282857126</v>
      </c>
      <c r="T68" s="53">
        <f>Données!X69</f>
        <v>410</v>
      </c>
      <c r="U68">
        <f>Données!AV69</f>
        <v>9587522</v>
      </c>
      <c r="V68" s="53">
        <f t="shared" si="12"/>
        <v>42.763917516955892</v>
      </c>
    </row>
    <row r="69" spans="1:22">
      <c r="A69" t="str">
        <f>Budget!A69</f>
        <v>Hongrie</v>
      </c>
      <c r="B69">
        <f>Budget!AC69</f>
        <v>1232.5</v>
      </c>
      <c r="C69">
        <f>Budget!AD69</f>
        <v>1680.4</v>
      </c>
      <c r="D69">
        <f>Budget!AE69</f>
        <v>1519.6</v>
      </c>
      <c r="E69">
        <f>Budget!AF69</f>
        <v>1119</v>
      </c>
      <c r="F69">
        <f>Budget!AG69</f>
        <v>1440.6</v>
      </c>
      <c r="H69" s="49">
        <f>(Données!AB70+Données!AC70)/2</f>
        <v>10252050</v>
      </c>
      <c r="I69" s="49">
        <f>SUM(Données!AD70:AH70)/5</f>
        <v>10158770.6</v>
      </c>
      <c r="J69" s="49">
        <f>SUM(Données!AI70:AM70)/5</f>
        <v>10055010.6</v>
      </c>
      <c r="K69" s="49">
        <f>SUM(Données!AN70:AR70)/5</f>
        <v>9930332.4000000004</v>
      </c>
      <c r="L69" s="49">
        <f>SUM(Données!AS70:AV70)/4</f>
        <v>9803450.5</v>
      </c>
      <c r="N69" s="53">
        <f t="shared" si="7"/>
        <v>120.21985846733092</v>
      </c>
      <c r="O69" s="53">
        <f t="shared" si="8"/>
        <v>165.41371649833297</v>
      </c>
      <c r="P69" s="53">
        <f t="shared" si="9"/>
        <v>151.12863232585752</v>
      </c>
      <c r="Q69" s="53">
        <f t="shared" si="10"/>
        <v>112.68504969682586</v>
      </c>
      <c r="R69" s="53">
        <f t="shared" si="11"/>
        <v>146.94826071697918</v>
      </c>
      <c r="T69" s="53">
        <f>Données!X70</f>
        <v>1642</v>
      </c>
      <c r="U69">
        <f>Données!AV70</f>
        <v>9768785</v>
      </c>
      <c r="V69" s="53">
        <f t="shared" si="12"/>
        <v>168.08640992713015</v>
      </c>
    </row>
    <row r="70" spans="1:22">
      <c r="A70" t="str">
        <f>Budget!A70</f>
        <v>Inde</v>
      </c>
      <c r="B70">
        <f>Budget!AC70</f>
        <v>26248.5</v>
      </c>
      <c r="C70">
        <f>Budget!AD70</f>
        <v>31132.2</v>
      </c>
      <c r="D70">
        <f>Budget!AE70</f>
        <v>42009.4</v>
      </c>
      <c r="E70">
        <f>Budget!AF70</f>
        <v>52400</v>
      </c>
      <c r="F70">
        <f>Budget!AG70</f>
        <v>62537.4</v>
      </c>
      <c r="H70" s="49">
        <f>(Données!AB71+Données!AC71)/2</f>
        <v>1028770868.5</v>
      </c>
      <c r="I70" s="49">
        <f>SUM(Données!AD71:AH71)/5</f>
        <v>1093207884.5999999</v>
      </c>
      <c r="J70" s="49">
        <f>SUM(Données!AI71:AM71)/5</f>
        <v>1182940334</v>
      </c>
      <c r="K70" s="49">
        <f>SUM(Données!AN71:AR71)/5</f>
        <v>1265360600.4000001</v>
      </c>
      <c r="L70" s="49">
        <f>SUM(Données!AS71:AV71)/4</f>
        <v>1331484538.75</v>
      </c>
      <c r="N70" s="53">
        <f t="shared" si="7"/>
        <v>25.51442775423029</v>
      </c>
      <c r="O70" s="53">
        <f t="shared" si="8"/>
        <v>28.477840709492448</v>
      </c>
      <c r="P70" s="53">
        <f t="shared" si="9"/>
        <v>35.512695604814844</v>
      </c>
      <c r="Q70" s="53">
        <f t="shared" si="10"/>
        <v>41.411120263611451</v>
      </c>
      <c r="R70" s="53">
        <f t="shared" si="11"/>
        <v>46.968175881869584</v>
      </c>
      <c r="T70" s="53">
        <f>Données!X71</f>
        <v>66510</v>
      </c>
      <c r="U70">
        <f>Données!AV71</f>
        <v>1352617328</v>
      </c>
      <c r="V70" s="53">
        <f t="shared" si="12"/>
        <v>49.171335176034354</v>
      </c>
    </row>
    <row r="71" spans="1:22">
      <c r="A71" t="str">
        <f>Budget!A71</f>
        <v>Indonésie</v>
      </c>
      <c r="B71">
        <f>Budget!AC71</f>
        <v>2588</v>
      </c>
      <c r="C71">
        <f>Budget!AD71</f>
        <v>2770</v>
      </c>
      <c r="D71">
        <f>Budget!AE71</f>
        <v>3588.2</v>
      </c>
      <c r="E71">
        <f>Budget!AF71</f>
        <v>6125.8</v>
      </c>
      <c r="F71">
        <f>Budget!AG71</f>
        <v>7824.2</v>
      </c>
      <c r="H71" s="49">
        <f>(Données!AB72+Données!AC72)/2</f>
        <v>207169880.5</v>
      </c>
      <c r="I71" s="49">
        <f>SUM(Données!AD72:AH72)/5</f>
        <v>217378835.59999999</v>
      </c>
      <c r="J71" s="49">
        <f>SUM(Données!AI72:AM72)/5</f>
        <v>232414460.40000001</v>
      </c>
      <c r="K71" s="49">
        <f>SUM(Données!AN72:AR72)/5</f>
        <v>248467648</v>
      </c>
      <c r="L71" s="49">
        <f>SUM(Données!AS72:AV72)/4</f>
        <v>263061700.75</v>
      </c>
      <c r="N71" s="53">
        <f t="shared" si="7"/>
        <v>12.492163405963831</v>
      </c>
      <c r="O71" s="53">
        <f t="shared" si="8"/>
        <v>12.742730875130329</v>
      </c>
      <c r="P71" s="53">
        <f t="shared" si="9"/>
        <v>15.438798402752051</v>
      </c>
      <c r="Q71" s="53">
        <f t="shared" si="10"/>
        <v>24.654316363955761</v>
      </c>
      <c r="R71" s="53">
        <f t="shared" si="11"/>
        <v>29.74283211008245</v>
      </c>
      <c r="T71" s="53">
        <f>Données!X72</f>
        <v>7437</v>
      </c>
      <c r="U71">
        <f>Données!AV72</f>
        <v>267663435</v>
      </c>
      <c r="V71" s="53">
        <f t="shared" si="12"/>
        <v>27.78489336804633</v>
      </c>
    </row>
    <row r="72" spans="1:22">
      <c r="A72" t="str">
        <f>Budget!A72</f>
        <v>Iran</v>
      </c>
      <c r="B72">
        <f>Budget!AC72</f>
        <v>5293</v>
      </c>
      <c r="C72">
        <f>Budget!AD72</f>
        <v>7638.6</v>
      </c>
      <c r="D72">
        <f>Budget!AE72</f>
        <v>13768.2</v>
      </c>
      <c r="E72">
        <f>Budget!AF72</f>
        <v>12349</v>
      </c>
      <c r="F72">
        <f>Budget!AG72</f>
        <v>12692.8</v>
      </c>
      <c r="H72" s="49">
        <f>(Données!AB73+Données!AC73)/2</f>
        <v>64386358</v>
      </c>
      <c r="I72" s="49">
        <f>SUM(Données!AD73:AH73)/5</f>
        <v>67286306.400000006</v>
      </c>
      <c r="J72" s="49">
        <f>SUM(Données!AI73:AM73)/5</f>
        <v>71339804.599999994</v>
      </c>
      <c r="K72" s="49">
        <f>SUM(Données!AN73:AR73)/5</f>
        <v>75577006.599999994</v>
      </c>
      <c r="L72" s="49">
        <f>SUM(Données!AS73:AV73)/4</f>
        <v>80132612.75</v>
      </c>
      <c r="N72" s="53">
        <f t="shared" si="7"/>
        <v>82.206855060818938</v>
      </c>
      <c r="O72" s="53">
        <f t="shared" si="8"/>
        <v>113.52384175452376</v>
      </c>
      <c r="P72" s="53">
        <f t="shared" si="9"/>
        <v>192.99464131136688</v>
      </c>
      <c r="Q72" s="53">
        <f t="shared" si="10"/>
        <v>163.39625708330186</v>
      </c>
      <c r="R72" s="53">
        <f t="shared" si="11"/>
        <v>158.39743101350456</v>
      </c>
      <c r="T72" s="53">
        <f>Données!X73</f>
        <v>13194</v>
      </c>
      <c r="U72">
        <f>Données!AV73</f>
        <v>81800269</v>
      </c>
      <c r="V72" s="53">
        <f t="shared" si="12"/>
        <v>161.295313099765</v>
      </c>
    </row>
    <row r="73" spans="1:22">
      <c r="A73" t="str">
        <f>Budget!A73</f>
        <v>Iraq</v>
      </c>
      <c r="B73">
        <f>Budget!AC73</f>
        <v>96</v>
      </c>
      <c r="C73">
        <f>Budget!AD73</f>
        <v>2103</v>
      </c>
      <c r="D73">
        <f>Budget!AE73</f>
        <v>3208.8</v>
      </c>
      <c r="E73">
        <f>Budget!AF73</f>
        <v>5699.6</v>
      </c>
      <c r="F73">
        <f>Budget!AG73</f>
        <v>7088.2</v>
      </c>
      <c r="H73" s="49">
        <f>(Données!AB74+Données!AC74)/2</f>
        <v>22458194</v>
      </c>
      <c r="I73" s="49">
        <f>SUM(Données!AD74:AH74)/5</f>
        <v>24919204.199999999</v>
      </c>
      <c r="J73" s="49">
        <f>SUM(Données!AI74:AM74)/5</f>
        <v>27928112.800000001</v>
      </c>
      <c r="K73" s="49">
        <f>SUM(Données!AN74:AR74)/5</f>
        <v>31985257.600000001</v>
      </c>
      <c r="L73" s="49">
        <f>SUM(Données!AS74:AV74)/4</f>
        <v>37042318.5</v>
      </c>
      <c r="N73" s="53">
        <f t="shared" si="7"/>
        <v>4.2746090803205279</v>
      </c>
      <c r="O73" s="53">
        <f t="shared" si="8"/>
        <v>84.392743167937923</v>
      </c>
      <c r="P73" s="53">
        <f t="shared" si="9"/>
        <v>114.89498137518264</v>
      </c>
      <c r="Q73" s="53">
        <f t="shared" si="10"/>
        <v>178.19459424957077</v>
      </c>
      <c r="R73" s="53">
        <f t="shared" si="11"/>
        <v>191.35411299916336</v>
      </c>
      <c r="T73" s="53">
        <f>Données!X74</f>
        <v>6318</v>
      </c>
      <c r="U73">
        <f>Données!AV74</f>
        <v>38433600</v>
      </c>
      <c r="V73" s="53">
        <f t="shared" si="12"/>
        <v>164.38741101536155</v>
      </c>
    </row>
    <row r="74" spans="1:22">
      <c r="A74" t="str">
        <f>Budget!A74</f>
        <v>Irlande</v>
      </c>
      <c r="B74">
        <f>Budget!AC74</f>
        <v>1087.5</v>
      </c>
      <c r="C74">
        <f>Budget!AD74</f>
        <v>1166.2</v>
      </c>
      <c r="D74">
        <f>Budget!AE74</f>
        <v>1176.2</v>
      </c>
      <c r="E74">
        <f>Budget!AF74</f>
        <v>1049.8</v>
      </c>
      <c r="F74">
        <f>Budget!AG74</f>
        <v>1081</v>
      </c>
      <c r="H74" s="49">
        <f>(Données!AB75+Données!AC75)/2</f>
        <v>3733741</v>
      </c>
      <c r="I74" s="49">
        <f>SUM(Données!AD75:AH75)/5</f>
        <v>3934029.4</v>
      </c>
      <c r="J74" s="49">
        <f>SUM(Données!AI75:AM75)/5</f>
        <v>4371473.2</v>
      </c>
      <c r="K74" s="49">
        <f>SUM(Données!AN75:AR75)/5</f>
        <v>4604265.5999999996</v>
      </c>
      <c r="L74" s="49">
        <f>SUM(Données!AS75:AV75)/4</f>
        <v>4779546.5</v>
      </c>
      <c r="N74" s="53">
        <f t="shared" si="7"/>
        <v>291.2628379954582</v>
      </c>
      <c r="O74" s="53">
        <f t="shared" si="8"/>
        <v>296.43906575787156</v>
      </c>
      <c r="P74" s="53">
        <f t="shared" si="9"/>
        <v>269.06261257646509</v>
      </c>
      <c r="Q74" s="53">
        <f t="shared" si="10"/>
        <v>228.00596038595168</v>
      </c>
      <c r="R74" s="53">
        <f t="shared" si="11"/>
        <v>226.17208557339069</v>
      </c>
      <c r="T74" s="53">
        <f>Données!X75</f>
        <v>1208</v>
      </c>
      <c r="U74">
        <f>Données!AV75</f>
        <v>4853506</v>
      </c>
      <c r="V74" s="53">
        <f t="shared" si="12"/>
        <v>248.89224408087679</v>
      </c>
    </row>
    <row r="75" spans="1:22">
      <c r="A75" t="str">
        <f>Budget!A75</f>
        <v>Islande</v>
      </c>
      <c r="B75">
        <f>Budget!AC75</f>
        <v>0</v>
      </c>
      <c r="C75">
        <f>Budget!AD75</f>
        <v>0</v>
      </c>
      <c r="D75">
        <f>Budget!AE75</f>
        <v>0</v>
      </c>
      <c r="E75">
        <f>Budget!AF75</f>
        <v>0</v>
      </c>
      <c r="F75">
        <f>Budget!AG75</f>
        <v>0</v>
      </c>
      <c r="H75" s="49">
        <f>(Données!AB76+Données!AC76)/2</f>
        <v>275714</v>
      </c>
      <c r="I75" s="49">
        <f>SUM(Données!AD76:AH76)/5</f>
        <v>287058.2</v>
      </c>
      <c r="J75" s="49">
        <f>SUM(Données!AI76:AM76)/5</f>
        <v>309599</v>
      </c>
      <c r="K75" s="49">
        <f>SUM(Données!AN76:AR76)/5</f>
        <v>321784.2</v>
      </c>
      <c r="L75" s="49">
        <f>SUM(Données!AS76:AV76)/4</f>
        <v>340807</v>
      </c>
      <c r="N75" s="53">
        <f t="shared" si="7"/>
        <v>0</v>
      </c>
      <c r="O75" s="53">
        <f t="shared" si="8"/>
        <v>0</v>
      </c>
      <c r="P75" s="53">
        <f t="shared" si="9"/>
        <v>0</v>
      </c>
      <c r="Q75" s="53">
        <f t="shared" si="10"/>
        <v>0</v>
      </c>
      <c r="R75" s="53">
        <f t="shared" si="11"/>
        <v>0</v>
      </c>
      <c r="T75" s="53">
        <f>Données!X76</f>
        <v>0</v>
      </c>
      <c r="U75">
        <f>Données!AV76</f>
        <v>353574</v>
      </c>
      <c r="V75" s="53">
        <f t="shared" si="12"/>
        <v>0</v>
      </c>
    </row>
    <row r="76" spans="1:22">
      <c r="A76" t="str">
        <f>Budget!A76</f>
        <v>Israël</v>
      </c>
      <c r="B76">
        <f>Budget!AC76</f>
        <v>13306</v>
      </c>
      <c r="C76">
        <f>Budget!AD76</f>
        <v>15671.2</v>
      </c>
      <c r="D76">
        <f>Budget!AE76</f>
        <v>16426</v>
      </c>
      <c r="E76">
        <f>Budget!AF76</f>
        <v>16959.400000000001</v>
      </c>
      <c r="F76">
        <f>Budget!AG76</f>
        <v>16226.6</v>
      </c>
      <c r="H76" s="49">
        <f>(Données!AB77+Données!AC77)/2</f>
        <v>6048000</v>
      </c>
      <c r="I76" s="49">
        <f>SUM(Données!AD77:AH77)/5</f>
        <v>6559340</v>
      </c>
      <c r="J76" s="49">
        <f>SUM(Données!AI77:AM77)/5</f>
        <v>7191660</v>
      </c>
      <c r="K76" s="49">
        <f>SUM(Données!AN77:AR77)/5</f>
        <v>7915020</v>
      </c>
      <c r="L76" s="49">
        <f>SUM(Données!AS77:AV77)/4</f>
        <v>8630800</v>
      </c>
      <c r="N76" s="53">
        <f t="shared" si="7"/>
        <v>2200.0661375661375</v>
      </c>
      <c r="O76" s="53">
        <f t="shared" si="8"/>
        <v>2389.1428100997964</v>
      </c>
      <c r="P76" s="53">
        <f t="shared" si="9"/>
        <v>2284.0345622568366</v>
      </c>
      <c r="Q76" s="53">
        <f t="shared" si="10"/>
        <v>2142.6856786211533</v>
      </c>
      <c r="R76" s="53">
        <f t="shared" si="11"/>
        <v>1880.0806414237381</v>
      </c>
      <c r="T76" s="53">
        <f>Données!X77</f>
        <v>15947</v>
      </c>
      <c r="U76">
        <f>Données!AV77</f>
        <v>8883800</v>
      </c>
      <c r="V76" s="53">
        <f t="shared" si="12"/>
        <v>1795.0651748125802</v>
      </c>
    </row>
    <row r="77" spans="1:22">
      <c r="A77" t="str">
        <f>Budget!A77</f>
        <v>Italie</v>
      </c>
      <c r="B77">
        <f>Budget!AC77</f>
        <v>29994.5</v>
      </c>
      <c r="C77">
        <f>Budget!AD77</f>
        <v>32835</v>
      </c>
      <c r="D77">
        <f>Budget!AE77</f>
        <v>30994.2</v>
      </c>
      <c r="E77">
        <f>Budget!AF77</f>
        <v>26888.400000000001</v>
      </c>
      <c r="F77">
        <f>Budget!AG77</f>
        <v>25748.400000000001</v>
      </c>
      <c r="H77" s="49">
        <f>(Données!AB78+Données!AC78)/2</f>
        <v>56911530.5</v>
      </c>
      <c r="I77" s="49">
        <f>SUM(Données!AD78:AH78)/5</f>
        <v>57194749</v>
      </c>
      <c r="J77" s="49">
        <f>SUM(Données!AI78:AM78)/5</f>
        <v>58494773.799999997</v>
      </c>
      <c r="K77" s="49">
        <f>SUM(Données!AN78:AR78)/5</f>
        <v>59843934.200000003</v>
      </c>
      <c r="L77" s="49">
        <f>SUM(Données!AS78:AV78)/4</f>
        <v>60581518</v>
      </c>
      <c r="N77" s="53">
        <f t="shared" si="7"/>
        <v>527.03731100677396</v>
      </c>
      <c r="O77" s="53">
        <f t="shared" si="8"/>
        <v>574.09116350873398</v>
      </c>
      <c r="P77" s="53">
        <f t="shared" si="9"/>
        <v>529.86272082994196</v>
      </c>
      <c r="Q77" s="53">
        <f t="shared" si="10"/>
        <v>449.30869534977865</v>
      </c>
      <c r="R77" s="53">
        <f t="shared" si="11"/>
        <v>425.02071341295874</v>
      </c>
      <c r="T77" s="53">
        <f>Données!X78</f>
        <v>27808</v>
      </c>
      <c r="U77">
        <f>Données!AV78</f>
        <v>60431283</v>
      </c>
      <c r="V77" s="53">
        <f t="shared" si="12"/>
        <v>460.15902061850977</v>
      </c>
    </row>
    <row r="78" spans="1:22">
      <c r="A78" t="str">
        <f>Budget!A78</f>
        <v>Jamaïque</v>
      </c>
      <c r="B78">
        <f>Budget!AC78</f>
        <v>67.349999999999994</v>
      </c>
      <c r="C78">
        <f>Budget!AD78</f>
        <v>76.739999999999995</v>
      </c>
      <c r="D78">
        <f>Budget!AE78</f>
        <v>108.52000000000001</v>
      </c>
      <c r="E78">
        <f>Budget!AF78</f>
        <v>120.8</v>
      </c>
      <c r="F78">
        <f>Budget!AG78</f>
        <v>162</v>
      </c>
      <c r="H78" s="49">
        <f>(Données!AB79+Données!AC79)/2</f>
        <v>2620774</v>
      </c>
      <c r="I78" s="49">
        <f>SUM(Données!AD79:AH79)/5</f>
        <v>2691340</v>
      </c>
      <c r="J78" s="49">
        <f>SUM(Données!AI79:AM79)/5</f>
        <v>2768070</v>
      </c>
      <c r="K78" s="49">
        <f>SUM(Données!AN79:AR79)/5</f>
        <v>2842473.2</v>
      </c>
      <c r="L78" s="49">
        <f>SUM(Données!AS79:AV79)/4</f>
        <v>2913241.75</v>
      </c>
      <c r="N78" s="53">
        <f t="shared" si="7"/>
        <v>25.698515018845576</v>
      </c>
      <c r="O78" s="53">
        <f t="shared" si="8"/>
        <v>28.513677201691351</v>
      </c>
      <c r="P78" s="53">
        <f t="shared" si="9"/>
        <v>39.204210876170045</v>
      </c>
      <c r="Q78" s="53">
        <f t="shared" si="10"/>
        <v>42.498201917963549</v>
      </c>
      <c r="R78" s="53">
        <f t="shared" si="11"/>
        <v>55.608155416556144</v>
      </c>
      <c r="T78" s="53">
        <f>Données!X79</f>
        <v>208</v>
      </c>
      <c r="U78">
        <f>Données!AV79</f>
        <v>2934855</v>
      </c>
      <c r="V78" s="53">
        <f t="shared" si="12"/>
        <v>70.872325890035455</v>
      </c>
    </row>
    <row r="79" spans="1:22">
      <c r="A79" t="str">
        <f>Budget!A79</f>
        <v>Japon</v>
      </c>
      <c r="B79">
        <f>Budget!AC79</f>
        <v>44191.5</v>
      </c>
      <c r="C79">
        <f>Budget!AD79</f>
        <v>45049.4</v>
      </c>
      <c r="D79">
        <f>Budget!AE79</f>
        <v>44288.6</v>
      </c>
      <c r="E79">
        <f>Budget!AF79</f>
        <v>44668.4</v>
      </c>
      <c r="F79">
        <f>Budget!AG79</f>
        <v>45669</v>
      </c>
      <c r="H79" s="49">
        <f>(Données!AB80+Données!AC80)/2</f>
        <v>126515500</v>
      </c>
      <c r="I79" s="49">
        <f>SUM(Données!AD80:AH80)/5</f>
        <v>127383200</v>
      </c>
      <c r="J79" s="49">
        <f>SUM(Données!AI80:AM80)/5</f>
        <v>127947600</v>
      </c>
      <c r="K79" s="49">
        <f>SUM(Données!AN80:AR80)/5</f>
        <v>127650600</v>
      </c>
      <c r="L79" s="49">
        <f>SUM(Données!AS80:AV80)/4</f>
        <v>126862602</v>
      </c>
      <c r="N79" s="53">
        <f t="shared" si="7"/>
        <v>349.29712169655102</v>
      </c>
      <c r="O79" s="53">
        <f t="shared" si="8"/>
        <v>353.65260097092869</v>
      </c>
      <c r="P79" s="53">
        <f t="shared" si="9"/>
        <v>346.14639117888885</v>
      </c>
      <c r="Q79" s="53">
        <f t="shared" si="10"/>
        <v>349.92706653944441</v>
      </c>
      <c r="R79" s="53">
        <f t="shared" si="11"/>
        <v>359.98788673749573</v>
      </c>
      <c r="T79" s="53">
        <f>Données!X80</f>
        <v>46618</v>
      </c>
      <c r="U79">
        <f>Données!AV80</f>
        <v>126529100</v>
      </c>
      <c r="V79" s="53">
        <f t="shared" si="12"/>
        <v>368.43698406137401</v>
      </c>
    </row>
    <row r="80" spans="1:22">
      <c r="A80" t="str">
        <f>Budget!A80</f>
        <v>Jordanie</v>
      </c>
      <c r="B80">
        <f>Budget!AC80</f>
        <v>902</v>
      </c>
      <c r="C80">
        <f>Budget!AD80</f>
        <v>947.2</v>
      </c>
      <c r="D80">
        <f>Budget!AE80</f>
        <v>1419.2</v>
      </c>
      <c r="E80">
        <f>Budget!AF80</f>
        <v>1677</v>
      </c>
      <c r="F80">
        <f>Budget!AG80</f>
        <v>1851</v>
      </c>
      <c r="H80" s="49">
        <f>(Données!AB81+Données!AC81)/2</f>
        <v>4987868.5</v>
      </c>
      <c r="I80" s="49">
        <f>SUM(Données!AD81:AH81)/5</f>
        <v>5334321.8</v>
      </c>
      <c r="J80" s="49">
        <f>SUM(Données!AI81:AM81)/5</f>
        <v>6292438.5999999996</v>
      </c>
      <c r="K80" s="49">
        <f>SUM(Données!AN81:AR81)/5</f>
        <v>8091202.2000000002</v>
      </c>
      <c r="L80" s="49">
        <f>SUM(Données!AS81:AV81)/4</f>
        <v>9638306.5</v>
      </c>
      <c r="N80" s="53">
        <f t="shared" si="7"/>
        <v>180.83876910548062</v>
      </c>
      <c r="O80" s="53">
        <f t="shared" si="8"/>
        <v>177.56709015942758</v>
      </c>
      <c r="P80" s="53">
        <f t="shared" si="9"/>
        <v>225.5405400380069</v>
      </c>
      <c r="Q80" s="53">
        <f t="shared" si="10"/>
        <v>207.26215444226568</v>
      </c>
      <c r="R80" s="53">
        <f t="shared" si="11"/>
        <v>192.04618570700154</v>
      </c>
      <c r="T80" s="53">
        <f>Données!X81</f>
        <v>1958</v>
      </c>
      <c r="U80">
        <f>Données!AV81</f>
        <v>9956011</v>
      </c>
      <c r="V80" s="53">
        <f t="shared" si="12"/>
        <v>196.66511015305227</v>
      </c>
    </row>
    <row r="81" spans="1:22">
      <c r="A81" t="str">
        <f>Budget!A81</f>
        <v>Kazakhstan</v>
      </c>
      <c r="B81">
        <f>Budget!AC81</f>
        <v>254</v>
      </c>
      <c r="C81">
        <f>Budget!AD81</f>
        <v>395.8</v>
      </c>
      <c r="D81">
        <f>Budget!AE81</f>
        <v>955.2</v>
      </c>
      <c r="E81">
        <f>Budget!AF81</f>
        <v>1447.6</v>
      </c>
      <c r="F81">
        <f>Budget!AG81</f>
        <v>1554.8</v>
      </c>
      <c r="H81" s="49">
        <f>(Données!AB82+Données!AC82)/2</f>
        <v>14999863</v>
      </c>
      <c r="I81" s="49">
        <f>SUM(Données!AD82:AH82)/5</f>
        <v>14904582.4</v>
      </c>
      <c r="J81" s="49">
        <f>SUM(Données!AI82:AM82)/5</f>
        <v>15541225.4</v>
      </c>
      <c r="K81" s="49">
        <f>SUM(Données!AN82:AR82)/5</f>
        <v>16798999.399999999</v>
      </c>
      <c r="L81" s="49">
        <f>SUM(Données!AS82:AV82)/4</f>
        <v>17912784</v>
      </c>
      <c r="N81" s="53">
        <f t="shared" si="7"/>
        <v>16.933487992523666</v>
      </c>
      <c r="O81" s="53">
        <f t="shared" si="8"/>
        <v>26.555591386445016</v>
      </c>
      <c r="P81" s="53">
        <f t="shared" si="9"/>
        <v>61.462334881263608</v>
      </c>
      <c r="Q81" s="53">
        <f t="shared" si="10"/>
        <v>86.171799017981996</v>
      </c>
      <c r="R81" s="53">
        <f t="shared" si="11"/>
        <v>86.798344690585225</v>
      </c>
      <c r="T81" s="53">
        <f>Données!X82</f>
        <v>1614</v>
      </c>
      <c r="U81">
        <f>Données!AV82</f>
        <v>18276499</v>
      </c>
      <c r="V81" s="53">
        <f t="shared" si="12"/>
        <v>88.310129855832898</v>
      </c>
    </row>
    <row r="82" spans="1:22">
      <c r="A82" t="str">
        <f>Budget!A82</f>
        <v>Kenya</v>
      </c>
      <c r="B82">
        <f>Budget!AC82</f>
        <v>521.5</v>
      </c>
      <c r="C82">
        <f>Budget!AD82</f>
        <v>648.79999999999995</v>
      </c>
      <c r="D82">
        <f>Budget!AE82</f>
        <v>752.2</v>
      </c>
      <c r="E82">
        <f>Budget!AF82</f>
        <v>880.2</v>
      </c>
      <c r="F82">
        <f>Budget!AG82</f>
        <v>1008.8</v>
      </c>
      <c r="H82" s="49">
        <f>(Données!AB83+Données!AC83)/2</f>
        <v>30674622.5</v>
      </c>
      <c r="I82" s="49">
        <f>SUM(Données!AD83:AH83)/5</f>
        <v>33775782</v>
      </c>
      <c r="J82" s="49">
        <f>SUM(Données!AI83:AM83)/5</f>
        <v>38734726.600000001</v>
      </c>
      <c r="K82" s="49">
        <f>SUM(Données!AN83:AR83)/5</f>
        <v>44354442.600000001</v>
      </c>
      <c r="L82" s="49">
        <f>SUM(Données!AS83:AV83)/4</f>
        <v>49636126.25</v>
      </c>
      <c r="N82" s="53">
        <f t="shared" si="7"/>
        <v>17.001024217983449</v>
      </c>
      <c r="O82" s="53">
        <f t="shared" si="8"/>
        <v>19.209029712472681</v>
      </c>
      <c r="P82" s="53">
        <f t="shared" si="9"/>
        <v>19.419267051183986</v>
      </c>
      <c r="Q82" s="53">
        <f t="shared" si="10"/>
        <v>19.844686313338993</v>
      </c>
      <c r="R82" s="53">
        <f t="shared" si="11"/>
        <v>20.323906723079542</v>
      </c>
      <c r="T82" s="53">
        <f>Données!X83</f>
        <v>1097</v>
      </c>
      <c r="U82">
        <f>Données!AV83</f>
        <v>51393010</v>
      </c>
      <c r="V82" s="53">
        <f t="shared" si="12"/>
        <v>21.345315248124209</v>
      </c>
    </row>
    <row r="83" spans="1:22">
      <c r="A83" t="str">
        <f>Budget!A83</f>
        <v>Kosovo</v>
      </c>
      <c r="B83">
        <f>Budget!AC83</f>
        <v>0</v>
      </c>
      <c r="C83">
        <f>Budget!AD83</f>
        <v>0</v>
      </c>
      <c r="D83">
        <f>Budget!AE83</f>
        <v>13.35</v>
      </c>
      <c r="E83">
        <f>Budget!AF83</f>
        <v>41.52</v>
      </c>
      <c r="F83">
        <f>Budget!AG83</f>
        <v>57.080000000000005</v>
      </c>
      <c r="H83" s="49">
        <f>(Données!AB84+Données!AC84)/2</f>
        <v>1864000</v>
      </c>
      <c r="I83" s="49">
        <f>SUM(Données!AD84:AH84)/5</f>
        <v>1702310.4</v>
      </c>
      <c r="J83" s="49">
        <f>SUM(Données!AI84:AM84)/5</f>
        <v>1733515.4</v>
      </c>
      <c r="K83" s="49">
        <f>SUM(Données!AN84:AR84)/5</f>
        <v>1803556</v>
      </c>
      <c r="L83" s="49">
        <f>SUM(Données!AS84:AV84)/4</f>
        <v>1823500</v>
      </c>
      <c r="N83" s="53">
        <f t="shared" si="7"/>
        <v>0</v>
      </c>
      <c r="O83" s="53">
        <f t="shared" si="8"/>
        <v>0</v>
      </c>
      <c r="P83" s="53">
        <f t="shared" si="9"/>
        <v>7.7011141637391862</v>
      </c>
      <c r="Q83" s="53">
        <f t="shared" si="10"/>
        <v>23.021187032728676</v>
      </c>
      <c r="R83" s="53">
        <f t="shared" si="11"/>
        <v>31.302440361941326</v>
      </c>
      <c r="T83" s="53">
        <f>Données!X84</f>
        <v>63.3</v>
      </c>
      <c r="U83">
        <f>Données!AV84</f>
        <v>1845300</v>
      </c>
      <c r="V83" s="53">
        <f t="shared" si="12"/>
        <v>34.303365306454232</v>
      </c>
    </row>
    <row r="84" spans="1:22">
      <c r="A84" t="str">
        <f>Budget!A84</f>
        <v>Koweït</v>
      </c>
      <c r="B84">
        <f>Budget!AC84</f>
        <v>4219</v>
      </c>
      <c r="C84">
        <f>Budget!AD84</f>
        <v>5113.3999999999996</v>
      </c>
      <c r="D84">
        <f>Budget!AE84</f>
        <v>5466.8</v>
      </c>
      <c r="E84">
        <f>Budget!AF84</f>
        <v>5830.8</v>
      </c>
      <c r="F84">
        <f>Budget!AG84</f>
        <v>6765.8</v>
      </c>
      <c r="H84" s="49">
        <f>(Données!AB85+Données!AC85)/2</f>
        <v>1891377.5</v>
      </c>
      <c r="I84" s="49">
        <f>SUM(Données!AD85:AH85)/5</f>
        <v>2129504</v>
      </c>
      <c r="J84" s="49">
        <f>SUM(Données!AI85:AM85)/5</f>
        <v>2524988.6</v>
      </c>
      <c r="K84" s="49">
        <f>SUM(Données!AN85:AR85)/5</f>
        <v>3345223.4</v>
      </c>
      <c r="L84" s="49">
        <f>SUM(Données!AS85:AV85)/4</f>
        <v>3996467.5</v>
      </c>
      <c r="N84" s="53">
        <f t="shared" si="7"/>
        <v>2230.6493547692094</v>
      </c>
      <c r="O84" s="53">
        <f t="shared" si="8"/>
        <v>2401.2164334981289</v>
      </c>
      <c r="P84" s="53">
        <f t="shared" si="9"/>
        <v>2165.0790819412014</v>
      </c>
      <c r="Q84" s="53">
        <f t="shared" si="10"/>
        <v>1743.0226035128178</v>
      </c>
      <c r="R84" s="53">
        <f t="shared" si="11"/>
        <v>1692.9450821256521</v>
      </c>
      <c r="T84" s="53">
        <f>Données!X85</f>
        <v>7296</v>
      </c>
      <c r="U84">
        <f>Données!AV85</f>
        <v>4137309</v>
      </c>
      <c r="V84" s="53">
        <f t="shared" si="12"/>
        <v>1763.4650928900887</v>
      </c>
    </row>
    <row r="85" spans="1:22">
      <c r="A85" t="str">
        <f>Budget!A85</f>
        <v>Laos</v>
      </c>
      <c r="B85">
        <f>Budget!AC85</f>
        <v>72.5</v>
      </c>
      <c r="C85">
        <f>Budget!AD85</f>
        <v>30.74</v>
      </c>
      <c r="D85">
        <f>Budget!AE85</f>
        <v>23.92</v>
      </c>
      <c r="E85">
        <f>Budget!AF85</f>
        <v>22</v>
      </c>
      <c r="F85">
        <f>Budget!AG85</f>
        <v>0</v>
      </c>
      <c r="H85" s="49">
        <f>(Données!AB86+Données!AC86)/2</f>
        <v>5189974</v>
      </c>
      <c r="I85" s="49">
        <f>SUM(Données!AD86:AH86)/5</f>
        <v>5493075.2000000002</v>
      </c>
      <c r="J85" s="49">
        <f>SUM(Données!AI86:AM86)/5</f>
        <v>5947588.2000000002</v>
      </c>
      <c r="K85" s="49">
        <f>SUM(Données!AN86:AR86)/5</f>
        <v>6444464.4000000004</v>
      </c>
      <c r="L85" s="49">
        <f>SUM(Données!AS86:AV86)/4</f>
        <v>6900388</v>
      </c>
      <c r="N85" s="53">
        <f t="shared" si="7"/>
        <v>13.969241464408107</v>
      </c>
      <c r="O85" s="53">
        <f t="shared" si="8"/>
        <v>5.5961367505036161</v>
      </c>
      <c r="P85" s="53">
        <f t="shared" si="9"/>
        <v>4.0217982811923658</v>
      </c>
      <c r="Q85" s="53">
        <f t="shared" si="10"/>
        <v>3.4137825324940887</v>
      </c>
      <c r="R85" s="53">
        <f t="shared" si="11"/>
        <v>0</v>
      </c>
      <c r="T85" s="53">
        <f>Données!X86</f>
        <v>0</v>
      </c>
      <c r="U85">
        <f>Données!AV86</f>
        <v>7061507</v>
      </c>
      <c r="V85" s="53">
        <f t="shared" si="12"/>
        <v>0</v>
      </c>
    </row>
    <row r="86" spans="1:22">
      <c r="A86" t="str">
        <f>Budget!A86</f>
        <v>Lesotho</v>
      </c>
      <c r="B86">
        <f>Budget!AC86</f>
        <v>42.55</v>
      </c>
      <c r="C86">
        <f>Budget!AD86</f>
        <v>37.779999999999994</v>
      </c>
      <c r="D86">
        <f>Budget!AE86</f>
        <v>35.400000000000006</v>
      </c>
      <c r="E86">
        <f>Budget!AF86</f>
        <v>46.44</v>
      </c>
      <c r="F86">
        <f>Budget!AG86</f>
        <v>49.76</v>
      </c>
      <c r="H86" s="49">
        <f>(Données!AB87+Données!AC87)/2</f>
        <v>2008623.5</v>
      </c>
      <c r="I86" s="49">
        <f>SUM(Données!AD87:AH87)/5</f>
        <v>2024532.2</v>
      </c>
      <c r="J86" s="49">
        <f>SUM(Données!AI87:AM87)/5</f>
        <v>1990047</v>
      </c>
      <c r="K86" s="49">
        <f>SUM(Données!AN87:AR87)/5</f>
        <v>2017262.8</v>
      </c>
      <c r="L86" s="49">
        <f>SUM(Données!AS87:AV87)/4</f>
        <v>2083391.5</v>
      </c>
      <c r="N86" s="53">
        <f t="shared" si="7"/>
        <v>21.183661348181975</v>
      </c>
      <c r="O86" s="53">
        <f t="shared" si="8"/>
        <v>18.661101068187502</v>
      </c>
      <c r="P86" s="53">
        <f t="shared" si="9"/>
        <v>17.788524592635252</v>
      </c>
      <c r="Q86" s="53">
        <f t="shared" si="10"/>
        <v>23.021294002942998</v>
      </c>
      <c r="R86" s="53">
        <f t="shared" si="11"/>
        <v>23.884133155002313</v>
      </c>
      <c r="T86" s="53">
        <f>Données!X87</f>
        <v>51.1</v>
      </c>
      <c r="U86">
        <f>Données!AV87</f>
        <v>2108132</v>
      </c>
      <c r="V86" s="53">
        <f t="shared" si="12"/>
        <v>24.239468875762999</v>
      </c>
    </row>
    <row r="87" spans="1:22">
      <c r="A87" t="str">
        <f>Budget!A87</f>
        <v>Lettonie</v>
      </c>
      <c r="B87">
        <f>Budget!AC87</f>
        <v>90.1</v>
      </c>
      <c r="C87">
        <f>Budget!AD87</f>
        <v>234.4</v>
      </c>
      <c r="D87">
        <f>Budget!AE87</f>
        <v>439.8</v>
      </c>
      <c r="E87">
        <f>Budget!AF87</f>
        <v>247</v>
      </c>
      <c r="F87">
        <f>Budget!AG87</f>
        <v>507.6</v>
      </c>
      <c r="H87" s="49">
        <f>(Données!AB88+Données!AC88)/2</f>
        <v>2400250.5</v>
      </c>
      <c r="I87" s="49">
        <f>SUM(Données!AD88:AH88)/5</f>
        <v>2313194</v>
      </c>
      <c r="J87" s="49">
        <f>SUM(Données!AI88:AM88)/5</f>
        <v>2195294.4</v>
      </c>
      <c r="K87" s="49">
        <f>SUM(Données!AN88:AR88)/5</f>
        <v>2039602.4</v>
      </c>
      <c r="L87" s="49">
        <f>SUM(Données!AS88:AV88)/4</f>
        <v>1951463.5</v>
      </c>
      <c r="N87" s="53">
        <f t="shared" si="7"/>
        <v>37.537748664149845</v>
      </c>
      <c r="O87" s="53">
        <f t="shared" si="8"/>
        <v>101.33175168187364</v>
      </c>
      <c r="P87" s="53">
        <f t="shared" si="9"/>
        <v>200.33759481188491</v>
      </c>
      <c r="Q87" s="53">
        <f t="shared" si="10"/>
        <v>121.10203439650788</v>
      </c>
      <c r="R87" s="53">
        <f t="shared" si="11"/>
        <v>260.11247456075915</v>
      </c>
      <c r="T87" s="53">
        <f>Données!X88</f>
        <v>680</v>
      </c>
      <c r="U87">
        <f>Données!AV88</f>
        <v>1926542</v>
      </c>
      <c r="V87" s="53">
        <f t="shared" si="12"/>
        <v>352.96401531863825</v>
      </c>
    </row>
    <row r="88" spans="1:22">
      <c r="A88" t="str">
        <f>Budget!A88</f>
        <v>Liban</v>
      </c>
      <c r="B88">
        <f>Budget!AC88</f>
        <v>1188.5</v>
      </c>
      <c r="C88">
        <f>Budget!AD88</f>
        <v>1435</v>
      </c>
      <c r="D88">
        <f>Budget!AE88</f>
        <v>1530.6</v>
      </c>
      <c r="E88">
        <f>Budget!AF88</f>
        <v>1940.8</v>
      </c>
      <c r="F88">
        <f>Budget!AG88</f>
        <v>2559.6</v>
      </c>
      <c r="H88" s="49">
        <f>(Données!AB89+Données!AC89)/2</f>
        <v>3720643</v>
      </c>
      <c r="I88" s="49">
        <f>SUM(Données!AD89:AH89)/5</f>
        <v>4194747.4000000004</v>
      </c>
      <c r="J88" s="49">
        <f>SUM(Données!AI89:AM89)/5</f>
        <v>4760725.4000000004</v>
      </c>
      <c r="K88" s="49">
        <f>SUM(Données!AN89:AR89)/5</f>
        <v>5574213.7999999998</v>
      </c>
      <c r="L88" s="49">
        <f>SUM(Données!AS89:AV89)/4</f>
        <v>6726149.25</v>
      </c>
      <c r="N88" s="53">
        <f t="shared" ref="N88:N151" si="13">B88*1000000/H88</f>
        <v>319.43403331090889</v>
      </c>
      <c r="O88" s="53">
        <f t="shared" ref="O88:O151" si="14">C88*1000000/I88</f>
        <v>342.09449656015039</v>
      </c>
      <c r="P88" s="53">
        <f t="shared" ref="P88:P151" si="15">D88*1000000/J88</f>
        <v>321.50562601237198</v>
      </c>
      <c r="Q88" s="53">
        <f t="shared" ref="Q88:Q151" si="16">E88*1000000/K88</f>
        <v>348.17466097192039</v>
      </c>
      <c r="R88" s="53">
        <f t="shared" ref="R88:R151" si="17">F88*1000000/L88</f>
        <v>380.54463332046936</v>
      </c>
      <c r="T88" s="53">
        <f>Données!X89</f>
        <v>2776</v>
      </c>
      <c r="U88">
        <f>Données!AV89</f>
        <v>6848925</v>
      </c>
      <c r="V88" s="53">
        <f t="shared" si="12"/>
        <v>405.31908292177241</v>
      </c>
    </row>
    <row r="89" spans="1:22">
      <c r="A89" t="str">
        <f>Budget!A89</f>
        <v>Libéria</v>
      </c>
      <c r="B89">
        <f>Budget!AC89</f>
        <v>0</v>
      </c>
      <c r="C89">
        <f>Budget!AD89</f>
        <v>5.6</v>
      </c>
      <c r="D89">
        <f>Budget!AE89</f>
        <v>7.9599999999999991</v>
      </c>
      <c r="E89">
        <f>Budget!AF89</f>
        <v>15.64</v>
      </c>
      <c r="F89">
        <f>Budget!AG89</f>
        <v>14.959999999999999</v>
      </c>
      <c r="H89" s="49">
        <f>(Données!AB90+Données!AC90)/2</f>
        <v>2608596.5</v>
      </c>
      <c r="I89" s="49">
        <f>SUM(Données!AD90:AH90)/5</f>
        <v>3007964.2</v>
      </c>
      <c r="J89" s="49">
        <f>SUM(Données!AI90:AM90)/5</f>
        <v>3474246.2</v>
      </c>
      <c r="K89" s="49">
        <f>SUM(Données!AN90:AR90)/5</f>
        <v>4130459.4</v>
      </c>
      <c r="L89" s="49">
        <f>SUM(Données!AS90:AV90)/4</f>
        <v>4645055.75</v>
      </c>
      <c r="N89" s="53">
        <f t="shared" si="13"/>
        <v>0</v>
      </c>
      <c r="O89" s="53">
        <f t="shared" si="14"/>
        <v>1.8617242851494042</v>
      </c>
      <c r="P89" s="53">
        <f t="shared" si="15"/>
        <v>2.2911444790527509</v>
      </c>
      <c r="Q89" s="53">
        <f t="shared" si="16"/>
        <v>3.7865037482271342</v>
      </c>
      <c r="R89" s="53">
        <f t="shared" si="17"/>
        <v>3.2206287298058802</v>
      </c>
      <c r="T89" s="53">
        <f>Données!X90</f>
        <v>15.8</v>
      </c>
      <c r="U89">
        <f>Données!AV90</f>
        <v>4818977</v>
      </c>
      <c r="V89" s="53">
        <f t="shared" si="12"/>
        <v>3.2787041731056199</v>
      </c>
    </row>
    <row r="90" spans="1:22">
      <c r="A90" t="str">
        <f>Budget!A90</f>
        <v>Lituanie</v>
      </c>
      <c r="B90">
        <f>Budget!AC90</f>
        <v>244.5</v>
      </c>
      <c r="C90">
        <f>Budget!AD90</f>
        <v>320.60000000000002</v>
      </c>
      <c r="D90">
        <f>Budget!AE90</f>
        <v>436.6</v>
      </c>
      <c r="E90">
        <f>Budget!AF90</f>
        <v>319.8</v>
      </c>
      <c r="F90">
        <f>Budget!AG90</f>
        <v>793.2</v>
      </c>
      <c r="H90" s="49">
        <f>(Données!AB91+Données!AC91)/2</f>
        <v>3536784.5</v>
      </c>
      <c r="I90" s="49">
        <f>SUM(Données!AD91:AH91)/5</f>
        <v>3441141.8</v>
      </c>
      <c r="J90" s="49">
        <f>SUM(Données!AI91:AM91)/5</f>
        <v>3236975.6</v>
      </c>
      <c r="K90" s="49">
        <f>SUM(Données!AN91:AR91)/5</f>
        <v>3000645.2</v>
      </c>
      <c r="L90" s="49">
        <f>SUM(Données!AS91:AV91)/4</f>
        <v>2847769.25</v>
      </c>
      <c r="N90" s="53">
        <f t="shared" si="13"/>
        <v>69.130590229628069</v>
      </c>
      <c r="O90" s="53">
        <f t="shared" si="14"/>
        <v>93.166750640732104</v>
      </c>
      <c r="P90" s="53">
        <f t="shared" si="15"/>
        <v>134.87899012893394</v>
      </c>
      <c r="Q90" s="53">
        <f t="shared" si="16"/>
        <v>106.57707882291447</v>
      </c>
      <c r="R90" s="53">
        <f t="shared" si="17"/>
        <v>278.53380325670696</v>
      </c>
      <c r="T90" s="53">
        <f>Données!X91</f>
        <v>1030</v>
      </c>
      <c r="U90">
        <f>Données!AV91</f>
        <v>2789533</v>
      </c>
      <c r="V90" s="53">
        <f t="shared" si="12"/>
        <v>369.23743149839061</v>
      </c>
    </row>
    <row r="91" spans="1:22">
      <c r="A91" t="str">
        <f>Budget!A91</f>
        <v>Luxembourg</v>
      </c>
      <c r="B91">
        <f>Budget!AC91</f>
        <v>211.5</v>
      </c>
      <c r="C91">
        <f>Budget!AD91</f>
        <v>251.8</v>
      </c>
      <c r="D91">
        <f>Budget!AE91</f>
        <v>245.8</v>
      </c>
      <c r="E91">
        <f>Budget!AF91</f>
        <v>233.4</v>
      </c>
      <c r="F91">
        <f>Budget!AG91</f>
        <v>344.8</v>
      </c>
      <c r="H91" s="49">
        <f>(Données!AB92+Données!AC92)/2</f>
        <v>427587.5</v>
      </c>
      <c r="I91" s="49">
        <f>SUM(Données!AD92:AH92)/5</f>
        <v>446745</v>
      </c>
      <c r="J91" s="49">
        <f>SUM(Données!AI92:AM92)/5</f>
        <v>480844.2</v>
      </c>
      <c r="K91" s="49">
        <f>SUM(Données!AN92:AR92)/5</f>
        <v>531185</v>
      </c>
      <c r="L91" s="49">
        <f>SUM(Données!AS92:AV92)/4</f>
        <v>588920.5</v>
      </c>
      <c r="N91" s="53">
        <f t="shared" si="13"/>
        <v>494.6356009004005</v>
      </c>
      <c r="O91" s="53">
        <f t="shared" si="14"/>
        <v>563.63249728592371</v>
      </c>
      <c r="P91" s="53">
        <f t="shared" si="15"/>
        <v>511.18428796687158</v>
      </c>
      <c r="Q91" s="53">
        <f t="shared" si="16"/>
        <v>439.39493773355798</v>
      </c>
      <c r="R91" s="53">
        <f t="shared" si="17"/>
        <v>585.47800594477519</v>
      </c>
      <c r="T91" s="53">
        <f>Données!X92</f>
        <v>419</v>
      </c>
      <c r="U91">
        <f>Données!AV92</f>
        <v>607728</v>
      </c>
      <c r="V91" s="53">
        <f t="shared" si="12"/>
        <v>689.45317642103043</v>
      </c>
    </row>
    <row r="92" spans="1:22">
      <c r="A92" t="str">
        <f>Budget!A92</f>
        <v>Lybie</v>
      </c>
      <c r="B92">
        <f>Budget!AC92</f>
        <v>1027.5</v>
      </c>
      <c r="C92">
        <f>Budget!AD92</f>
        <v>1311.8</v>
      </c>
      <c r="D92">
        <f>Budget!AE92</f>
        <v>1909.25</v>
      </c>
      <c r="E92">
        <f>Budget!AF92</f>
        <v>6129.666666666667</v>
      </c>
      <c r="F92">
        <f>Budget!AG92</f>
        <v>0</v>
      </c>
      <c r="H92" s="49">
        <f>(Données!AB93+Données!AC93)/2</f>
        <v>5236353</v>
      </c>
      <c r="I92" s="49">
        <f>SUM(Données!AD93:AH93)/5</f>
        <v>5532585.7999999998</v>
      </c>
      <c r="J92" s="49">
        <f>SUM(Données!AI93:AM93)/5</f>
        <v>5970601</v>
      </c>
      <c r="K92" s="49">
        <f>SUM(Données!AN93:AR93)/5</f>
        <v>6282649.5999999996</v>
      </c>
      <c r="L92" s="49">
        <f>SUM(Données!AS93:AV93)/4</f>
        <v>6542442.5</v>
      </c>
      <c r="N92" s="53">
        <f t="shared" si="13"/>
        <v>196.22435691405832</v>
      </c>
      <c r="O92" s="53">
        <f t="shared" si="14"/>
        <v>237.10432109340266</v>
      </c>
      <c r="P92" s="53">
        <f t="shared" si="15"/>
        <v>319.77517841168753</v>
      </c>
      <c r="Q92" s="53">
        <f t="shared" si="16"/>
        <v>975.64993385381024</v>
      </c>
      <c r="R92" s="53">
        <f t="shared" si="17"/>
        <v>0</v>
      </c>
      <c r="T92" s="53">
        <f>Données!X93</f>
        <v>0</v>
      </c>
      <c r="U92">
        <f>Données!AV93</f>
        <v>6678567</v>
      </c>
      <c r="V92" s="53">
        <f t="shared" si="12"/>
        <v>0</v>
      </c>
    </row>
    <row r="93" spans="1:22">
      <c r="A93" t="str">
        <f>Budget!A93</f>
        <v>Macédoine du Nord</v>
      </c>
      <c r="B93">
        <f>Budget!AC93</f>
        <v>108</v>
      </c>
      <c r="C93">
        <f>Budget!AD93</f>
        <v>190</v>
      </c>
      <c r="D93">
        <f>Budget!AE93</f>
        <v>147.19999999999999</v>
      </c>
      <c r="E93">
        <f>Budget!AF93</f>
        <v>111.4</v>
      </c>
      <c r="F93">
        <f>Budget!AG93</f>
        <v>108.8</v>
      </c>
      <c r="H93" s="49">
        <f>(Données!AB94+Données!AC94)/2</f>
        <v>2018225.5</v>
      </c>
      <c r="I93" s="49">
        <f>SUM(Données!AD94:AH94)/5</f>
        <v>2047412.6</v>
      </c>
      <c r="J93" s="49">
        <f>SUM(Données!AI94:AM94)/5</f>
        <v>2065036.4</v>
      </c>
      <c r="K93" s="49">
        <f>SUM(Données!AN94:AR94)/5</f>
        <v>2074269.6</v>
      </c>
      <c r="L93" s="49">
        <f>SUM(Données!AS94:AV94)/4</f>
        <v>2081256.75</v>
      </c>
      <c r="N93" s="53">
        <f t="shared" si="13"/>
        <v>53.512355284382245</v>
      </c>
      <c r="O93" s="53">
        <f t="shared" si="14"/>
        <v>92.800054078010461</v>
      </c>
      <c r="P93" s="53">
        <f t="shared" si="15"/>
        <v>71.282036481293986</v>
      </c>
      <c r="Q93" s="53">
        <f t="shared" si="16"/>
        <v>53.705651377236592</v>
      </c>
      <c r="R93" s="53">
        <f t="shared" si="17"/>
        <v>52.276106732146332</v>
      </c>
      <c r="T93" s="53">
        <f>Données!X94</f>
        <v>117</v>
      </c>
      <c r="U93">
        <f>Données!AV94</f>
        <v>2082958</v>
      </c>
      <c r="V93" s="53">
        <f t="shared" si="12"/>
        <v>56.170119608748713</v>
      </c>
    </row>
    <row r="94" spans="1:22">
      <c r="A94" t="str">
        <f>Budget!A94</f>
        <v>Madagascar</v>
      </c>
      <c r="B94">
        <f>Budget!AC94</f>
        <v>89.9</v>
      </c>
      <c r="C94">
        <f>Budget!AD94</f>
        <v>96.4</v>
      </c>
      <c r="D94">
        <f>Budget!AE94</f>
        <v>93.38</v>
      </c>
      <c r="E94">
        <f>Budget!AF94</f>
        <v>66.539999999999992</v>
      </c>
      <c r="F94">
        <f>Budget!AG94</f>
        <v>68.64</v>
      </c>
      <c r="H94" s="49">
        <f>(Données!AB95+Données!AC95)/2</f>
        <v>15045656</v>
      </c>
      <c r="I94" s="49">
        <f>SUM(Données!AD95:AH95)/5</f>
        <v>16774998.6</v>
      </c>
      <c r="J94" s="49">
        <f>SUM(Données!AI95:AM95)/5</f>
        <v>19443222.600000001</v>
      </c>
      <c r="K94" s="49">
        <f>SUM(Données!AN95:AR95)/5</f>
        <v>22358677.600000001</v>
      </c>
      <c r="L94" s="49">
        <f>SUM(Données!AS95:AV95)/4</f>
        <v>25240344</v>
      </c>
      <c r="N94" s="53">
        <f t="shared" si="13"/>
        <v>5.975146580514668</v>
      </c>
      <c r="O94" s="53">
        <f t="shared" si="14"/>
        <v>5.7466472754280886</v>
      </c>
      <c r="P94" s="53">
        <f t="shared" si="15"/>
        <v>4.8027017908029297</v>
      </c>
      <c r="Q94" s="53">
        <f t="shared" si="16"/>
        <v>2.9760257377654566</v>
      </c>
      <c r="R94" s="53">
        <f t="shared" si="17"/>
        <v>2.719455804564312</v>
      </c>
      <c r="T94" s="53">
        <f>Données!X95</f>
        <v>73.3</v>
      </c>
      <c r="U94">
        <f>Données!AV95</f>
        <v>26262368</v>
      </c>
      <c r="V94" s="53">
        <f t="shared" si="12"/>
        <v>2.7910659084512104</v>
      </c>
    </row>
    <row r="95" spans="1:22">
      <c r="A95" t="str">
        <f>Budget!A95</f>
        <v>Malaisie</v>
      </c>
      <c r="B95">
        <f>Budget!AC95</f>
        <v>1920</v>
      </c>
      <c r="C95">
        <f>Budget!AD95</f>
        <v>2886.4</v>
      </c>
      <c r="D95">
        <f>Budget!AE95</f>
        <v>3911.6</v>
      </c>
      <c r="E95">
        <f>Budget!AF95</f>
        <v>3800.4</v>
      </c>
      <c r="F95">
        <f>Budget!AG95</f>
        <v>3735.2</v>
      </c>
      <c r="H95" s="49">
        <f>(Données!AB96+Données!AC96)/2</f>
        <v>22387976</v>
      </c>
      <c r="I95" s="49">
        <f>SUM(Données!AD96:AH96)/5</f>
        <v>24200247.600000001</v>
      </c>
      <c r="J95" s="49">
        <f>SUM(Données!AI96:AM96)/5</f>
        <v>26716797.600000001</v>
      </c>
      <c r="K95" s="49">
        <f>SUM(Données!AN96:AR96)/5</f>
        <v>29052516</v>
      </c>
      <c r="L95" s="49">
        <f>SUM(Données!AS96:AV96)/4</f>
        <v>30897344.75</v>
      </c>
      <c r="N95" s="53">
        <f t="shared" si="13"/>
        <v>85.760320629252064</v>
      </c>
      <c r="O95" s="53">
        <f t="shared" si="14"/>
        <v>119.27150695763955</v>
      </c>
      <c r="P95" s="53">
        <f t="shared" si="15"/>
        <v>146.40976282277182</v>
      </c>
      <c r="Q95" s="53">
        <f t="shared" si="16"/>
        <v>130.81138996705138</v>
      </c>
      <c r="R95" s="53">
        <f t="shared" si="17"/>
        <v>120.89064708384043</v>
      </c>
      <c r="T95" s="53">
        <f>Données!X96</f>
        <v>3470</v>
      </c>
      <c r="U95">
        <f>Données!AV96</f>
        <v>31528585</v>
      </c>
      <c r="V95" s="53">
        <f t="shared" si="12"/>
        <v>110.05885611422143</v>
      </c>
    </row>
    <row r="96" spans="1:22">
      <c r="A96" t="str">
        <f>Budget!A96</f>
        <v>Malawi</v>
      </c>
      <c r="B96">
        <f>Budget!AC96</f>
        <v>12</v>
      </c>
      <c r="C96">
        <f>Budget!AD96</f>
        <v>12.86</v>
      </c>
      <c r="D96">
        <f>Budget!AE96</f>
        <v>32.559999999999995</v>
      </c>
      <c r="E96">
        <f>Budget!AF96</f>
        <v>44.78</v>
      </c>
      <c r="F96">
        <f>Budget!AG96</f>
        <v>47.08</v>
      </c>
      <c r="H96" s="49">
        <f>(Données!AB97+Données!AC97)/2</f>
        <v>10703330</v>
      </c>
      <c r="I96" s="49">
        <f>SUM(Données!AD97:AH97)/5</f>
        <v>11719288.199999999</v>
      </c>
      <c r="J96" s="49">
        <f>SUM(Données!AI97:AM97)/5</f>
        <v>13359500.4</v>
      </c>
      <c r="K96" s="49">
        <f>SUM(Données!AN97:AR97)/5</f>
        <v>15405307.6</v>
      </c>
      <c r="L96" s="49">
        <f>SUM(Données!AS97:AV97)/4</f>
        <v>17441041.75</v>
      </c>
      <c r="N96" s="53">
        <f t="shared" si="13"/>
        <v>1.1211464095753378</v>
      </c>
      <c r="O96" s="53">
        <f t="shared" si="14"/>
        <v>1.097336269962198</v>
      </c>
      <c r="P96" s="53">
        <f t="shared" si="15"/>
        <v>2.4372168887393419</v>
      </c>
      <c r="Q96" s="53">
        <f t="shared" si="16"/>
        <v>2.9067903843737595</v>
      </c>
      <c r="R96" s="53">
        <f t="shared" si="17"/>
        <v>2.6993800413326801</v>
      </c>
      <c r="T96" s="53">
        <f>Données!X97</f>
        <v>58.4</v>
      </c>
      <c r="U96">
        <f>Données!AV97</f>
        <v>18143315</v>
      </c>
      <c r="V96" s="53">
        <f t="shared" si="12"/>
        <v>3.2188164070347676</v>
      </c>
    </row>
    <row r="97" spans="1:22">
      <c r="A97" t="str">
        <f>Budget!A97</f>
        <v>Mali</v>
      </c>
      <c r="B97">
        <f>Budget!AC97</f>
        <v>62.1</v>
      </c>
      <c r="C97">
        <f>Budget!AD97</f>
        <v>82.34</v>
      </c>
      <c r="D97">
        <f>Budget!AE97</f>
        <v>114.6</v>
      </c>
      <c r="E97">
        <f>Budget!AF97</f>
        <v>145</v>
      </c>
      <c r="F97">
        <f>Budget!AG97</f>
        <v>419</v>
      </c>
      <c r="H97" s="49">
        <f>(Données!AB98+Données!AC98)/2</f>
        <v>10501748.5</v>
      </c>
      <c r="I97" s="49">
        <f>SUM(Données!AD98:AH98)/5</f>
        <v>11637339.4</v>
      </c>
      <c r="J97" s="49">
        <f>SUM(Données!AI98:AM98)/5</f>
        <v>13665072.800000001</v>
      </c>
      <c r="K97" s="49">
        <f>SUM(Données!AN98:AR98)/5</f>
        <v>15985505.4</v>
      </c>
      <c r="L97" s="49">
        <f>SUM(Données!AS98:AV98)/4</f>
        <v>18248572.75</v>
      </c>
      <c r="N97" s="53">
        <f t="shared" si="13"/>
        <v>5.9133010088748552</v>
      </c>
      <c r="O97" s="53">
        <f t="shared" si="14"/>
        <v>7.0755004361220228</v>
      </c>
      <c r="P97" s="53">
        <f t="shared" si="15"/>
        <v>8.3863439059029385</v>
      </c>
      <c r="Q97" s="53">
        <f t="shared" si="16"/>
        <v>9.0707172761644426</v>
      </c>
      <c r="R97" s="53">
        <f t="shared" si="17"/>
        <v>22.960699762122491</v>
      </c>
      <c r="T97" s="53">
        <f>Données!X98</f>
        <v>495</v>
      </c>
      <c r="U97">
        <f>Données!AV98</f>
        <v>19077690</v>
      </c>
      <c r="V97" s="53">
        <f t="shared" si="12"/>
        <v>25.946537552502427</v>
      </c>
    </row>
    <row r="98" spans="1:22">
      <c r="A98" t="str">
        <f>Budget!A98</f>
        <v>Malte</v>
      </c>
      <c r="B98">
        <f>Budget!AC98</f>
        <v>42.5</v>
      </c>
      <c r="C98">
        <f>Budget!AD98</f>
        <v>43.54</v>
      </c>
      <c r="D98">
        <f>Budget!AE98</f>
        <v>51.42</v>
      </c>
      <c r="E98">
        <f>Budget!AF98</f>
        <v>49.019999999999996</v>
      </c>
      <c r="F98">
        <f>Budget!AG98</f>
        <v>62.620000000000005</v>
      </c>
      <c r="H98" s="49">
        <f>(Données!AB99+Données!AC99)/2</f>
        <v>386432.5</v>
      </c>
      <c r="I98" s="49">
        <f>SUM(Données!AD99:AH99)/5</f>
        <v>395786.8</v>
      </c>
      <c r="J98" s="49">
        <f>SUM(Données!AI99:AM99)/5</f>
        <v>407544.4</v>
      </c>
      <c r="K98" s="49">
        <f>SUM(Données!AN99:AR99)/5</f>
        <v>422265.8</v>
      </c>
      <c r="L98" s="49">
        <f>SUM(Données!AS99:AV99)/4</f>
        <v>462984.5</v>
      </c>
      <c r="N98" s="53">
        <f t="shared" si="13"/>
        <v>109.98039761148455</v>
      </c>
      <c r="O98" s="53">
        <f t="shared" si="14"/>
        <v>110.00872186742964</v>
      </c>
      <c r="P98" s="53">
        <f t="shared" si="15"/>
        <v>126.17030193520019</v>
      </c>
      <c r="Q98" s="53">
        <f t="shared" si="16"/>
        <v>116.08801849451221</v>
      </c>
      <c r="R98" s="53">
        <f t="shared" si="17"/>
        <v>135.25290803471825</v>
      </c>
      <c r="T98" s="53">
        <f>Données!X99</f>
        <v>69.3</v>
      </c>
      <c r="U98">
        <f>Données!AV99</f>
        <v>483530</v>
      </c>
      <c r="V98" s="53">
        <f t="shared" si="12"/>
        <v>143.32099352677187</v>
      </c>
    </row>
    <row r="99" spans="1:22">
      <c r="A99" t="str">
        <f>Budget!A99</f>
        <v>Maroc</v>
      </c>
      <c r="B99">
        <f>Budget!AC99</f>
        <v>1749</v>
      </c>
      <c r="C99">
        <f>Budget!AD99</f>
        <v>1973.4</v>
      </c>
      <c r="D99">
        <f>Budget!AE99</f>
        <v>2432.8000000000002</v>
      </c>
      <c r="E99">
        <f>Budget!AF99</f>
        <v>3281.4</v>
      </c>
      <c r="F99">
        <f>Budget!AG99</f>
        <v>3465.6</v>
      </c>
      <c r="H99" s="49">
        <f>(Données!AB100+Données!AC100)/2</f>
        <v>28282976</v>
      </c>
      <c r="I99" s="49">
        <f>SUM(Données!AD100:AH100)/5</f>
        <v>29454575</v>
      </c>
      <c r="J99" s="49">
        <f>SUM(Données!AI100:AM100)/5</f>
        <v>31177963</v>
      </c>
      <c r="K99" s="49">
        <f>SUM(Données!AN100:AR100)/5</f>
        <v>33255035.399999999</v>
      </c>
      <c r="L99" s="49">
        <f>SUM(Données!AS100:AV100)/4</f>
        <v>35350082.75</v>
      </c>
      <c r="N99" s="53">
        <f t="shared" si="13"/>
        <v>61.839319879209313</v>
      </c>
      <c r="O99" s="53">
        <f t="shared" si="14"/>
        <v>66.998080943283</v>
      </c>
      <c r="P99" s="53">
        <f t="shared" si="15"/>
        <v>78.029472291053779</v>
      </c>
      <c r="Q99" s="53">
        <f t="shared" si="16"/>
        <v>98.673778588129252</v>
      </c>
      <c r="R99" s="53">
        <f t="shared" si="17"/>
        <v>98.036545614592654</v>
      </c>
      <c r="T99" s="53">
        <f>Données!X100</f>
        <v>3697</v>
      </c>
      <c r="U99">
        <f>Données!AV100</f>
        <v>36029138</v>
      </c>
      <c r="V99" s="53">
        <f t="shared" si="12"/>
        <v>102.61139192394778</v>
      </c>
    </row>
    <row r="100" spans="1:22">
      <c r="A100" t="str">
        <f>Budget!A100</f>
        <v>Maurice</v>
      </c>
      <c r="B100">
        <f>Budget!AC100</f>
        <v>14.75</v>
      </c>
      <c r="C100">
        <f>Budget!AD100</f>
        <v>16.000000000000004</v>
      </c>
      <c r="D100">
        <f>Budget!AE100</f>
        <v>16.46</v>
      </c>
      <c r="E100">
        <f>Budget!AF100</f>
        <v>18.260000000000002</v>
      </c>
      <c r="F100">
        <f>Budget!AG100</f>
        <v>23.12</v>
      </c>
      <c r="H100" s="49">
        <f>(Données!AB101+Données!AC101)/2</f>
        <v>1167844</v>
      </c>
      <c r="I100" s="49">
        <f>SUM(Données!AD101:AH101)/5</f>
        <v>1204430.8</v>
      </c>
      <c r="J100" s="49">
        <f>SUM(Données!AI101:AM101)/5</f>
        <v>1238686</v>
      </c>
      <c r="K100" s="49">
        <f>SUM(Données!AN101:AR101)/5</f>
        <v>1255654.6000000001</v>
      </c>
      <c r="L100" s="49">
        <f>SUM(Données!AS101:AV101)/4</f>
        <v>1263998.5</v>
      </c>
      <c r="N100" s="53">
        <f t="shared" si="13"/>
        <v>12.630111555995493</v>
      </c>
      <c r="O100" s="53">
        <f t="shared" si="14"/>
        <v>13.284283331180175</v>
      </c>
      <c r="P100" s="53">
        <f t="shared" si="15"/>
        <v>13.288274833169988</v>
      </c>
      <c r="Q100" s="53">
        <f t="shared" si="16"/>
        <v>14.542215669818754</v>
      </c>
      <c r="R100" s="53">
        <f t="shared" si="17"/>
        <v>18.291160946789098</v>
      </c>
      <c r="T100" s="53">
        <f>Données!X101</f>
        <v>23.2</v>
      </c>
      <c r="U100">
        <f>Données!AV101</f>
        <v>1265303</v>
      </c>
      <c r="V100" s="53">
        <f t="shared" si="12"/>
        <v>18.335529118321858</v>
      </c>
    </row>
    <row r="101" spans="1:22">
      <c r="A101" t="str">
        <f>Budget!A101</f>
        <v>Mauritanie</v>
      </c>
      <c r="B101">
        <f>Budget!AC101</f>
        <v>40.599999999999994</v>
      </c>
      <c r="C101">
        <f>Budget!AD101</f>
        <v>80.28</v>
      </c>
      <c r="D101">
        <f>Budget!AE101</f>
        <v>102.47499999999999</v>
      </c>
      <c r="E101">
        <f>Budget!AF101</f>
        <v>133.66666666666666</v>
      </c>
      <c r="F101">
        <f>Budget!AG101</f>
        <v>143.6</v>
      </c>
      <c r="H101" s="49">
        <f>(Données!AB102+Données!AC102)/2</f>
        <v>2528900.5</v>
      </c>
      <c r="I101" s="49">
        <f>SUM(Données!AD102:AH102)/5</f>
        <v>2781422.6</v>
      </c>
      <c r="J101" s="49">
        <f>SUM(Données!AI102:AM102)/5</f>
        <v>3205652.8</v>
      </c>
      <c r="K101" s="49">
        <f>SUM(Données!AN102:AR102)/5</f>
        <v>3709557.4</v>
      </c>
      <c r="L101" s="49">
        <f>SUM(Données!AS102:AV102)/4</f>
        <v>4223932</v>
      </c>
      <c r="N101" s="53">
        <f t="shared" si="13"/>
        <v>16.054407834551021</v>
      </c>
      <c r="O101" s="53">
        <f t="shared" si="14"/>
        <v>28.862927913219657</v>
      </c>
      <c r="P101" s="53">
        <f t="shared" si="15"/>
        <v>31.966967851290697</v>
      </c>
      <c r="Q101" s="53">
        <f t="shared" si="16"/>
        <v>36.033049836799037</v>
      </c>
      <c r="R101" s="53">
        <f t="shared" si="17"/>
        <v>33.996759417528502</v>
      </c>
      <c r="T101" s="53">
        <f>Données!X102</f>
        <v>159</v>
      </c>
      <c r="U101">
        <f>Données!AV102</f>
        <v>4403319</v>
      </c>
      <c r="V101" s="53">
        <f t="shared" si="12"/>
        <v>36.109125866193203</v>
      </c>
    </row>
    <row r="102" spans="1:22">
      <c r="A102" t="str">
        <f>Budget!A102</f>
        <v>Mexique</v>
      </c>
      <c r="B102">
        <f>Budget!AC102</f>
        <v>3228</v>
      </c>
      <c r="C102">
        <f>Budget!AD102</f>
        <v>3293.2</v>
      </c>
      <c r="D102">
        <f>Budget!AE102</f>
        <v>4009.5</v>
      </c>
      <c r="E102">
        <f>Budget!AF102</f>
        <v>5868.4</v>
      </c>
      <c r="F102">
        <f>Budget!AG102</f>
        <v>6419.4</v>
      </c>
      <c r="H102" s="49">
        <f>(Données!AB103+Données!AC103)/2</f>
        <v>96770576.5</v>
      </c>
      <c r="I102" s="49">
        <f>SUM(Données!AD103:AH103)/5</f>
        <v>101695741.59999999</v>
      </c>
      <c r="J102" s="49">
        <f>SUM(Données!AI103:AM103)/5</f>
        <v>109203003.2</v>
      </c>
      <c r="K102" s="49">
        <f>SUM(Données!AN103:AR103)/5</f>
        <v>117248976</v>
      </c>
      <c r="L102" s="49">
        <f>SUM(Données!AS103:AV103)/4</f>
        <v>124039936.5</v>
      </c>
      <c r="N102" s="53">
        <f t="shared" si="13"/>
        <v>33.357246766014669</v>
      </c>
      <c r="O102" s="53">
        <f t="shared" si="14"/>
        <v>32.382870198765531</v>
      </c>
      <c r="P102" s="53">
        <f t="shared" si="15"/>
        <v>36.716023209149249</v>
      </c>
      <c r="Q102" s="53">
        <f t="shared" si="16"/>
        <v>50.050756946482842</v>
      </c>
      <c r="R102" s="53">
        <f t="shared" si="17"/>
        <v>51.752686925956304</v>
      </c>
      <c r="T102" s="53">
        <f>Données!X103</f>
        <v>6568</v>
      </c>
      <c r="U102">
        <f>Données!AV103</f>
        <v>126190788</v>
      </c>
      <c r="V102" s="53">
        <f t="shared" si="12"/>
        <v>52.048173278702407</v>
      </c>
    </row>
    <row r="103" spans="1:22">
      <c r="A103" t="str">
        <f>Budget!A103</f>
        <v>Moldavie</v>
      </c>
      <c r="B103">
        <f>Budget!AC103</f>
        <v>19.45</v>
      </c>
      <c r="C103">
        <f>Budget!AD103</f>
        <v>15.960000000000003</v>
      </c>
      <c r="D103">
        <f>Budget!AE103</f>
        <v>26.139999999999997</v>
      </c>
      <c r="E103">
        <f>Budget!AF103</f>
        <v>22.2</v>
      </c>
      <c r="F103">
        <f>Budget!AG103</f>
        <v>31.020000000000003</v>
      </c>
      <c r="H103" s="49">
        <f>(Données!AB104+Données!AC104)/2</f>
        <v>3649866.5</v>
      </c>
      <c r="I103" s="49">
        <f>SUM(Données!AD104:AH104)/5</f>
        <v>3622187</v>
      </c>
      <c r="J103" s="49">
        <f>SUM(Données!AI104:AM104)/5</f>
        <v>3578603.6</v>
      </c>
      <c r="K103" s="49">
        <f>SUM(Données!AN104:AR104)/5</f>
        <v>3559302.6</v>
      </c>
      <c r="L103" s="49">
        <f>SUM(Données!AS104:AV104)/4</f>
        <v>3550285.25</v>
      </c>
      <c r="N103" s="53">
        <f t="shared" si="13"/>
        <v>5.3289620318989748</v>
      </c>
      <c r="O103" s="53">
        <f t="shared" si="14"/>
        <v>4.4061778146738426</v>
      </c>
      <c r="P103" s="53">
        <f t="shared" si="15"/>
        <v>7.30452515053637</v>
      </c>
      <c r="Q103" s="53">
        <f t="shared" si="16"/>
        <v>6.2371769121287972</v>
      </c>
      <c r="R103" s="53">
        <f t="shared" si="17"/>
        <v>8.7373261064022962</v>
      </c>
      <c r="T103" s="53">
        <f>Données!X104</f>
        <v>34</v>
      </c>
      <c r="U103">
        <f>Données!AV104</f>
        <v>3545883</v>
      </c>
      <c r="V103" s="53">
        <f t="shared" si="12"/>
        <v>9.588584846144105</v>
      </c>
    </row>
    <row r="104" spans="1:22">
      <c r="A104" t="str">
        <f>Budget!A104</f>
        <v>Mongolie</v>
      </c>
      <c r="B104">
        <f>Budget!AC104</f>
        <v>34.5</v>
      </c>
      <c r="C104">
        <f>Budget!AD104</f>
        <v>43.379999999999995</v>
      </c>
      <c r="D104">
        <f>Budget!AE104</f>
        <v>55.279999999999994</v>
      </c>
      <c r="E104">
        <f>Budget!AF104</f>
        <v>76.28</v>
      </c>
      <c r="F104">
        <f>Budget!AG104</f>
        <v>88.6</v>
      </c>
      <c r="H104" s="49">
        <f>(Données!AB105+Données!AC105)/2</f>
        <v>2365944.5</v>
      </c>
      <c r="I104" s="49">
        <f>SUM(Données!AD105:AH105)/5</f>
        <v>2445086</v>
      </c>
      <c r="J104" s="49">
        <f>SUM(Données!AI105:AM105)/5</f>
        <v>2596958.7999999998</v>
      </c>
      <c r="K104" s="49">
        <f>SUM(Données!AN105:AR105)/5</f>
        <v>2827371.4</v>
      </c>
      <c r="L104" s="49">
        <f>SUM(Données!AS105:AV105)/4</f>
        <v>3084696.25</v>
      </c>
      <c r="N104" s="53">
        <f t="shared" si="13"/>
        <v>14.581914326392694</v>
      </c>
      <c r="O104" s="53">
        <f t="shared" si="14"/>
        <v>17.741707244653149</v>
      </c>
      <c r="P104" s="53">
        <f t="shared" si="15"/>
        <v>21.286437043206075</v>
      </c>
      <c r="Q104" s="53">
        <f t="shared" si="16"/>
        <v>26.979122728623484</v>
      </c>
      <c r="R104" s="53">
        <f t="shared" si="17"/>
        <v>28.722439040796967</v>
      </c>
      <c r="T104" s="53">
        <f>Données!X105</f>
        <v>96</v>
      </c>
      <c r="U104">
        <f>Données!AV105</f>
        <v>3170208</v>
      </c>
      <c r="V104" s="53">
        <f t="shared" si="12"/>
        <v>30.281924719135148</v>
      </c>
    </row>
    <row r="105" spans="1:22">
      <c r="A105" t="str">
        <f>Budget!A105</f>
        <v>Monténégro</v>
      </c>
      <c r="B105">
        <f>Budget!AC105</f>
        <v>0</v>
      </c>
      <c r="C105">
        <f>Budget!AD105</f>
        <v>0</v>
      </c>
      <c r="D105">
        <f>Budget!AE105</f>
        <v>73.14</v>
      </c>
      <c r="E105">
        <f>Budget!AF105</f>
        <v>64.02</v>
      </c>
      <c r="F105">
        <f>Budget!AG105</f>
        <v>69.98</v>
      </c>
      <c r="H105" s="49">
        <f>(Données!AB106+Données!AC106)/2</f>
        <v>606831.5</v>
      </c>
      <c r="I105" s="49">
        <f>SUM(Données!AD106:AH106)/5</f>
        <v>609557.4</v>
      </c>
      <c r="J105" s="49">
        <f>SUM(Données!AI106:AM106)/5</f>
        <v>616084.80000000005</v>
      </c>
      <c r="K105" s="49">
        <f>SUM(Données!AN106:AR106)/5</f>
        <v>620625</v>
      </c>
      <c r="L105" s="49">
        <f>SUM(Données!AS106:AV106)/4</f>
        <v>622295</v>
      </c>
      <c r="N105" s="53">
        <f t="shared" si="13"/>
        <v>0</v>
      </c>
      <c r="O105" s="53">
        <f t="shared" si="14"/>
        <v>0</v>
      </c>
      <c r="P105" s="53">
        <f t="shared" si="15"/>
        <v>118.71742331575133</v>
      </c>
      <c r="Q105" s="53">
        <f t="shared" si="16"/>
        <v>103.15407854984893</v>
      </c>
      <c r="R105" s="53">
        <f t="shared" si="17"/>
        <v>112.4547039587334</v>
      </c>
      <c r="T105" s="53">
        <f>Données!X106</f>
        <v>83.8</v>
      </c>
      <c r="U105">
        <f>Données!AV106</f>
        <v>622345</v>
      </c>
      <c r="V105" s="53">
        <f t="shared" si="12"/>
        <v>134.65200170323536</v>
      </c>
    </row>
    <row r="106" spans="1:22">
      <c r="A106" t="str">
        <f>Budget!A106</f>
        <v>Mozambique</v>
      </c>
      <c r="B106">
        <f>Budget!AC106</f>
        <v>54.45</v>
      </c>
      <c r="C106">
        <f>Budget!AD106</f>
        <v>70.97999999999999</v>
      </c>
      <c r="D106">
        <f>Budget!AE106</f>
        <v>61.86</v>
      </c>
      <c r="E106">
        <f>Budget!AF106</f>
        <v>99.8</v>
      </c>
      <c r="F106">
        <f>Budget!AG106</f>
        <v>127.2</v>
      </c>
      <c r="H106" s="49">
        <f>(Données!AB107+Données!AC107)/2</f>
        <v>17029068.5</v>
      </c>
      <c r="I106" s="49">
        <f>SUM(Données!AD107:AH107)/5</f>
        <v>18787924.399999999</v>
      </c>
      <c r="J106" s="49">
        <f>SUM(Données!AI107:AM107)/5</f>
        <v>21683731.399999999</v>
      </c>
      <c r="K106" s="49">
        <f>SUM(Données!AN107:AR107)/5</f>
        <v>24885719.399999999</v>
      </c>
      <c r="L106" s="49">
        <f>SUM(Données!AS107:AV107)/4</f>
        <v>28254228.25</v>
      </c>
      <c r="N106" s="53">
        <f t="shared" si="13"/>
        <v>3.197473778439496</v>
      </c>
      <c r="O106" s="53">
        <f t="shared" si="14"/>
        <v>3.7779585700270326</v>
      </c>
      <c r="P106" s="53">
        <f t="shared" si="15"/>
        <v>2.8528300253710026</v>
      </c>
      <c r="Q106" s="53">
        <f t="shared" si="16"/>
        <v>4.0103321264644656</v>
      </c>
      <c r="R106" s="53">
        <f t="shared" si="17"/>
        <v>4.5019810441999955</v>
      </c>
      <c r="T106" s="53">
        <f>Données!X107</f>
        <v>145</v>
      </c>
      <c r="U106">
        <f>Données!AV107</f>
        <v>29495962</v>
      </c>
      <c r="V106" s="53">
        <f t="shared" si="12"/>
        <v>4.9159271360601835</v>
      </c>
    </row>
    <row r="107" spans="1:22">
      <c r="A107" t="str">
        <f>Budget!A107</f>
        <v>Myanmar</v>
      </c>
      <c r="B107">
        <f>Budget!AC107</f>
        <v>486.5</v>
      </c>
      <c r="C107">
        <f>Budget!AD107</f>
        <v>601.20000000000005</v>
      </c>
      <c r="D107">
        <f>Budget!AE107</f>
        <v>716</v>
      </c>
      <c r="E107">
        <f>Budget!AF107</f>
        <v>3176.3333333333335</v>
      </c>
      <c r="F107">
        <f>Budget!AG107</f>
        <v>3223.6</v>
      </c>
      <c r="H107" s="49">
        <f>(Données!AB108+Données!AC108)/2</f>
        <v>45896148.5</v>
      </c>
      <c r="I107" s="49">
        <f>SUM(Données!AD108:AH108)/5</f>
        <v>47672075.600000001</v>
      </c>
      <c r="J107" s="49">
        <f>SUM(Données!AI108:AM108)/5</f>
        <v>49610491.600000001</v>
      </c>
      <c r="K107" s="49">
        <f>SUM(Données!AN108:AR108)/5</f>
        <v>51427677.799999997</v>
      </c>
      <c r="L107" s="49">
        <f>SUM(Données!AS108:AV108)/4</f>
        <v>53204232</v>
      </c>
      <c r="N107" s="53">
        <f t="shared" si="13"/>
        <v>10.600017994974023</v>
      </c>
      <c r="O107" s="53">
        <f t="shared" si="14"/>
        <v>12.611156372641764</v>
      </c>
      <c r="P107" s="53">
        <f t="shared" si="15"/>
        <v>14.432431062626277</v>
      </c>
      <c r="Q107" s="53">
        <f t="shared" si="16"/>
        <v>61.763110239703138</v>
      </c>
      <c r="R107" s="53">
        <f t="shared" si="17"/>
        <v>60.589165162650971</v>
      </c>
      <c r="T107" s="53">
        <f>Données!X108</f>
        <v>2030</v>
      </c>
      <c r="U107">
        <f>Données!AV108</f>
        <v>53708395</v>
      </c>
      <c r="V107" s="53">
        <f t="shared" si="12"/>
        <v>37.796698262906574</v>
      </c>
    </row>
    <row r="108" spans="1:22">
      <c r="A108" t="str">
        <f>Budget!A108</f>
        <v>Namibie</v>
      </c>
      <c r="B108">
        <f>Budget!AC108</f>
        <v>135.5</v>
      </c>
      <c r="C108">
        <f>Budget!AD108</f>
        <v>159.80000000000001</v>
      </c>
      <c r="D108">
        <f>Budget!AE108</f>
        <v>236.2</v>
      </c>
      <c r="E108">
        <f>Budget!AF108</f>
        <v>371.6</v>
      </c>
      <c r="F108">
        <f>Budget!AG108</f>
        <v>482.6</v>
      </c>
      <c r="H108" s="49">
        <f>(Données!AB109+Données!AC109)/2</f>
        <v>1747749</v>
      </c>
      <c r="I108" s="49">
        <f>SUM(Données!AD109:AH109)/5</f>
        <v>1851325.6</v>
      </c>
      <c r="J108" s="49">
        <f>SUM(Données!AI109:AM109)/5</f>
        <v>2008117.8</v>
      </c>
      <c r="K108" s="49">
        <f>SUM(Données!AN109:AR109)/5</f>
        <v>2195459.7999999998</v>
      </c>
      <c r="L108" s="49">
        <f>SUM(Données!AS109:AV109)/4</f>
        <v>2380950.75</v>
      </c>
      <c r="N108" s="53">
        <f t="shared" si="13"/>
        <v>77.528294966840207</v>
      </c>
      <c r="O108" s="53">
        <f t="shared" si="14"/>
        <v>86.316529085969535</v>
      </c>
      <c r="P108" s="53">
        <f t="shared" si="15"/>
        <v>117.62258170312518</v>
      </c>
      <c r="Q108" s="53">
        <f t="shared" si="16"/>
        <v>169.25839407307754</v>
      </c>
      <c r="R108" s="53">
        <f t="shared" si="17"/>
        <v>202.69213884411511</v>
      </c>
      <c r="T108" s="53">
        <f>Données!X109</f>
        <v>452</v>
      </c>
      <c r="U108">
        <f>Données!AV109</f>
        <v>2448255</v>
      </c>
      <c r="V108" s="53">
        <f t="shared" si="12"/>
        <v>184.62129149128666</v>
      </c>
    </row>
    <row r="109" spans="1:22">
      <c r="A109" t="str">
        <f>Budget!A109</f>
        <v>Népal</v>
      </c>
      <c r="B109">
        <f>Budget!AC109</f>
        <v>93.75</v>
      </c>
      <c r="C109">
        <f>Budget!AD109</f>
        <v>176.42000000000002</v>
      </c>
      <c r="D109">
        <f>Budget!AE109</f>
        <v>264.39999999999998</v>
      </c>
      <c r="E109">
        <f>Budget!AF109</f>
        <v>323.60000000000002</v>
      </c>
      <c r="F109">
        <f>Budget!AG109</f>
        <v>387</v>
      </c>
      <c r="H109" s="49">
        <f>(Données!AB110+Données!AC110)/2</f>
        <v>23283923.5</v>
      </c>
      <c r="I109" s="49">
        <f>SUM(Données!AD110:AH110)/5</f>
        <v>24702811.800000001</v>
      </c>
      <c r="J109" s="49">
        <f>SUM(Données!AI110:AM110)/5</f>
        <v>26348777</v>
      </c>
      <c r="K109" s="49">
        <f>SUM(Données!AN110:AR110)/5</f>
        <v>26973868.600000001</v>
      </c>
      <c r="L109" s="49">
        <f>SUM(Données!AS110:AV110)/4</f>
        <v>27497789.25</v>
      </c>
      <c r="N109" s="53">
        <f t="shared" si="13"/>
        <v>4.0263832682666214</v>
      </c>
      <c r="O109" s="53">
        <f t="shared" si="14"/>
        <v>7.141697124535435</v>
      </c>
      <c r="P109" s="53">
        <f t="shared" si="15"/>
        <v>10.034621341248588</v>
      </c>
      <c r="Q109" s="53">
        <f t="shared" si="16"/>
        <v>11.996796039853178</v>
      </c>
      <c r="R109" s="53">
        <f t="shared" si="17"/>
        <v>14.073858683021218</v>
      </c>
      <c r="T109" s="53">
        <f>Données!X110</f>
        <v>399</v>
      </c>
      <c r="U109">
        <f>Données!AV110</f>
        <v>28087871</v>
      </c>
      <c r="V109" s="53">
        <f t="shared" si="12"/>
        <v>14.205419841183407</v>
      </c>
    </row>
    <row r="110" spans="1:22">
      <c r="A110" t="str">
        <f>Budget!A110</f>
        <v>Nicaragua</v>
      </c>
      <c r="B110">
        <f>Budget!AC110</f>
        <v>36.1</v>
      </c>
      <c r="C110">
        <f>Budget!AD110</f>
        <v>44.6</v>
      </c>
      <c r="D110">
        <f>Budget!AE110</f>
        <v>45.36</v>
      </c>
      <c r="E110">
        <f>Budget!AF110</f>
        <v>64.2</v>
      </c>
      <c r="F110">
        <f>Budget!AG110</f>
        <v>86.179999999999993</v>
      </c>
      <c r="H110" s="49">
        <f>(Données!AB111+Données!AC111)/2</f>
        <v>4950843.5</v>
      </c>
      <c r="I110" s="49">
        <f>SUM(Données!AD111:AH111)/5</f>
        <v>5218209.8</v>
      </c>
      <c r="J110" s="49">
        <f>SUM(Données!AI111:AM111)/5</f>
        <v>5591093.2000000002</v>
      </c>
      <c r="K110" s="49">
        <f>SUM(Données!AN111:AR111)/5</f>
        <v>5982963.4000000004</v>
      </c>
      <c r="L110" s="49">
        <f>SUM(Données!AS111:AV111)/4</f>
        <v>6344395.5</v>
      </c>
      <c r="N110" s="53">
        <f t="shared" si="13"/>
        <v>7.2916867600440209</v>
      </c>
      <c r="O110" s="53">
        <f t="shared" si="14"/>
        <v>8.546992495395644</v>
      </c>
      <c r="P110" s="53">
        <f t="shared" si="15"/>
        <v>8.1129035731330674</v>
      </c>
      <c r="Q110" s="53">
        <f t="shared" si="16"/>
        <v>10.730468449798639</v>
      </c>
      <c r="R110" s="53">
        <f t="shared" si="17"/>
        <v>13.583642444737249</v>
      </c>
      <c r="T110" s="53">
        <f>Données!X111</f>
        <v>81.599999999999994</v>
      </c>
      <c r="U110">
        <f>Données!AV111</f>
        <v>6465513</v>
      </c>
      <c r="V110" s="53">
        <f t="shared" si="12"/>
        <v>12.620808279250232</v>
      </c>
    </row>
    <row r="111" spans="1:22">
      <c r="A111" t="str">
        <f>Budget!A111</f>
        <v>Niger</v>
      </c>
      <c r="B111">
        <f>Budget!AC111</f>
        <v>33.200000000000003</v>
      </c>
      <c r="C111">
        <f>Budget!AD111</f>
        <v>35.459999999999994</v>
      </c>
      <c r="D111">
        <f>Budget!AE111</f>
        <v>42.566666666666663</v>
      </c>
      <c r="E111">
        <f>Budget!AF111</f>
        <v>97.38</v>
      </c>
      <c r="F111">
        <f>Budget!AG111</f>
        <v>202.75</v>
      </c>
      <c r="H111" s="49">
        <f>(Données!AB112+Données!AC112)/2</f>
        <v>10737817</v>
      </c>
      <c r="I111" s="49">
        <f>SUM(Données!AD112:AH112)/5</f>
        <v>12209361</v>
      </c>
      <c r="J111" s="49">
        <f>SUM(Données!AI112:AM112)/5</f>
        <v>14709575.6</v>
      </c>
      <c r="K111" s="49">
        <f>SUM(Données!AN112:AR112)/5</f>
        <v>17823677.800000001</v>
      </c>
      <c r="L111" s="49">
        <f>SUM(Données!AS112:AV112)/4</f>
        <v>21208980.25</v>
      </c>
      <c r="N111" s="53">
        <f t="shared" si="13"/>
        <v>3.0918761234243424</v>
      </c>
      <c r="O111" s="53">
        <f t="shared" si="14"/>
        <v>2.9043288997679726</v>
      </c>
      <c r="P111" s="53">
        <f t="shared" si="15"/>
        <v>2.8938065804336777</v>
      </c>
      <c r="Q111" s="53">
        <f t="shared" si="16"/>
        <v>5.4635188703871203</v>
      </c>
      <c r="R111" s="53">
        <f t="shared" si="17"/>
        <v>9.5596298176570755</v>
      </c>
      <c r="T111" s="53">
        <f>Données!X112</f>
        <v>230</v>
      </c>
      <c r="U111">
        <f>Données!AV112</f>
        <v>22442948</v>
      </c>
      <c r="V111" s="53">
        <f t="shared" si="12"/>
        <v>10.248208033989117</v>
      </c>
    </row>
    <row r="112" spans="1:22">
      <c r="A112" t="str">
        <f>Budget!A112</f>
        <v>Nigéria</v>
      </c>
      <c r="B112">
        <f>Budget!AC112</f>
        <v>907.5</v>
      </c>
      <c r="C112">
        <f>Budget!AD112</f>
        <v>1266.4000000000001</v>
      </c>
      <c r="D112">
        <f>Budget!AE112</f>
        <v>1351</v>
      </c>
      <c r="E112">
        <f>Budget!AF112</f>
        <v>2054.8000000000002</v>
      </c>
      <c r="F112">
        <f>Budget!AG112</f>
        <v>1804.2</v>
      </c>
      <c r="H112" s="49">
        <f>(Données!AB113+Données!AC113)/2</f>
        <v>117789911</v>
      </c>
      <c r="I112" s="49">
        <f>SUM(Données!AD113:AH113)/5</f>
        <v>128699005</v>
      </c>
      <c r="J112" s="49">
        <f>SUM(Données!AI113:AM113)/5</f>
        <v>146467571.40000001</v>
      </c>
      <c r="K112" s="49">
        <f>SUM(Données!AN113:AR113)/5</f>
        <v>167341541.19999999</v>
      </c>
      <c r="L112" s="49">
        <f>SUM(Données!AS113:AV113)/4</f>
        <v>188461447</v>
      </c>
      <c r="N112" s="53">
        <f t="shared" si="13"/>
        <v>7.7043949884638252</v>
      </c>
      <c r="O112" s="53">
        <f t="shared" si="14"/>
        <v>9.8400139146374901</v>
      </c>
      <c r="P112" s="53">
        <f t="shared" si="15"/>
        <v>9.2238847622484705</v>
      </c>
      <c r="Q112" s="53">
        <f t="shared" si="16"/>
        <v>12.279078973846575</v>
      </c>
      <c r="R112" s="53">
        <f t="shared" si="17"/>
        <v>9.5733107684353076</v>
      </c>
      <c r="T112" s="53">
        <f>Données!X113</f>
        <v>2043</v>
      </c>
      <c r="U112">
        <f>Données!AV113</f>
        <v>195874740</v>
      </c>
      <c r="V112" s="53">
        <f t="shared" si="12"/>
        <v>10.43013509552074</v>
      </c>
    </row>
    <row r="113" spans="1:22">
      <c r="A113" t="str">
        <f>Budget!A113</f>
        <v>Norvège</v>
      </c>
      <c r="B113">
        <f>Budget!AC113</f>
        <v>4488</v>
      </c>
      <c r="C113">
        <f>Budget!AD113</f>
        <v>4846.8</v>
      </c>
      <c r="D113">
        <f>Budget!AE113</f>
        <v>5134.2</v>
      </c>
      <c r="E113">
        <f>Budget!AF113</f>
        <v>5687.2</v>
      </c>
      <c r="F113">
        <f>Budget!AG113</f>
        <v>6510</v>
      </c>
      <c r="H113" s="49">
        <f>(Données!AB114+Données!AC114)/2</f>
        <v>4446688.5</v>
      </c>
      <c r="I113" s="49">
        <f>SUM(Données!AD114:AH114)/5</f>
        <v>4539928.4000000004</v>
      </c>
      <c r="J113" s="49">
        <f>SUM(Données!AI114:AM114)/5</f>
        <v>4718011.8</v>
      </c>
      <c r="K113" s="49">
        <f>SUM(Données!AN114:AR114)/5</f>
        <v>5015553.5999999996</v>
      </c>
      <c r="L113" s="49">
        <f>SUM(Données!AS114:AV114)/4</f>
        <v>5253607.5</v>
      </c>
      <c r="N113" s="53">
        <f t="shared" si="13"/>
        <v>1009.2903966625951</v>
      </c>
      <c r="O113" s="53">
        <f t="shared" si="14"/>
        <v>1067.5939294549225</v>
      </c>
      <c r="P113" s="53">
        <f t="shared" si="15"/>
        <v>1088.2126238005594</v>
      </c>
      <c r="Q113" s="53">
        <f t="shared" si="16"/>
        <v>1133.9127150390736</v>
      </c>
      <c r="R113" s="53">
        <f t="shared" si="17"/>
        <v>1239.148527940087</v>
      </c>
      <c r="T113" s="53">
        <f>Données!X114</f>
        <v>7067</v>
      </c>
      <c r="U113">
        <f>Données!AV114</f>
        <v>5314336</v>
      </c>
      <c r="V113" s="53">
        <f t="shared" si="12"/>
        <v>1329.7992449103708</v>
      </c>
    </row>
    <row r="114" spans="1:22">
      <c r="A114" t="str">
        <f>Budget!A114</f>
        <v>Nouvelle Zélande</v>
      </c>
      <c r="B114">
        <f>Budget!AC114</f>
        <v>1912</v>
      </c>
      <c r="C114">
        <f>Budget!AD114</f>
        <v>1862.2</v>
      </c>
      <c r="D114">
        <f>Budget!AE114</f>
        <v>1959.6</v>
      </c>
      <c r="E114">
        <f>Budget!AF114</f>
        <v>1995.6</v>
      </c>
      <c r="F114">
        <f>Budget!AG114</f>
        <v>2222.8000000000002</v>
      </c>
      <c r="H114" s="49">
        <f>(Données!AB115+Données!AC115)/2</f>
        <v>3825050</v>
      </c>
      <c r="I114" s="49">
        <f>SUM(Données!AD115:AH115)/5</f>
        <v>3960280</v>
      </c>
      <c r="J114" s="49">
        <f>SUM(Données!AI115:AM115)/5</f>
        <v>4220940</v>
      </c>
      <c r="K114" s="49">
        <f>SUM(Données!AN115:AR115)/5</f>
        <v>4418920</v>
      </c>
      <c r="L114" s="49">
        <f>SUM(Données!AS115:AV115)/4</f>
        <v>4742075</v>
      </c>
      <c r="N114" s="53">
        <f t="shared" si="13"/>
        <v>499.86274689219749</v>
      </c>
      <c r="O114" s="53">
        <f t="shared" si="14"/>
        <v>470.21927742482853</v>
      </c>
      <c r="P114" s="53">
        <f t="shared" si="15"/>
        <v>464.25677692646661</v>
      </c>
      <c r="Q114" s="53">
        <f t="shared" si="16"/>
        <v>451.60355924071945</v>
      </c>
      <c r="R114" s="53">
        <f t="shared" si="17"/>
        <v>468.73995033819585</v>
      </c>
      <c r="T114" s="53">
        <f>Données!X115</f>
        <v>2263</v>
      </c>
      <c r="U114">
        <f>Données!AV115</f>
        <v>4885500</v>
      </c>
      <c r="V114" s="53">
        <f t="shared" si="12"/>
        <v>463.20745061917921</v>
      </c>
    </row>
    <row r="115" spans="1:22">
      <c r="A115" t="str">
        <f>Budget!A115</f>
        <v>Oman</v>
      </c>
      <c r="B115">
        <f>Budget!AC115</f>
        <v>1979.5</v>
      </c>
      <c r="C115">
        <f>Budget!AD115</f>
        <v>2863.2</v>
      </c>
      <c r="D115">
        <f>Budget!AE115</f>
        <v>4161.8</v>
      </c>
      <c r="E115">
        <f>Budget!AF115</f>
        <v>7356</v>
      </c>
      <c r="F115">
        <f>Budget!AG115</f>
        <v>7185.2</v>
      </c>
      <c r="H115" s="49">
        <f>(Données!AB116+Données!AC116)/2</f>
        <v>2253384</v>
      </c>
      <c r="I115" s="49">
        <f>SUM(Données!AD116:AH116)/5</f>
        <v>2345895.2000000002</v>
      </c>
      <c r="J115" s="49">
        <f>SUM(Données!AI116:AM116)/5</f>
        <v>2675263.2000000002</v>
      </c>
      <c r="K115" s="49">
        <f>SUM(Données!AN116:AR116)/5</f>
        <v>3516527.2</v>
      </c>
      <c r="L115" s="49">
        <f>SUM(Données!AS116:AV116)/4</f>
        <v>4560496.25</v>
      </c>
      <c r="N115" s="53">
        <f t="shared" si="13"/>
        <v>878.45657908283715</v>
      </c>
      <c r="O115" s="53">
        <f t="shared" si="14"/>
        <v>1220.5148806306436</v>
      </c>
      <c r="P115" s="53">
        <f t="shared" si="15"/>
        <v>1555.6600187974027</v>
      </c>
      <c r="Q115" s="53">
        <f t="shared" si="16"/>
        <v>2091.8365141609029</v>
      </c>
      <c r="R115" s="53">
        <f t="shared" si="17"/>
        <v>1575.5302945375736</v>
      </c>
      <c r="T115" s="53">
        <f>Données!X116</f>
        <v>6710</v>
      </c>
      <c r="U115">
        <f>Données!AV116</f>
        <v>4829483</v>
      </c>
      <c r="V115" s="53">
        <f t="shared" si="12"/>
        <v>1389.3826730521673</v>
      </c>
    </row>
    <row r="116" spans="1:22">
      <c r="A116" t="str">
        <f>Budget!A116</f>
        <v>Ouganda</v>
      </c>
      <c r="B116">
        <f>Budget!AC116</f>
        <v>194</v>
      </c>
      <c r="C116">
        <f>Budget!AD116</f>
        <v>223.6</v>
      </c>
      <c r="D116">
        <f>Budget!AE116</f>
        <v>273.2</v>
      </c>
      <c r="E116">
        <f>Budget!AF116</f>
        <v>412.8</v>
      </c>
      <c r="F116">
        <f>Budget!AG116</f>
        <v>356.8</v>
      </c>
      <c r="H116" s="49">
        <f>(Données!AB117+Données!AC117)/2</f>
        <v>22621595</v>
      </c>
      <c r="I116" s="49">
        <f>SUM(Données!AD117:AH117)/5</f>
        <v>25201649.199999999</v>
      </c>
      <c r="J116" s="49">
        <f>SUM(Données!AI117:AM117)/5</f>
        <v>29517046</v>
      </c>
      <c r="K116" s="49">
        <f>SUM(Données!AN117:AR117)/5</f>
        <v>34614329.600000001</v>
      </c>
      <c r="L116" s="49">
        <f>SUM(Données!AS117:AV117)/4</f>
        <v>40439640.75</v>
      </c>
      <c r="N116" s="53">
        <f t="shared" si="13"/>
        <v>8.5758762810491476</v>
      </c>
      <c r="O116" s="53">
        <f t="shared" si="14"/>
        <v>8.872435221421938</v>
      </c>
      <c r="P116" s="53">
        <f t="shared" si="15"/>
        <v>9.2556687413774394</v>
      </c>
      <c r="Q116" s="53">
        <f t="shared" si="16"/>
        <v>11.925696807370782</v>
      </c>
      <c r="R116" s="53">
        <f t="shared" si="17"/>
        <v>8.8230259562827591</v>
      </c>
      <c r="T116" s="53">
        <f>Données!X117</f>
        <v>408</v>
      </c>
      <c r="U116">
        <f>Données!AV117</f>
        <v>42723139</v>
      </c>
      <c r="V116" s="53">
        <f t="shared" si="12"/>
        <v>9.54986008869807</v>
      </c>
    </row>
    <row r="117" spans="1:22">
      <c r="A117" t="str">
        <f>Budget!A117</f>
        <v>Ouzbékistan</v>
      </c>
      <c r="B117">
        <f>Budget!AC117</f>
        <v>69.3</v>
      </c>
      <c r="C117">
        <f>Budget!AD117</f>
        <v>50.25</v>
      </c>
      <c r="D117">
        <f>Budget!AE117</f>
        <v>0</v>
      </c>
      <c r="E117">
        <f>Budget!AF117</f>
        <v>0</v>
      </c>
      <c r="F117">
        <f>Budget!AG117</f>
        <v>0</v>
      </c>
      <c r="H117" s="49">
        <f>(Données!AB118+Données!AC118)/2</f>
        <v>24181325</v>
      </c>
      <c r="I117" s="49">
        <f>SUM(Données!AD118:AH118)/5</f>
        <v>25263740</v>
      </c>
      <c r="J117" s="49">
        <f>SUM(Données!AI118:AM118)/5</f>
        <v>26918690</v>
      </c>
      <c r="K117" s="49">
        <f>SUM(Données!AN118:AR118)/5</f>
        <v>29735440</v>
      </c>
      <c r="L117" s="49">
        <f>SUM(Données!AS118:AV118)/4</f>
        <v>32122700</v>
      </c>
      <c r="N117" s="53">
        <f t="shared" si="13"/>
        <v>2.865847921898407</v>
      </c>
      <c r="O117" s="53">
        <f t="shared" si="14"/>
        <v>1.9890166697409013</v>
      </c>
      <c r="P117" s="53">
        <f t="shared" si="15"/>
        <v>0</v>
      </c>
      <c r="Q117" s="53">
        <f t="shared" si="16"/>
        <v>0</v>
      </c>
      <c r="R117" s="53">
        <f t="shared" si="17"/>
        <v>0</v>
      </c>
      <c r="T117" s="53">
        <f>Données!X118</f>
        <v>0</v>
      </c>
      <c r="U117">
        <f>Données!AV118</f>
        <v>32955400</v>
      </c>
      <c r="V117" s="53">
        <f t="shared" si="12"/>
        <v>0</v>
      </c>
    </row>
    <row r="118" spans="1:22">
      <c r="A118" t="str">
        <f>Budget!A118</f>
        <v>Pakistan</v>
      </c>
      <c r="B118">
        <f>Budget!AC118</f>
        <v>5491</v>
      </c>
      <c r="C118">
        <f>Budget!AD118</f>
        <v>6336.6</v>
      </c>
      <c r="D118">
        <f>Budget!AE118</f>
        <v>7365.8</v>
      </c>
      <c r="E118">
        <f>Budget!AF118</f>
        <v>8417.7999999999993</v>
      </c>
      <c r="F118">
        <f>Budget!AG118</f>
        <v>11176.8</v>
      </c>
      <c r="H118" s="49">
        <f>(Données!AB119+Données!AC119)/2</f>
        <v>136733927</v>
      </c>
      <c r="I118" s="49">
        <f>SUM(Données!AD119:AH119)/5</f>
        <v>149525950</v>
      </c>
      <c r="J118" s="49">
        <f>SUM(Données!AI119:AM119)/5</f>
        <v>167861867</v>
      </c>
      <c r="K118" s="49">
        <f>SUM(Données!AN119:AR119)/5</f>
        <v>187323290.40000001</v>
      </c>
      <c r="L118" s="49">
        <f>SUM(Données!AS119:AV119)/4</f>
        <v>205791491</v>
      </c>
      <c r="N118" s="53">
        <f t="shared" si="13"/>
        <v>40.158284929533252</v>
      </c>
      <c r="O118" s="53">
        <f t="shared" si="14"/>
        <v>42.377928379655842</v>
      </c>
      <c r="P118" s="53">
        <f t="shared" si="15"/>
        <v>43.88012674730944</v>
      </c>
      <c r="Q118" s="53">
        <f t="shared" si="16"/>
        <v>44.937284531064371</v>
      </c>
      <c r="R118" s="53">
        <f t="shared" si="17"/>
        <v>54.311283453405757</v>
      </c>
      <c r="T118" s="53">
        <f>Données!X119</f>
        <v>11376</v>
      </c>
      <c r="U118">
        <f>Données!AV119</f>
        <v>212215030</v>
      </c>
      <c r="V118" s="53">
        <f t="shared" si="12"/>
        <v>53.606005191997944</v>
      </c>
    </row>
    <row r="119" spans="1:22">
      <c r="A119" t="str">
        <f>Budget!A119</f>
        <v>Panama</v>
      </c>
      <c r="B119">
        <f>Budget!AC119</f>
        <v>173.1</v>
      </c>
      <c r="C119">
        <f>Budget!AD119</f>
        <v>0</v>
      </c>
      <c r="D119">
        <f>Budget!AE119</f>
        <v>0</v>
      </c>
      <c r="E119">
        <f>Budget!AF119</f>
        <v>0</v>
      </c>
      <c r="F119">
        <f>Budget!AG119</f>
        <v>0</v>
      </c>
      <c r="H119" s="49">
        <f>(Données!AB120+Données!AC120)/2</f>
        <v>2941756</v>
      </c>
      <c r="I119" s="49">
        <f>SUM(Données!AD120:AH120)/5</f>
        <v>3149513.6</v>
      </c>
      <c r="J119" s="49">
        <f>SUM(Données!AI120:AM120)/5</f>
        <v>3454195.4</v>
      </c>
      <c r="K119" s="49">
        <f>SUM(Données!AN120:AR120)/5</f>
        <v>3771309.2</v>
      </c>
      <c r="L119" s="49">
        <f>SUM(Données!AS120:AV120)/4</f>
        <v>4072302.25</v>
      </c>
      <c r="N119" s="53">
        <f t="shared" si="13"/>
        <v>58.842405692382371</v>
      </c>
      <c r="O119" s="53">
        <f t="shared" si="14"/>
        <v>0</v>
      </c>
      <c r="P119" s="53">
        <f t="shared" si="15"/>
        <v>0</v>
      </c>
      <c r="Q119" s="53">
        <f t="shared" si="16"/>
        <v>0</v>
      </c>
      <c r="R119" s="53">
        <f t="shared" si="17"/>
        <v>0</v>
      </c>
      <c r="T119" s="53">
        <f>Données!X120</f>
        <v>0</v>
      </c>
      <c r="U119">
        <f>Données!AV120</f>
        <v>4176873</v>
      </c>
      <c r="V119" s="53">
        <f t="shared" si="12"/>
        <v>0</v>
      </c>
    </row>
    <row r="120" spans="1:22">
      <c r="A120" t="str">
        <f>Budget!A120</f>
        <v>Papouasie Nouvelle Guinée</v>
      </c>
      <c r="B120">
        <f>Budget!AC120</f>
        <v>103.75</v>
      </c>
      <c r="C120">
        <f>Budget!AD120</f>
        <v>56.339999999999996</v>
      </c>
      <c r="D120">
        <f>Budget!AE120</f>
        <v>59.8</v>
      </c>
      <c r="E120">
        <f>Budget!AF120</f>
        <v>82.97999999999999</v>
      </c>
      <c r="F120">
        <f>Budget!AG120</f>
        <v>74.48</v>
      </c>
      <c r="H120" s="49">
        <f>(Données!AB121+Données!AC121)/2</f>
        <v>5648961.5</v>
      </c>
      <c r="I120" s="49">
        <f>SUM(Données!AD121:AH121)/5</f>
        <v>6099691.5999999996</v>
      </c>
      <c r="J120" s="49">
        <f>SUM(Données!AI121:AM121)/5</f>
        <v>6814257.7999999998</v>
      </c>
      <c r="K120" s="49">
        <f>SUM(Données!AN121:AR121)/5</f>
        <v>7629763.7999999998</v>
      </c>
      <c r="L120" s="49">
        <f>SUM(Données!AS121:AV121)/4</f>
        <v>8355970</v>
      </c>
      <c r="N120" s="53">
        <f t="shared" si="13"/>
        <v>18.366207664895573</v>
      </c>
      <c r="O120" s="53">
        <f t="shared" si="14"/>
        <v>9.2365325486291798</v>
      </c>
      <c r="P120" s="53">
        <f t="shared" si="15"/>
        <v>8.7757172908838292</v>
      </c>
      <c r="Q120" s="53">
        <f t="shared" si="16"/>
        <v>10.875828161285934</v>
      </c>
      <c r="R120" s="53">
        <f t="shared" si="17"/>
        <v>8.9133876737230988</v>
      </c>
      <c r="T120" s="53">
        <f>Données!X121</f>
        <v>60.6</v>
      </c>
      <c r="U120">
        <f>Données!AV121</f>
        <v>8606316</v>
      </c>
      <c r="V120" s="53">
        <f t="shared" si="12"/>
        <v>7.0413403365621248</v>
      </c>
    </row>
    <row r="121" spans="1:22">
      <c r="A121" t="str">
        <f>Budget!A121</f>
        <v>Paraguay</v>
      </c>
      <c r="B121">
        <f>Budget!AC121</f>
        <v>212.5</v>
      </c>
      <c r="C121">
        <f>Budget!AD121</f>
        <v>175.4</v>
      </c>
      <c r="D121">
        <f>Budget!AE121</f>
        <v>186.6</v>
      </c>
      <c r="E121">
        <f>Budget!AF121</f>
        <v>297</v>
      </c>
      <c r="F121">
        <f>Budget!AG121</f>
        <v>371.8</v>
      </c>
      <c r="H121" s="49">
        <f>(Données!AB122+Données!AC122)/2</f>
        <v>5162094</v>
      </c>
      <c r="I121" s="49">
        <f>SUM(Données!AD122:AH122)/5</f>
        <v>5529427.7999999998</v>
      </c>
      <c r="J121" s="49">
        <f>SUM(Données!AI122:AM122)/5</f>
        <v>5996200</v>
      </c>
      <c r="K121" s="49">
        <f>SUM(Données!AN122:AR122)/5</f>
        <v>6422662</v>
      </c>
      <c r="L121" s="49">
        <f>SUM(Données!AS122:AV122)/4</f>
        <v>6822437.75</v>
      </c>
      <c r="N121" s="53">
        <f t="shared" si="13"/>
        <v>41.165465022527677</v>
      </c>
      <c r="O121" s="53">
        <f t="shared" si="14"/>
        <v>31.721184604309329</v>
      </c>
      <c r="P121" s="53">
        <f t="shared" si="15"/>
        <v>31.119709149127782</v>
      </c>
      <c r="Q121" s="53">
        <f t="shared" si="16"/>
        <v>46.242508168731284</v>
      </c>
      <c r="R121" s="53">
        <f t="shared" si="17"/>
        <v>54.496649676283234</v>
      </c>
      <c r="T121" s="53">
        <f>Données!X122</f>
        <v>387</v>
      </c>
      <c r="U121">
        <f>Données!AV122</f>
        <v>6956071</v>
      </c>
      <c r="V121" s="53">
        <f t="shared" si="12"/>
        <v>55.634854790872609</v>
      </c>
    </row>
    <row r="122" spans="1:22">
      <c r="A122" t="str">
        <f>Budget!A122</f>
        <v>Pays-Bas</v>
      </c>
      <c r="B122">
        <f>Budget!AC122</f>
        <v>10023.5</v>
      </c>
      <c r="C122">
        <f>Budget!AD122</f>
        <v>10129</v>
      </c>
      <c r="D122">
        <f>Budget!AE122</f>
        <v>10790.6</v>
      </c>
      <c r="E122">
        <f>Budget!AF122</f>
        <v>9641.7999999999993</v>
      </c>
      <c r="F122">
        <f>Budget!AG122</f>
        <v>9930.7999999999993</v>
      </c>
      <c r="H122" s="49">
        <f>(Données!AB123+Données!AC123)/2</f>
        <v>15759648.5</v>
      </c>
      <c r="I122" s="49">
        <f>SUM(Données!AD123:AH123)/5</f>
        <v>16125540.6</v>
      </c>
      <c r="J122" s="49">
        <f>SUM(Données!AI123:AM123)/5</f>
        <v>16404729.199999999</v>
      </c>
      <c r="K122" s="49">
        <f>SUM(Données!AN123:AR123)/5</f>
        <v>16746574</v>
      </c>
      <c r="L122" s="49">
        <f>SUM(Données!AS123:AV123)/4</f>
        <v>17083137.5</v>
      </c>
      <c r="N122" s="53">
        <f t="shared" si="13"/>
        <v>636.02306866171534</v>
      </c>
      <c r="O122" s="53">
        <f t="shared" si="14"/>
        <v>628.13398020280943</v>
      </c>
      <c r="P122" s="53">
        <f t="shared" si="15"/>
        <v>657.77373514949579</v>
      </c>
      <c r="Q122" s="53">
        <f t="shared" si="16"/>
        <v>575.74761261616857</v>
      </c>
      <c r="R122" s="53">
        <f t="shared" si="17"/>
        <v>581.32178588388695</v>
      </c>
      <c r="T122" s="53">
        <f>Données!X123</f>
        <v>11243</v>
      </c>
      <c r="U122">
        <f>Données!AV123</f>
        <v>17231017</v>
      </c>
      <c r="V122" s="53">
        <f t="shared" si="12"/>
        <v>652.48615331294718</v>
      </c>
    </row>
    <row r="123" spans="1:22">
      <c r="A123" t="str">
        <f>Budget!A123</f>
        <v>Pérou</v>
      </c>
      <c r="B123">
        <f>Budget!AC123</f>
        <v>1716.5</v>
      </c>
      <c r="C123">
        <f>Budget!AD123</f>
        <v>1461</v>
      </c>
      <c r="D123">
        <f>Budget!AE123</f>
        <v>1856.2</v>
      </c>
      <c r="E123">
        <f>Budget!AF123</f>
        <v>2735</v>
      </c>
      <c r="F123">
        <f>Budget!AG123</f>
        <v>2839.8</v>
      </c>
      <c r="H123" s="49">
        <f>(Données!AB124+Données!AC124)/2</f>
        <v>25868177.5</v>
      </c>
      <c r="I123" s="49">
        <f>SUM(Données!AD124:AH124)/5</f>
        <v>27071327.199999999</v>
      </c>
      <c r="J123" s="49">
        <f>SUM(Données!AI124:AM124)/5</f>
        <v>28331245</v>
      </c>
      <c r="K123" s="49">
        <f>SUM(Données!AN124:AR124)/5</f>
        <v>29532625.199999999</v>
      </c>
      <c r="L123" s="49">
        <f>SUM(Données!AS124:AV124)/4</f>
        <v>31207579.75</v>
      </c>
      <c r="N123" s="53">
        <f t="shared" si="13"/>
        <v>66.355660347544784</v>
      </c>
      <c r="O123" s="53">
        <f t="shared" si="14"/>
        <v>53.96853982098078</v>
      </c>
      <c r="P123" s="53">
        <f t="shared" si="15"/>
        <v>65.517770221534562</v>
      </c>
      <c r="Q123" s="53">
        <f t="shared" si="16"/>
        <v>92.609444012447639</v>
      </c>
      <c r="R123" s="53">
        <f t="shared" si="17"/>
        <v>90.997123863794656</v>
      </c>
      <c r="T123" s="53">
        <f>Données!X124</f>
        <v>2709</v>
      </c>
      <c r="U123">
        <f>Données!AV124</f>
        <v>31989256</v>
      </c>
      <c r="V123" s="53">
        <f t="shared" si="12"/>
        <v>84.684682882277727</v>
      </c>
    </row>
    <row r="124" spans="1:22">
      <c r="A124" t="str">
        <f>Budget!A124</f>
        <v>Philippines</v>
      </c>
      <c r="B124">
        <f>Budget!AC124</f>
        <v>2055</v>
      </c>
      <c r="C124">
        <f>Budget!AD124</f>
        <v>2194.8000000000002</v>
      </c>
      <c r="D124">
        <f>Budget!AE124</f>
        <v>2470.4</v>
      </c>
      <c r="E124">
        <f>Budget!AF124</f>
        <v>2789.8</v>
      </c>
      <c r="F124">
        <f>Budget!AG124</f>
        <v>3727.4</v>
      </c>
      <c r="H124" s="49">
        <f>(Données!AB125+Données!AC125)/2</f>
        <v>75498970.5</v>
      </c>
      <c r="I124" s="49">
        <f>SUM(Données!AD125:AH125)/5</f>
        <v>81358479.799999997</v>
      </c>
      <c r="J124" s="49">
        <f>SUM(Données!AI125:AM125)/5</f>
        <v>89387306</v>
      </c>
      <c r="K124" s="49">
        <f>SUM(Données!AN125:AR125)/5</f>
        <v>97226831</v>
      </c>
      <c r="L124" s="49">
        <f>SUM(Données!AS125:AV125)/4</f>
        <v>104400581.25</v>
      </c>
      <c r="N124" s="53">
        <f t="shared" si="13"/>
        <v>27.218914196982329</v>
      </c>
      <c r="O124" s="53">
        <f t="shared" si="14"/>
        <v>26.976905239569142</v>
      </c>
      <c r="P124" s="53">
        <f t="shared" si="15"/>
        <v>27.637033831179565</v>
      </c>
      <c r="Q124" s="53">
        <f t="shared" si="16"/>
        <v>28.693725500525673</v>
      </c>
      <c r="R124" s="53">
        <f t="shared" si="17"/>
        <v>35.702866357365231</v>
      </c>
      <c r="T124" s="53">
        <f>Données!X125</f>
        <v>3770</v>
      </c>
      <c r="U124">
        <f>Données!AV125</f>
        <v>106651922</v>
      </c>
      <c r="V124" s="53">
        <f t="shared" si="12"/>
        <v>35.348636286179634</v>
      </c>
    </row>
    <row r="125" spans="1:22">
      <c r="A125" t="str">
        <f>Budget!A125</f>
        <v>Pologne</v>
      </c>
      <c r="B125">
        <f>Budget!AC125</f>
        <v>5350.5</v>
      </c>
      <c r="C125">
        <f>Budget!AD125</f>
        <v>5485.6</v>
      </c>
      <c r="D125">
        <f>Budget!AE125</f>
        <v>6942.6</v>
      </c>
      <c r="E125">
        <f>Budget!AF125</f>
        <v>7881.4</v>
      </c>
      <c r="F125">
        <f>Budget!AG125</f>
        <v>10417.6</v>
      </c>
      <c r="H125" s="49">
        <f>(Données!AB126+Données!AC126)/2</f>
        <v>38661876</v>
      </c>
      <c r="I125" s="49">
        <f>SUM(Données!AD126:AH126)/5</f>
        <v>38224772.200000003</v>
      </c>
      <c r="J125" s="49">
        <f>SUM(Données!AI126:AM126)/5</f>
        <v>38140926.799999997</v>
      </c>
      <c r="K125" s="49">
        <f>SUM(Données!AN126:AR126)/5</f>
        <v>38044228.799999997</v>
      </c>
      <c r="L125" s="49">
        <f>SUM(Données!AS126:AV126)/4</f>
        <v>37977468.25</v>
      </c>
      <c r="N125" s="53">
        <f t="shared" si="13"/>
        <v>138.39214630971347</v>
      </c>
      <c r="O125" s="53">
        <f t="shared" si="14"/>
        <v>143.50903051294048</v>
      </c>
      <c r="P125" s="53">
        <f t="shared" si="15"/>
        <v>182.02494229898997</v>
      </c>
      <c r="Q125" s="53">
        <f t="shared" si="16"/>
        <v>207.16414154254062</v>
      </c>
      <c r="R125" s="53">
        <f t="shared" si="17"/>
        <v>274.31001801969779</v>
      </c>
      <c r="T125" s="53">
        <f>Données!X126</f>
        <v>11596</v>
      </c>
      <c r="U125">
        <f>Données!AV126</f>
        <v>37978548</v>
      </c>
      <c r="V125" s="53">
        <f t="shared" si="12"/>
        <v>305.33026170458123</v>
      </c>
    </row>
    <row r="126" spans="1:22">
      <c r="A126" t="str">
        <f>Budget!A126</f>
        <v>Portugal</v>
      </c>
      <c r="B126">
        <f>Budget!AC126</f>
        <v>3534.5</v>
      </c>
      <c r="C126">
        <f>Budget!AD126</f>
        <v>3908.4</v>
      </c>
      <c r="D126">
        <f>Budget!AE126</f>
        <v>4206.8</v>
      </c>
      <c r="E126">
        <f>Budget!AF126</f>
        <v>3975.6</v>
      </c>
      <c r="F126">
        <f>Budget!AG126</f>
        <v>3842.8</v>
      </c>
      <c r="H126" s="49">
        <f>(Données!AB127+Données!AC127)/2</f>
        <v>10189012</v>
      </c>
      <c r="I126" s="49">
        <f>SUM(Données!AD127:AH127)/5</f>
        <v>10402986.6</v>
      </c>
      <c r="J126" s="49">
        <f>SUM(Données!AI127:AM127)/5</f>
        <v>10539001.199999999</v>
      </c>
      <c r="K126" s="49">
        <f>SUM(Données!AN127:AR127)/5</f>
        <v>10500772.199999999</v>
      </c>
      <c r="L126" s="49">
        <f>SUM(Données!AS127:AV127)/4</f>
        <v>10316397.5</v>
      </c>
      <c r="N126" s="53">
        <f t="shared" si="13"/>
        <v>346.89330035139812</v>
      </c>
      <c r="O126" s="53">
        <f t="shared" si="14"/>
        <v>375.6998014397135</v>
      </c>
      <c r="P126" s="53">
        <f t="shared" si="15"/>
        <v>399.16496071752988</v>
      </c>
      <c r="Q126" s="53">
        <f t="shared" si="16"/>
        <v>378.60072804931434</v>
      </c>
      <c r="R126" s="53">
        <f t="shared" si="17"/>
        <v>372.49437121824747</v>
      </c>
      <c r="T126" s="53">
        <f>Données!X127</f>
        <v>4248</v>
      </c>
      <c r="U126">
        <f>Données!AV127</f>
        <v>10281762</v>
      </c>
      <c r="V126" s="53">
        <f t="shared" si="12"/>
        <v>413.15875625208986</v>
      </c>
    </row>
    <row r="127" spans="1:22">
      <c r="A127" t="str">
        <f>Budget!A127</f>
        <v>Qatar</v>
      </c>
      <c r="B127">
        <f>Budget!AC127</f>
        <v>0</v>
      </c>
      <c r="C127">
        <f>Budget!AD127</f>
        <v>1394</v>
      </c>
      <c r="D127">
        <f>Budget!AE127</f>
        <v>1905</v>
      </c>
      <c r="E127">
        <f>Budget!AF127</f>
        <v>2174</v>
      </c>
      <c r="F127">
        <f>Budget!AG127</f>
        <v>0</v>
      </c>
      <c r="H127" s="49">
        <f>(Données!AB128+Données!AC128)/2</f>
        <v>561025.5</v>
      </c>
      <c r="I127" s="49">
        <f>SUM(Données!AD128:AH128)/5</f>
        <v>656694</v>
      </c>
      <c r="J127" s="49">
        <f>SUM(Données!AI128:AM128)/5</f>
        <v>1239635.2</v>
      </c>
      <c r="K127" s="49">
        <f>SUM(Données!AN128:AR128)/5</f>
        <v>2176808.7999999998</v>
      </c>
      <c r="L127" s="49">
        <f>SUM(Données!AS128:AV128)/4</f>
        <v>2681621.25</v>
      </c>
      <c r="N127" s="53">
        <f t="shared" si="13"/>
        <v>0</v>
      </c>
      <c r="O127" s="53">
        <f t="shared" si="14"/>
        <v>2122.754281293875</v>
      </c>
      <c r="P127" s="53">
        <f t="shared" si="15"/>
        <v>1536.7424222868149</v>
      </c>
      <c r="Q127" s="53">
        <f t="shared" si="16"/>
        <v>998.70967078045635</v>
      </c>
      <c r="R127" s="53">
        <f t="shared" si="17"/>
        <v>0</v>
      </c>
      <c r="T127" s="53">
        <f>Données!X128</f>
        <v>0</v>
      </c>
      <c r="U127">
        <f>Données!AV128</f>
        <v>2781677</v>
      </c>
      <c r="V127" s="53">
        <f t="shared" si="12"/>
        <v>0</v>
      </c>
    </row>
    <row r="128" spans="1:22">
      <c r="A128" t="str">
        <f>Budget!A128</f>
        <v>République démoc. Congo</v>
      </c>
      <c r="B128">
        <f>Budget!AC128</f>
        <v>45</v>
      </c>
      <c r="C128">
        <f>Budget!AD128</f>
        <v>97.733333333333334</v>
      </c>
      <c r="D128">
        <f>Budget!AE128</f>
        <v>161.6</v>
      </c>
      <c r="E128">
        <f>Budget!AF128</f>
        <v>290.2</v>
      </c>
      <c r="F128">
        <f>Budget!AG128</f>
        <v>340.6</v>
      </c>
      <c r="H128" s="49">
        <f>(Données!AB129+Données!AC129)/2</f>
        <v>45384790</v>
      </c>
      <c r="I128" s="49">
        <f>SUM(Données!AD129:AH129)/5</f>
        <v>49980099.399999999</v>
      </c>
      <c r="J128" s="49">
        <f>SUM(Données!AI129:AM129)/5</f>
        <v>58535478.399999999</v>
      </c>
      <c r="K128" s="49">
        <f>SUM(Données!AN129:AR129)/5</f>
        <v>69093201.599999994</v>
      </c>
      <c r="L128" s="49">
        <f>SUM(Données!AS129:AV129)/4</f>
        <v>80125131.5</v>
      </c>
      <c r="N128" s="53">
        <f t="shared" si="13"/>
        <v>0.99152160889143692</v>
      </c>
      <c r="O128" s="53">
        <f t="shared" si="14"/>
        <v>1.9554449572249817</v>
      </c>
      <c r="P128" s="53">
        <f t="shared" si="15"/>
        <v>2.7607188737010477</v>
      </c>
      <c r="Q128" s="53">
        <f t="shared" si="16"/>
        <v>4.2001237933660907</v>
      </c>
      <c r="R128" s="53">
        <f t="shared" si="17"/>
        <v>4.2508510578856269</v>
      </c>
      <c r="T128" s="53">
        <f>Données!X129</f>
        <v>295</v>
      </c>
      <c r="U128">
        <f>Données!AV129</f>
        <v>84068091</v>
      </c>
      <c r="V128" s="53">
        <f t="shared" si="12"/>
        <v>3.509060292566891</v>
      </c>
    </row>
    <row r="129" spans="1:22">
      <c r="A129" t="str">
        <f>Budget!A129</f>
        <v>République dominicaine</v>
      </c>
      <c r="B129">
        <f>Budget!AC129</f>
        <v>247</v>
      </c>
      <c r="C129">
        <f>Budget!AD129</f>
        <v>329.8</v>
      </c>
      <c r="D129">
        <f>Budget!AE129</f>
        <v>313.60000000000002</v>
      </c>
      <c r="E129">
        <f>Budget!AF129</f>
        <v>371.2</v>
      </c>
      <c r="F129">
        <f>Budget!AG129</f>
        <v>535</v>
      </c>
      <c r="H129" s="49">
        <f>(Données!AB130+Données!AC130)/2</f>
        <v>8278854.5</v>
      </c>
      <c r="I129" s="49">
        <f>SUM(Données!AD130:AH130)/5</f>
        <v>8723931.5999999996</v>
      </c>
      <c r="J129" s="49">
        <f>SUM(Données!AI130:AM130)/5</f>
        <v>9337923.1999999993</v>
      </c>
      <c r="K129" s="49">
        <f>SUM(Données!AN130:AR130)/5</f>
        <v>9930528.8000000007</v>
      </c>
      <c r="L129" s="49">
        <f>SUM(Données!AS130:AV130)/4</f>
        <v>10454929.75</v>
      </c>
      <c r="N129" s="53">
        <f t="shared" si="13"/>
        <v>29.835045416005318</v>
      </c>
      <c r="O129" s="53">
        <f t="shared" si="14"/>
        <v>37.804056143677236</v>
      </c>
      <c r="P129" s="53">
        <f t="shared" si="15"/>
        <v>33.583484601800969</v>
      </c>
      <c r="Q129" s="53">
        <f t="shared" si="16"/>
        <v>37.379681130374443</v>
      </c>
      <c r="R129" s="53">
        <f t="shared" si="17"/>
        <v>51.172032026327102</v>
      </c>
      <c r="T129" s="53">
        <f>Données!X130</f>
        <v>603</v>
      </c>
      <c r="U129">
        <f>Données!AV130</f>
        <v>10627165</v>
      </c>
      <c r="V129" s="53">
        <f t="shared" si="12"/>
        <v>56.741379286009014</v>
      </c>
    </row>
    <row r="130" spans="1:22">
      <c r="A130" t="str">
        <f>Budget!A130</f>
        <v>République du Congo</v>
      </c>
      <c r="B130">
        <f>Budget!AC130</f>
        <v>0</v>
      </c>
      <c r="C130">
        <f>Budget!AD130</f>
        <v>136.25</v>
      </c>
      <c r="D130">
        <f>Budget!AE130</f>
        <v>167</v>
      </c>
      <c r="E130">
        <f>Budget!AF130</f>
        <v>396.66666666666669</v>
      </c>
      <c r="F130">
        <f>Budget!AG130</f>
        <v>361.5</v>
      </c>
      <c r="H130" s="49">
        <f>(Données!AB131+Données!AC131)/2</f>
        <v>2995040</v>
      </c>
      <c r="I130" s="49">
        <f>SUM(Données!AD131:AH131)/5</f>
        <v>3314624.2</v>
      </c>
      <c r="J130" s="49">
        <f>SUM(Données!AI131:AM131)/5</f>
        <v>3880182.4</v>
      </c>
      <c r="K130" s="49">
        <f>SUM(Données!AN131:AR131)/5</f>
        <v>4507701.5999999996</v>
      </c>
      <c r="L130" s="49">
        <f>SUM(Données!AS131:AV131)/4</f>
        <v>5048039.75</v>
      </c>
      <c r="N130" s="53">
        <f t="shared" si="13"/>
        <v>0</v>
      </c>
      <c r="O130" s="53">
        <f t="shared" si="14"/>
        <v>41.105715694708316</v>
      </c>
      <c r="P130" s="53">
        <f t="shared" si="15"/>
        <v>43.039213826648975</v>
      </c>
      <c r="Q130" s="53">
        <f t="shared" si="16"/>
        <v>87.997543286065508</v>
      </c>
      <c r="R130" s="53">
        <f t="shared" si="17"/>
        <v>71.611955908231508</v>
      </c>
      <c r="T130" s="53">
        <f>Données!X131</f>
        <v>292</v>
      </c>
      <c r="U130">
        <f>Données!AV131</f>
        <v>5244363</v>
      </c>
      <c r="V130" s="53">
        <f t="shared" si="12"/>
        <v>55.678830775062671</v>
      </c>
    </row>
    <row r="131" spans="1:22">
      <c r="A131" t="str">
        <f>Budget!A131</f>
        <v>République Kirghize</v>
      </c>
      <c r="B131">
        <f>Budget!AC131</f>
        <v>44</v>
      </c>
      <c r="C131">
        <f>Budget!AD131</f>
        <v>53.720000000000006</v>
      </c>
      <c r="D131">
        <f>Budget!AE131</f>
        <v>62.4</v>
      </c>
      <c r="E131">
        <f>Budget!AF131</f>
        <v>91</v>
      </c>
      <c r="F131">
        <f>Budget!AG131</f>
        <v>119.2</v>
      </c>
      <c r="H131" s="49">
        <f>(Données!AB132+Données!AC132)/2</f>
        <v>4804700</v>
      </c>
      <c r="I131" s="49">
        <f>SUM(Données!AD132:AH132)/5</f>
        <v>4996440</v>
      </c>
      <c r="J131" s="49">
        <f>SUM(Données!AI132:AM132)/5</f>
        <v>5270280</v>
      </c>
      <c r="K131" s="49">
        <f>SUM(Données!AN132:AR132)/5</f>
        <v>5624960</v>
      </c>
      <c r="L131" s="49">
        <f>SUM(Données!AS132:AV132)/4</f>
        <v>6137600</v>
      </c>
      <c r="N131" s="53">
        <f t="shared" si="13"/>
        <v>9.157699752325847</v>
      </c>
      <c r="O131" s="53">
        <f t="shared" si="14"/>
        <v>10.751655178487084</v>
      </c>
      <c r="P131" s="53">
        <f t="shared" si="15"/>
        <v>11.839978141578815</v>
      </c>
      <c r="Q131" s="53">
        <f t="shared" si="16"/>
        <v>16.17789282057117</v>
      </c>
      <c r="R131" s="53">
        <f t="shared" si="17"/>
        <v>19.421272158498436</v>
      </c>
      <c r="T131" s="53">
        <f>Données!X132</f>
        <v>121</v>
      </c>
      <c r="U131">
        <f>Données!AV132</f>
        <v>6315800</v>
      </c>
      <c r="V131" s="53">
        <f t="shared" ref="V131:V169" si="18">1000000*T131/U131</f>
        <v>19.158301402830997</v>
      </c>
    </row>
    <row r="132" spans="1:22">
      <c r="A132" t="str">
        <f>Budget!A132</f>
        <v>République slovaque</v>
      </c>
      <c r="B132">
        <f>Budget!AC132</f>
        <v>1014.5</v>
      </c>
      <c r="C132">
        <f>Budget!AD132</f>
        <v>1103.5999999999999</v>
      </c>
      <c r="D132">
        <f>Budget!AE132</f>
        <v>1224.2</v>
      </c>
      <c r="E132">
        <f>Budget!AF132</f>
        <v>907.6</v>
      </c>
      <c r="F132">
        <f>Budget!AG132</f>
        <v>1110.4000000000001</v>
      </c>
      <c r="H132" s="49">
        <f>(Données!AB133+Données!AC133)/2</f>
        <v>5393268</v>
      </c>
      <c r="I132" s="49">
        <f>SUM(Données!AD133:AH133)/5</f>
        <v>5378030.5999999996</v>
      </c>
      <c r="J132" s="49">
        <f>SUM(Données!AI133:AM133)/5</f>
        <v>5377224.4000000004</v>
      </c>
      <c r="K132" s="49">
        <f>SUM(Données!AN133:AR133)/5</f>
        <v>5405886.5999999996</v>
      </c>
      <c r="L132" s="49">
        <f>SUM(Données!AS133:AV133)/4</f>
        <v>5435210.5</v>
      </c>
      <c r="N132" s="53">
        <f t="shared" si="13"/>
        <v>188.1048744471812</v>
      </c>
      <c r="O132" s="53">
        <f t="shared" si="14"/>
        <v>205.20522884343575</v>
      </c>
      <c r="P132" s="53">
        <f t="shared" si="15"/>
        <v>227.66392267356369</v>
      </c>
      <c r="Q132" s="53">
        <f t="shared" si="16"/>
        <v>167.8910541704667</v>
      </c>
      <c r="R132" s="53">
        <f t="shared" si="17"/>
        <v>204.2975152480295</v>
      </c>
      <c r="T132" s="53">
        <f>Données!X133</f>
        <v>1281</v>
      </c>
      <c r="U132">
        <f>Données!AV133</f>
        <v>5447011</v>
      </c>
      <c r="V132" s="53">
        <f t="shared" si="18"/>
        <v>235.17485094118592</v>
      </c>
    </row>
    <row r="133" spans="1:22">
      <c r="A133" t="str">
        <f>Budget!A133</f>
        <v>République tchèque</v>
      </c>
      <c r="B133">
        <f>Budget!AC133</f>
        <v>2517.5</v>
      </c>
      <c r="C133">
        <f>Budget!AD133</f>
        <v>2799</v>
      </c>
      <c r="D133">
        <f>Budget!AE133</f>
        <v>2759.6</v>
      </c>
      <c r="E133">
        <f>Budget!AF133</f>
        <v>1983.8</v>
      </c>
      <c r="F133">
        <f>Budget!AG133</f>
        <v>2246.6</v>
      </c>
      <c r="H133" s="49">
        <f>(Données!AB134+Données!AC134)/2</f>
        <v>10289116.5</v>
      </c>
      <c r="I133" s="49">
        <f>SUM(Données!AD134:AH134)/5</f>
        <v>10211936.6</v>
      </c>
      <c r="J133" s="49">
        <f>SUM(Données!AI134:AM134)/5</f>
        <v>10315497.6</v>
      </c>
      <c r="K133" s="49">
        <f>SUM(Données!AN134:AR134)/5</f>
        <v>10504180.4</v>
      </c>
      <c r="L133" s="49">
        <f>SUM(Données!AS134:AV134)/4</f>
        <v>10583131</v>
      </c>
      <c r="N133" s="53">
        <f t="shared" si="13"/>
        <v>244.67601275580853</v>
      </c>
      <c r="O133" s="53">
        <f t="shared" si="14"/>
        <v>274.09100835976596</v>
      </c>
      <c r="P133" s="53">
        <f t="shared" si="15"/>
        <v>267.51981407082098</v>
      </c>
      <c r="Q133" s="53">
        <f t="shared" si="16"/>
        <v>188.85814261148826</v>
      </c>
      <c r="R133" s="53">
        <f t="shared" si="17"/>
        <v>212.28122377016783</v>
      </c>
      <c r="T133" s="53">
        <f>Données!X134</f>
        <v>2710</v>
      </c>
      <c r="U133">
        <f>Données!AV134</f>
        <v>10625695</v>
      </c>
      <c r="V133" s="53">
        <f t="shared" si="18"/>
        <v>255.04214077290945</v>
      </c>
    </row>
    <row r="134" spans="1:22">
      <c r="A134" t="str">
        <f>Budget!A134</f>
        <v>Roumanie</v>
      </c>
      <c r="B134">
        <f>Budget!AC134</f>
        <v>1965.5</v>
      </c>
      <c r="C134">
        <f>Budget!AD134</f>
        <v>1890.6</v>
      </c>
      <c r="D134">
        <f>Budget!AE134</f>
        <v>2187.1999999999998</v>
      </c>
      <c r="E134">
        <f>Budget!AF134</f>
        <v>1967</v>
      </c>
      <c r="F134">
        <f>Budget!AG134</f>
        <v>3537.6</v>
      </c>
      <c r="H134" s="49">
        <f>(Données!AB135+Données!AC135)/2</f>
        <v>22489692</v>
      </c>
      <c r="I134" s="49">
        <f>SUM(Données!AD135:AH135)/5</f>
        <v>21866302.199999999</v>
      </c>
      <c r="J134" s="49">
        <f>SUM(Données!AI135:AM135)/5</f>
        <v>20860357.800000001</v>
      </c>
      <c r="K134" s="49">
        <f>SUM(Données!AN135:AR135)/5</f>
        <v>20069021.199999999</v>
      </c>
      <c r="L134" s="49">
        <f>SUM(Données!AS135:AV135)/4</f>
        <v>19644810</v>
      </c>
      <c r="N134" s="53">
        <f t="shared" si="13"/>
        <v>87.395594390532338</v>
      </c>
      <c r="O134" s="53">
        <f t="shared" si="14"/>
        <v>86.461806971642417</v>
      </c>
      <c r="P134" s="53">
        <f t="shared" si="15"/>
        <v>104.84959179367479</v>
      </c>
      <c r="Q134" s="53">
        <f t="shared" si="16"/>
        <v>98.011755550888552</v>
      </c>
      <c r="R134" s="53">
        <f t="shared" si="17"/>
        <v>180.07809696301467</v>
      </c>
      <c r="T134" s="53">
        <f>Données!X135</f>
        <v>4609</v>
      </c>
      <c r="U134">
        <f>Données!AV135</f>
        <v>19473936</v>
      </c>
      <c r="V134" s="53">
        <f t="shared" si="18"/>
        <v>236.67531823047997</v>
      </c>
    </row>
    <row r="135" spans="1:22">
      <c r="A135" t="str">
        <f>Budget!A135</f>
        <v>Royaume-Uni</v>
      </c>
      <c r="B135">
        <f>Budget!AC135</f>
        <v>40836.5</v>
      </c>
      <c r="C135">
        <f>Budget!AD135</f>
        <v>46373.2</v>
      </c>
      <c r="D135">
        <f>Budget!AE135</f>
        <v>53095.8</v>
      </c>
      <c r="E135">
        <f>Budget!AF135</f>
        <v>51430.400000000001</v>
      </c>
      <c r="F135">
        <f>Budget!AG135</f>
        <v>47410</v>
      </c>
      <c r="H135" s="49">
        <f>(Données!AB136+Données!AC136)/2</f>
        <v>58584803.5</v>
      </c>
      <c r="I135" s="49">
        <f>SUM(Données!AD136:AH136)/5</f>
        <v>59403629.600000001</v>
      </c>
      <c r="J135" s="49">
        <f>SUM(Données!AI136:AM136)/5</f>
        <v>61330750.799999997</v>
      </c>
      <c r="K135" s="49">
        <f>SUM(Données!AN136:AR136)/5</f>
        <v>63693393.799999997</v>
      </c>
      <c r="L135" s="49">
        <f>SUM(Données!AS136:AV136)/4</f>
        <v>65818069</v>
      </c>
      <c r="N135" s="53">
        <f t="shared" si="13"/>
        <v>697.04936366305299</v>
      </c>
      <c r="O135" s="53">
        <f t="shared" si="14"/>
        <v>780.64590181203334</v>
      </c>
      <c r="P135" s="53">
        <f t="shared" si="15"/>
        <v>865.72884413474367</v>
      </c>
      <c r="Q135" s="53">
        <f t="shared" si="16"/>
        <v>807.46835631798285</v>
      </c>
      <c r="R135" s="53">
        <f t="shared" si="17"/>
        <v>720.31891424830462</v>
      </c>
      <c r="T135" s="53">
        <f>Données!X136</f>
        <v>49997</v>
      </c>
      <c r="U135">
        <f>Données!AV136</f>
        <v>66488991</v>
      </c>
      <c r="V135" s="53">
        <f t="shared" si="18"/>
        <v>751.95907244253408</v>
      </c>
    </row>
    <row r="136" spans="1:22">
      <c r="A136" t="str">
        <f>Budget!A136</f>
        <v>Russie</v>
      </c>
      <c r="B136">
        <f>Budget!AC136</f>
        <v>17138.5</v>
      </c>
      <c r="C136">
        <f>Budget!AD136</f>
        <v>28448.2</v>
      </c>
      <c r="D136">
        <f>Budget!AE136</f>
        <v>43717.8</v>
      </c>
      <c r="E136">
        <f>Budget!AF136</f>
        <v>61606</v>
      </c>
      <c r="F136">
        <f>Budget!AG136</f>
        <v>70341.399999999994</v>
      </c>
      <c r="H136" s="49">
        <f>(Données!AB137+Données!AC137)/2</f>
        <v>147442542</v>
      </c>
      <c r="I136" s="49">
        <f>SUM(Données!AD137:AH137)/5</f>
        <v>145318799.40000001</v>
      </c>
      <c r="J136" s="49">
        <f>SUM(Données!AI137:AM137)/5</f>
        <v>142980166.19999999</v>
      </c>
      <c r="K136" s="49">
        <f>SUM(Données!AN137:AR137)/5</f>
        <v>143267714</v>
      </c>
      <c r="L136" s="49">
        <f>SUM(Données!AS137:AV137)/4</f>
        <v>144353514</v>
      </c>
      <c r="N136" s="53">
        <f t="shared" si="13"/>
        <v>116.23850055433797</v>
      </c>
      <c r="O136" s="53">
        <f t="shared" si="14"/>
        <v>195.76407262830716</v>
      </c>
      <c r="P136" s="53">
        <f t="shared" si="15"/>
        <v>305.761289568287</v>
      </c>
      <c r="Q136" s="53">
        <f t="shared" si="16"/>
        <v>430.00616314712749</v>
      </c>
      <c r="R136" s="53">
        <f t="shared" si="17"/>
        <v>487.2856784075239</v>
      </c>
      <c r="T136" s="53">
        <f>Données!X137</f>
        <v>61388</v>
      </c>
      <c r="U136">
        <f>Données!AV137</f>
        <v>144478050</v>
      </c>
      <c r="V136" s="53">
        <f t="shared" si="18"/>
        <v>424.8949926995831</v>
      </c>
    </row>
    <row r="137" spans="1:22">
      <c r="A137" t="str">
        <f>Budget!A137</f>
        <v>Rwanda</v>
      </c>
      <c r="B137">
        <f>Budget!AC137</f>
        <v>105</v>
      </c>
      <c r="C137">
        <f>Budget!AD137</f>
        <v>84.26</v>
      </c>
      <c r="D137">
        <f>Budget!AE137</f>
        <v>72.52000000000001</v>
      </c>
      <c r="E137">
        <f>Budget!AF137</f>
        <v>79.460000000000008</v>
      </c>
      <c r="F137">
        <f>Budget!AG137</f>
        <v>113.85999999999999</v>
      </c>
      <c r="H137" s="49">
        <f>(Données!AB138+Données!AC138)/2</f>
        <v>7232018</v>
      </c>
      <c r="I137" s="49">
        <f>SUM(Données!AD138:AH138)/5</f>
        <v>8365916.4000000004</v>
      </c>
      <c r="J137" s="49">
        <f>SUM(Données!AI138:AM138)/5</f>
        <v>9292922.5999999996</v>
      </c>
      <c r="K137" s="49">
        <f>SUM(Données!AN138:AR138)/5</f>
        <v>10555505</v>
      </c>
      <c r="L137" s="49">
        <f>SUM(Données!AS138:AV138)/4</f>
        <v>11830191.25</v>
      </c>
      <c r="N137" s="53">
        <f t="shared" si="13"/>
        <v>14.518769173417434</v>
      </c>
      <c r="O137" s="53">
        <f t="shared" si="14"/>
        <v>10.071819508021859</v>
      </c>
      <c r="P137" s="53">
        <f t="shared" si="15"/>
        <v>7.8037882291196548</v>
      </c>
      <c r="Q137" s="53">
        <f t="shared" si="16"/>
        <v>7.5278255280064776</v>
      </c>
      <c r="R137" s="53">
        <f t="shared" si="17"/>
        <v>9.6245274141278134</v>
      </c>
      <c r="T137" s="53">
        <f>Données!X138</f>
        <v>119</v>
      </c>
      <c r="U137">
        <f>Données!AV138</f>
        <v>12301939</v>
      </c>
      <c r="V137" s="53">
        <f t="shared" si="18"/>
        <v>9.6732718313755246</v>
      </c>
    </row>
    <row r="138" spans="1:22">
      <c r="A138" t="str">
        <f>Budget!A138</f>
        <v>San Salvador</v>
      </c>
      <c r="B138">
        <f>Budget!AC138</f>
        <v>177.5</v>
      </c>
      <c r="C138">
        <f>Budget!AD138</f>
        <v>196.4</v>
      </c>
      <c r="D138">
        <f>Budget!AE138</f>
        <v>190.8</v>
      </c>
      <c r="E138">
        <f>Budget!AF138</f>
        <v>232.2</v>
      </c>
      <c r="F138">
        <f>Budget!AG138</f>
        <v>258.39999999999998</v>
      </c>
      <c r="H138" s="49">
        <f>(Données!AB139+Données!AC139)/2</f>
        <v>5821305.5</v>
      </c>
      <c r="I138" s="49">
        <f>SUM(Données!AD139:AH139)/5</f>
        <v>5958990.4000000004</v>
      </c>
      <c r="J138" s="49">
        <f>SUM(Données!AI139:AM139)/5</f>
        <v>6105356.4000000004</v>
      </c>
      <c r="K138" s="49">
        <f>SUM(Données!AN139:AR139)/5</f>
        <v>6238712.7999999998</v>
      </c>
      <c r="L138" s="49">
        <f>SUM(Données!AS139:AV139)/4</f>
        <v>6372533.25</v>
      </c>
      <c r="N138" s="53">
        <f t="shared" si="13"/>
        <v>30.49144216877125</v>
      </c>
      <c r="O138" s="53">
        <f t="shared" si="14"/>
        <v>32.958603188889178</v>
      </c>
      <c r="P138" s="53">
        <f t="shared" si="15"/>
        <v>31.251246855957497</v>
      </c>
      <c r="Q138" s="53">
        <f t="shared" si="16"/>
        <v>37.219216117786353</v>
      </c>
      <c r="R138" s="53">
        <f t="shared" si="17"/>
        <v>40.54902342016026</v>
      </c>
      <c r="T138" s="53">
        <f>Données!X139</f>
        <v>266</v>
      </c>
      <c r="U138">
        <f>Données!AV139</f>
        <v>6420744</v>
      </c>
      <c r="V138" s="53">
        <f t="shared" si="18"/>
        <v>41.428220779398771</v>
      </c>
    </row>
    <row r="139" spans="1:22">
      <c r="A139" t="str">
        <f>Budget!A139</f>
        <v>Sénégal</v>
      </c>
      <c r="B139">
        <f>Budget!AC139</f>
        <v>105</v>
      </c>
      <c r="C139">
        <f>Budget!AD139</f>
        <v>112.4</v>
      </c>
      <c r="D139">
        <f>Budget!AE139</f>
        <v>167.4</v>
      </c>
      <c r="E139">
        <f>Budget!AF139</f>
        <v>190</v>
      </c>
      <c r="F139">
        <f>Budget!AG139</f>
        <v>302.39999999999998</v>
      </c>
      <c r="H139" s="49">
        <f>(Données!AB140+Données!AC140)/2</f>
        <v>9458248</v>
      </c>
      <c r="I139" s="49">
        <f>SUM(Données!AD140:AH140)/5</f>
        <v>10293817.4</v>
      </c>
      <c r="J139" s="49">
        <f>SUM(Données!AI140:AM140)/5</f>
        <v>11699849.800000001</v>
      </c>
      <c r="K139" s="49">
        <f>SUM(Données!AN140:AR140)/5</f>
        <v>13414219.800000001</v>
      </c>
      <c r="L139" s="49">
        <f>SUM(Données!AS140:AV140)/4</f>
        <v>15211432</v>
      </c>
      <c r="N139" s="53">
        <f t="shared" si="13"/>
        <v>11.101421743223481</v>
      </c>
      <c r="O139" s="53">
        <f t="shared" si="14"/>
        <v>10.919175620892595</v>
      </c>
      <c r="P139" s="53">
        <f t="shared" si="15"/>
        <v>14.307875986578903</v>
      </c>
      <c r="Q139" s="53">
        <f t="shared" si="16"/>
        <v>14.164073858399128</v>
      </c>
      <c r="R139" s="53">
        <f t="shared" si="17"/>
        <v>19.879785151062702</v>
      </c>
      <c r="T139" s="53">
        <f>Données!X140</f>
        <v>347</v>
      </c>
      <c r="U139">
        <f>Données!AV140</f>
        <v>15854360</v>
      </c>
      <c r="V139" s="53">
        <f t="shared" si="18"/>
        <v>21.886723904339249</v>
      </c>
    </row>
    <row r="140" spans="1:22">
      <c r="A140" t="str">
        <f>Budget!A140</f>
        <v>Serbie</v>
      </c>
      <c r="B140">
        <f>Budget!AC140</f>
        <v>978.5</v>
      </c>
      <c r="C140">
        <f>Budget!AD140</f>
        <v>1139.5999999999999</v>
      </c>
      <c r="D140">
        <f>Budget!AE140</f>
        <v>873.2</v>
      </c>
      <c r="E140">
        <f>Budget!AF140</f>
        <v>809.4</v>
      </c>
      <c r="F140">
        <f>Budget!AG140</f>
        <v>803.8</v>
      </c>
      <c r="H140" s="49">
        <f>(Données!AB141+Données!AC141)/2</f>
        <v>7554073</v>
      </c>
      <c r="I140" s="49">
        <f>SUM(Données!AD141:AH141)/5</f>
        <v>7492009.7999999998</v>
      </c>
      <c r="J140" s="49">
        <f>SUM(Données!AI141:AM141)/5</f>
        <v>7380989.2000000002</v>
      </c>
      <c r="K140" s="49">
        <f>SUM(Données!AN141:AR141)/5</f>
        <v>7203864</v>
      </c>
      <c r="L140" s="49">
        <f>SUM(Données!AS141:AV141)/4</f>
        <v>7039161.75</v>
      </c>
      <c r="N140" s="53">
        <f t="shared" si="13"/>
        <v>129.53276993748935</v>
      </c>
      <c r="O140" s="53">
        <f t="shared" si="14"/>
        <v>152.10871720963311</v>
      </c>
      <c r="P140" s="53">
        <f t="shared" si="15"/>
        <v>118.30392598325439</v>
      </c>
      <c r="Q140" s="53">
        <f t="shared" si="16"/>
        <v>112.35636874877149</v>
      </c>
      <c r="R140" s="53">
        <f t="shared" si="17"/>
        <v>114.18973288971517</v>
      </c>
      <c r="T140" s="53">
        <f>Données!X141</f>
        <v>904</v>
      </c>
      <c r="U140">
        <f>Données!AV141</f>
        <v>6982084</v>
      </c>
      <c r="V140" s="53">
        <f t="shared" si="18"/>
        <v>129.47423720482308</v>
      </c>
    </row>
    <row r="141" spans="1:22">
      <c r="A141" t="str">
        <f>Budget!A141</f>
        <v>Seychelles</v>
      </c>
      <c r="B141">
        <f>Budget!AC141</f>
        <v>12.05</v>
      </c>
      <c r="C141">
        <f>Budget!AD141</f>
        <v>12.2</v>
      </c>
      <c r="D141">
        <f>Budget!AE141</f>
        <v>13.120000000000001</v>
      </c>
      <c r="E141">
        <f>Budget!AF141</f>
        <v>14.780000000000001</v>
      </c>
      <c r="F141">
        <f>Budget!AG141</f>
        <v>22.96</v>
      </c>
      <c r="H141" s="49">
        <f>(Données!AB142+Données!AC142)/2</f>
        <v>79628</v>
      </c>
      <c r="I141" s="49">
        <f>SUM(Données!AD142:AH142)/5</f>
        <v>82262.399999999994</v>
      </c>
      <c r="J141" s="49">
        <f>SUM(Données!AI142:AM142)/5</f>
        <v>85349</v>
      </c>
      <c r="K141" s="49">
        <f>SUM(Données!AN142:AR142)/5</f>
        <v>89364.4</v>
      </c>
      <c r="L141" s="49">
        <f>SUM(Données!AS142:AV142)/4</f>
        <v>95175.25</v>
      </c>
      <c r="N141" s="53">
        <f t="shared" si="13"/>
        <v>151.32867835434772</v>
      </c>
      <c r="O141" s="53">
        <f t="shared" si="14"/>
        <v>148.30590889640956</v>
      </c>
      <c r="P141" s="53">
        <f t="shared" si="15"/>
        <v>153.721777642386</v>
      </c>
      <c r="Q141" s="53">
        <f t="shared" si="16"/>
        <v>165.39024488498779</v>
      </c>
      <c r="R141" s="53">
        <f t="shared" si="17"/>
        <v>241.23918770898948</v>
      </c>
      <c r="T141" s="53">
        <f>Données!X142</f>
        <v>22.8</v>
      </c>
      <c r="U141">
        <f>Données!AV142</f>
        <v>96762</v>
      </c>
      <c r="V141" s="53">
        <f t="shared" si="18"/>
        <v>235.62968934085694</v>
      </c>
    </row>
    <row r="142" spans="1:22">
      <c r="A142" t="str">
        <f>Budget!A142</f>
        <v>Sierra Leone</v>
      </c>
      <c r="B142">
        <f>Budget!AC142</f>
        <v>0</v>
      </c>
      <c r="C142">
        <f>Budget!AD142</f>
        <v>42.38</v>
      </c>
      <c r="D142">
        <f>Budget!AE142</f>
        <v>36.18</v>
      </c>
      <c r="E142">
        <f>Budget!AF142</f>
        <v>32.200000000000003</v>
      </c>
      <c r="F142">
        <f>Budget!AG142</f>
        <v>35.08</v>
      </c>
      <c r="H142" s="49">
        <f>(Données!AB143+Données!AC143)/2</f>
        <v>4421930.5</v>
      </c>
      <c r="I142" s="49">
        <f>SUM(Données!AD143:AH143)/5</f>
        <v>4987894</v>
      </c>
      <c r="J142" s="49">
        <f>SUM(Données!AI143:AM143)/5</f>
        <v>5974166.2000000002</v>
      </c>
      <c r="K142" s="49">
        <f>SUM(Données!AN143:AR143)/5</f>
        <v>6714515.7999999998</v>
      </c>
      <c r="L142" s="49">
        <f>SUM(Données!AS143:AV143)/4</f>
        <v>7409834.25</v>
      </c>
      <c r="N142" s="53">
        <f t="shared" si="13"/>
        <v>0</v>
      </c>
      <c r="O142" s="53">
        <f t="shared" si="14"/>
        <v>8.4965718998839996</v>
      </c>
      <c r="P142" s="53">
        <f t="shared" si="15"/>
        <v>6.0560752394200215</v>
      </c>
      <c r="Q142" s="53">
        <f t="shared" si="16"/>
        <v>4.7955803454956509</v>
      </c>
      <c r="R142" s="53">
        <f t="shared" si="17"/>
        <v>4.7342489476063516</v>
      </c>
      <c r="T142" s="53">
        <f>Données!X143</f>
        <v>29.6</v>
      </c>
      <c r="U142">
        <f>Données!AV143</f>
        <v>7650154</v>
      </c>
      <c r="V142" s="53">
        <f t="shared" si="18"/>
        <v>3.8692031559103253</v>
      </c>
    </row>
    <row r="143" spans="1:22">
      <c r="A143" t="str">
        <f>Budget!A143</f>
        <v>Singapour</v>
      </c>
      <c r="B143">
        <f>Budget!AC143</f>
        <v>7347</v>
      </c>
      <c r="C143">
        <f>Budget!AD143</f>
        <v>7608</v>
      </c>
      <c r="D143">
        <f>Budget!AE143</f>
        <v>8804.2000000000007</v>
      </c>
      <c r="E143">
        <f>Budget!AF143</f>
        <v>8707</v>
      </c>
      <c r="F143">
        <f>Budget!AG143</f>
        <v>10147</v>
      </c>
      <c r="H143" s="49">
        <f>(Données!AB144+Données!AC144)/2</f>
        <v>3942968</v>
      </c>
      <c r="I143" s="49">
        <f>SUM(Données!AD144:AH144)/5</f>
        <v>4124667.8</v>
      </c>
      <c r="J143" s="49">
        <f>SUM(Données!AI144:AM144)/5</f>
        <v>4616539</v>
      </c>
      <c r="K143" s="49">
        <f>SUM(Données!AN144:AR144)/5</f>
        <v>5288348.5999999996</v>
      </c>
      <c r="L143" s="49">
        <f>SUM(Données!AS144:AV144)/4</f>
        <v>5598303.5</v>
      </c>
      <c r="N143" s="53">
        <f t="shared" si="13"/>
        <v>1863.3171762996808</v>
      </c>
      <c r="O143" s="53">
        <f t="shared" si="14"/>
        <v>1844.5121810779526</v>
      </c>
      <c r="P143" s="53">
        <f t="shared" si="15"/>
        <v>1907.0996692543918</v>
      </c>
      <c r="Q143" s="53">
        <f t="shared" si="16"/>
        <v>1646.4497064357672</v>
      </c>
      <c r="R143" s="53">
        <f t="shared" si="17"/>
        <v>1812.5133801695461</v>
      </c>
      <c r="T143" s="53">
        <f>Données!X144</f>
        <v>10841</v>
      </c>
      <c r="U143">
        <f>Données!AV144</f>
        <v>5638676</v>
      </c>
      <c r="V143" s="53">
        <f t="shared" si="18"/>
        <v>1922.6144577202165</v>
      </c>
    </row>
    <row r="144" spans="1:22">
      <c r="A144" t="str">
        <f>Budget!A144</f>
        <v>Slovénie</v>
      </c>
      <c r="B144">
        <f>Budget!AC144</f>
        <v>424</v>
      </c>
      <c r="C144">
        <f>Budget!AD144</f>
        <v>487.6</v>
      </c>
      <c r="D144">
        <f>Budget!AE144</f>
        <v>659.4</v>
      </c>
      <c r="E144">
        <f>Budget!AF144</f>
        <v>521</v>
      </c>
      <c r="F144">
        <f>Budget!AG144</f>
        <v>473.8</v>
      </c>
      <c r="H144" s="49">
        <f>(Données!AB145+Données!AC145)/2</f>
        <v>1982337</v>
      </c>
      <c r="I144" s="49">
        <f>SUM(Données!AD145:AH145)/5</f>
        <v>1993652</v>
      </c>
      <c r="J144" s="49">
        <f>SUM(Données!AI145:AM145)/5</f>
        <v>2017289.8</v>
      </c>
      <c r="K144" s="49">
        <f>SUM(Données!AN145:AR145)/5</f>
        <v>2056103.6</v>
      </c>
      <c r="L144" s="49">
        <f>SUM(Données!AS145:AV145)/4</f>
        <v>2065583.25</v>
      </c>
      <c r="N144" s="53">
        <f t="shared" si="13"/>
        <v>213.88896035336072</v>
      </c>
      <c r="O144" s="53">
        <f t="shared" si="14"/>
        <v>244.57628512899944</v>
      </c>
      <c r="P144" s="53">
        <f t="shared" si="15"/>
        <v>326.87420518360824</v>
      </c>
      <c r="Q144" s="53">
        <f t="shared" si="16"/>
        <v>253.39190106957645</v>
      </c>
      <c r="R144" s="53">
        <f t="shared" si="17"/>
        <v>229.37831239675282</v>
      </c>
      <c r="T144" s="53">
        <f>Données!X145</f>
        <v>529</v>
      </c>
      <c r="U144">
        <f>Données!AV145</f>
        <v>2067372</v>
      </c>
      <c r="V144" s="53">
        <f t="shared" si="18"/>
        <v>255.88041242698461</v>
      </c>
    </row>
    <row r="145" spans="1:22">
      <c r="A145" t="str">
        <f>Budget!A145</f>
        <v>Somalie</v>
      </c>
      <c r="B145">
        <f>Budget!AC145</f>
        <v>0</v>
      </c>
      <c r="C145">
        <f>Budget!AD145</f>
        <v>0</v>
      </c>
      <c r="D145">
        <f>Budget!AE145</f>
        <v>0</v>
      </c>
      <c r="E145">
        <f>Budget!AF145</f>
        <v>0</v>
      </c>
      <c r="F145">
        <f>Budget!AG145</f>
        <v>62</v>
      </c>
      <c r="H145" s="49">
        <f>(Données!AB146+Données!AC146)/2</f>
        <v>8394332.5</v>
      </c>
      <c r="I145" s="49">
        <f>SUM(Données!AD146:AH146)/5</f>
        <v>9501195.1999999993</v>
      </c>
      <c r="J145" s="49">
        <f>SUM(Données!AI146:AM146)/5</f>
        <v>11081153.800000001</v>
      </c>
      <c r="K145" s="49">
        <f>SUM(Données!AN146:AR146)/5</f>
        <v>12724595.4</v>
      </c>
      <c r="L145" s="49">
        <f>SUM(Données!AS146:AV146)/4</f>
        <v>14395021.75</v>
      </c>
      <c r="N145" s="53">
        <f t="shared" si="13"/>
        <v>0</v>
      </c>
      <c r="O145" s="53">
        <f t="shared" si="14"/>
        <v>0</v>
      </c>
      <c r="P145" s="53">
        <f t="shared" si="15"/>
        <v>0</v>
      </c>
      <c r="Q145" s="53">
        <f t="shared" si="16"/>
        <v>0</v>
      </c>
      <c r="R145" s="53">
        <f t="shared" si="17"/>
        <v>4.3070445517041334</v>
      </c>
      <c r="T145" s="53">
        <f>Données!X146</f>
        <v>62</v>
      </c>
      <c r="U145">
        <f>Données!AV146</f>
        <v>15008154</v>
      </c>
      <c r="V145" s="53">
        <f t="shared" si="18"/>
        <v>4.131087674073707</v>
      </c>
    </row>
    <row r="146" spans="1:22">
      <c r="A146" t="str">
        <f>Budget!A146</f>
        <v>Soudan</v>
      </c>
      <c r="B146">
        <f>Budget!AC146</f>
        <v>1798</v>
      </c>
      <c r="C146">
        <f>Budget!AD146</f>
        <v>2698</v>
      </c>
      <c r="D146">
        <f>Budget!AE146</f>
        <v>5600.6</v>
      </c>
      <c r="E146">
        <f>Budget!AF146</f>
        <v>0</v>
      </c>
      <c r="F146">
        <f>Budget!AG146</f>
        <v>2856.6</v>
      </c>
      <c r="H146" s="49">
        <f>(Données!AB147+Données!AC147)/2</f>
        <v>26321020.5</v>
      </c>
      <c r="I146" s="49">
        <f>SUM(Données!AD147:AH147)/5</f>
        <v>28725117.399999999</v>
      </c>
      <c r="J146" s="49">
        <f>SUM(Données!AI147:AM147)/5</f>
        <v>32363317</v>
      </c>
      <c r="K146" s="49">
        <f>SUM(Données!AN147:AR147)/5</f>
        <v>36227736.399999999</v>
      </c>
      <c r="L146" s="49">
        <f>SUM(Données!AS147:AV147)/4</f>
        <v>40341329.75</v>
      </c>
      <c r="N146" s="53">
        <f t="shared" si="13"/>
        <v>68.310421322759879</v>
      </c>
      <c r="O146" s="53">
        <f t="shared" si="14"/>
        <v>93.924768432800207</v>
      </c>
      <c r="P146" s="53">
        <f t="shared" si="15"/>
        <v>173.05395488354918</v>
      </c>
      <c r="Q146" s="53">
        <f t="shared" si="16"/>
        <v>0</v>
      </c>
      <c r="R146" s="53">
        <f t="shared" si="17"/>
        <v>70.810754571123184</v>
      </c>
      <c r="T146" s="53">
        <f>Données!X147</f>
        <v>1048</v>
      </c>
      <c r="U146">
        <f>Données!AV147</f>
        <v>41801533</v>
      </c>
      <c r="V146" s="53">
        <f t="shared" si="18"/>
        <v>25.070850870469272</v>
      </c>
    </row>
    <row r="147" spans="1:22">
      <c r="A147" t="str">
        <f>Budget!A147</f>
        <v>Soudan du Sud</v>
      </c>
      <c r="B147">
        <f>Budget!AC147</f>
        <v>0</v>
      </c>
      <c r="C147">
        <f>Budget!AD147</f>
        <v>0</v>
      </c>
      <c r="D147">
        <f>Budget!AE147</f>
        <v>650.5</v>
      </c>
      <c r="E147">
        <f>Budget!AF147</f>
        <v>658.8</v>
      </c>
      <c r="F147">
        <f>Budget!AG147</f>
        <v>182</v>
      </c>
      <c r="H147" s="49">
        <f>(Données!AB148+Données!AC148)/2</f>
        <v>5797912</v>
      </c>
      <c r="I147" s="49">
        <f>SUM(Données!AD148:AH148)/5</f>
        <v>6696888</v>
      </c>
      <c r="J147" s="49">
        <f>SUM(Données!AI148:AM148)/5</f>
        <v>8327535</v>
      </c>
      <c r="K147" s="49">
        <f>SUM(Données!AN148:AR148)/5</f>
        <v>10072525.6</v>
      </c>
      <c r="L147" s="49">
        <f>SUM(Données!AS148:AV148)/4</f>
        <v>10858712.25</v>
      </c>
      <c r="N147" s="53">
        <f t="shared" si="13"/>
        <v>0</v>
      </c>
      <c r="O147" s="53">
        <f t="shared" si="14"/>
        <v>0</v>
      </c>
      <c r="P147" s="53">
        <f t="shared" si="15"/>
        <v>78.114351966098013</v>
      </c>
      <c r="Q147" s="53">
        <f t="shared" si="16"/>
        <v>65.405641659525799</v>
      </c>
      <c r="R147" s="53">
        <f t="shared" si="17"/>
        <v>16.760735141498937</v>
      </c>
      <c r="T147" s="53">
        <f>Données!X148</f>
        <v>59</v>
      </c>
      <c r="U147">
        <f>Données!AV148</f>
        <v>10975920</v>
      </c>
      <c r="V147" s="53">
        <f t="shared" si="18"/>
        <v>5.3754036108134899</v>
      </c>
    </row>
    <row r="148" spans="1:22">
      <c r="A148" t="str">
        <f>Budget!A148</f>
        <v>Sri Lanka</v>
      </c>
      <c r="B148">
        <f>Budget!AC148</f>
        <v>1321</v>
      </c>
      <c r="C148">
        <f>Budget!AD148</f>
        <v>1286</v>
      </c>
      <c r="D148">
        <f>Budget!AE148</f>
        <v>1472</v>
      </c>
      <c r="E148">
        <f>Budget!AF148</f>
        <v>1707.6</v>
      </c>
      <c r="F148">
        <f>Budget!AG148</f>
        <v>1821</v>
      </c>
      <c r="H148" s="49">
        <f>(Données!AB149+Données!AC149)/2</f>
        <v>18613941.5</v>
      </c>
      <c r="I148" s="49">
        <f>SUM(Données!AD149:AH149)/5</f>
        <v>19072600.600000001</v>
      </c>
      <c r="J148" s="49">
        <f>SUM(Données!AI149:AM149)/5</f>
        <v>19838099.199999999</v>
      </c>
      <c r="K148" s="49">
        <f>SUM(Données!AN149:AR149)/5</f>
        <v>20489681.399999999</v>
      </c>
      <c r="L148" s="49">
        <f>SUM(Données!AS149:AV149)/4</f>
        <v>21321750</v>
      </c>
      <c r="N148" s="53">
        <f t="shared" si="13"/>
        <v>70.968311574418564</v>
      </c>
      <c r="O148" s="53">
        <f t="shared" si="14"/>
        <v>67.426567932219996</v>
      </c>
      <c r="P148" s="53">
        <f t="shared" si="15"/>
        <v>74.200657288778956</v>
      </c>
      <c r="Q148" s="53">
        <f t="shared" si="16"/>
        <v>83.33950961287276</v>
      </c>
      <c r="R148" s="53">
        <f t="shared" si="17"/>
        <v>85.405747652045449</v>
      </c>
      <c r="T148" s="53">
        <f>Données!X149</f>
        <v>1681</v>
      </c>
      <c r="U148">
        <f>Données!AV149</f>
        <v>21670000</v>
      </c>
      <c r="V148" s="53">
        <f t="shared" si="18"/>
        <v>77.572681125980623</v>
      </c>
    </row>
    <row r="149" spans="1:22">
      <c r="A149" t="str">
        <f>Budget!A149</f>
        <v>Suède</v>
      </c>
      <c r="B149">
        <f>Budget!AC149</f>
        <v>6078</v>
      </c>
      <c r="C149">
        <f>Budget!AD149</f>
        <v>5888.8</v>
      </c>
      <c r="D149">
        <f>Budget!AE149</f>
        <v>5282.6</v>
      </c>
      <c r="E149">
        <f>Budget!AF149</f>
        <v>5158.6000000000004</v>
      </c>
      <c r="F149">
        <f>Budget!AG149</f>
        <v>5599.4</v>
      </c>
      <c r="H149" s="49">
        <f>(Données!AB150+Données!AC150)/2</f>
        <v>8854424</v>
      </c>
      <c r="I149" s="49">
        <f>SUM(Données!AD150:AH150)/5</f>
        <v>8928957.4000000004</v>
      </c>
      <c r="J149" s="49">
        <f>SUM(Données!AI150:AM150)/5</f>
        <v>9155264.1999999993</v>
      </c>
      <c r="K149" s="49">
        <f>SUM(Données!AN150:AR150)/5</f>
        <v>9528640.4000000004</v>
      </c>
      <c r="L149" s="49">
        <f>SUM(Données!AS150:AV150)/4</f>
        <v>9990786</v>
      </c>
      <c r="N149" s="53">
        <f t="shared" si="13"/>
        <v>686.43652032023761</v>
      </c>
      <c r="O149" s="53">
        <f t="shared" si="14"/>
        <v>659.51708986762549</v>
      </c>
      <c r="P149" s="53">
        <f t="shared" si="15"/>
        <v>577.00137151694651</v>
      </c>
      <c r="Q149" s="53">
        <f t="shared" si="16"/>
        <v>541.37839014262727</v>
      </c>
      <c r="R149" s="53">
        <f t="shared" si="17"/>
        <v>560.45640453113504</v>
      </c>
      <c r="T149" s="53">
        <f>Données!X150</f>
        <v>5755</v>
      </c>
      <c r="U149">
        <f>Données!AV150</f>
        <v>10183175</v>
      </c>
      <c r="V149" s="53">
        <f t="shared" si="18"/>
        <v>565.14790328163861</v>
      </c>
    </row>
    <row r="150" spans="1:22">
      <c r="A150" t="str">
        <f>Budget!A150</f>
        <v>Suisse</v>
      </c>
      <c r="B150">
        <f>Budget!AC150</f>
        <v>5432</v>
      </c>
      <c r="C150">
        <f>Budget!AD150</f>
        <v>4851.6000000000004</v>
      </c>
      <c r="D150">
        <f>Budget!AE150</f>
        <v>4408</v>
      </c>
      <c r="E150">
        <f>Budget!AF150</f>
        <v>4387</v>
      </c>
      <c r="F150">
        <f>Budget!AG150</f>
        <v>4632.2</v>
      </c>
      <c r="H150" s="49">
        <f>(Données!AB151+Données!AC151)/2</f>
        <v>7126996</v>
      </c>
      <c r="I150" s="49">
        <f>SUM(Données!AD151:AH151)/5</f>
        <v>7285496.5999999996</v>
      </c>
      <c r="J150" s="49">
        <f>SUM(Données!AI151:AM151)/5</f>
        <v>7572734.4000000004</v>
      </c>
      <c r="K150" s="49">
        <f>SUM(Données!AN151:AR151)/5</f>
        <v>8002432.5999999996</v>
      </c>
      <c r="L150" s="49">
        <f>SUM(Données!AS151:AV151)/4</f>
        <v>8406029.25</v>
      </c>
      <c r="N150" s="53">
        <f t="shared" si="13"/>
        <v>762.17244965480552</v>
      </c>
      <c r="O150" s="53">
        <f t="shared" si="14"/>
        <v>665.9257791706334</v>
      </c>
      <c r="P150" s="53">
        <f t="shared" si="15"/>
        <v>582.08828768641354</v>
      </c>
      <c r="Q150" s="53">
        <f t="shared" si="16"/>
        <v>548.20830356009503</v>
      </c>
      <c r="R150" s="53">
        <f t="shared" si="17"/>
        <v>551.05685005795101</v>
      </c>
      <c r="T150" s="53">
        <f>Données!X151</f>
        <v>4796</v>
      </c>
      <c r="U150">
        <f>Données!AV151</f>
        <v>8516543</v>
      </c>
      <c r="V150" s="53">
        <f t="shared" si="18"/>
        <v>563.13929255097992</v>
      </c>
    </row>
    <row r="151" spans="1:22">
      <c r="A151" t="str">
        <f>Budget!A151</f>
        <v>Syrie</v>
      </c>
      <c r="B151">
        <f>Budget!AC151</f>
        <v>0</v>
      </c>
      <c r="C151">
        <f>Budget!AD151</f>
        <v>0</v>
      </c>
      <c r="D151">
        <f>Budget!AE151</f>
        <v>0</v>
      </c>
      <c r="E151">
        <f>Budget!AF151</f>
        <v>0</v>
      </c>
      <c r="F151">
        <f>Budget!AG151</f>
        <v>0</v>
      </c>
      <c r="H151" s="49">
        <f>(Données!AB152+Données!AC152)/2</f>
        <v>15806788</v>
      </c>
      <c r="I151" s="49">
        <f>SUM(Données!AD152:AH152)/5</f>
        <v>17101016</v>
      </c>
      <c r="J151" s="49">
        <f>SUM(Données!AI152:AM152)/5</f>
        <v>19833719.800000001</v>
      </c>
      <c r="K151" s="49">
        <f>SUM(Données!AN152:AR152)/5</f>
        <v>20237596.399999999</v>
      </c>
      <c r="L151" s="49">
        <f>SUM(Données!AS152:AV152)/4</f>
        <v>17356406.5</v>
      </c>
      <c r="N151" s="53">
        <f t="shared" si="13"/>
        <v>0</v>
      </c>
      <c r="O151" s="53">
        <f t="shared" si="14"/>
        <v>0</v>
      </c>
      <c r="P151" s="53">
        <f t="shared" si="15"/>
        <v>0</v>
      </c>
      <c r="Q151" s="53">
        <f t="shared" si="16"/>
        <v>0</v>
      </c>
      <c r="R151" s="53">
        <f t="shared" si="17"/>
        <v>0</v>
      </c>
      <c r="T151" s="53">
        <f>Données!X152</f>
        <v>0</v>
      </c>
      <c r="U151">
        <f>Données!AV152</f>
        <v>16906283</v>
      </c>
      <c r="V151" s="53">
        <f t="shared" si="18"/>
        <v>0</v>
      </c>
    </row>
    <row r="152" spans="1:22">
      <c r="A152" t="str">
        <f>Budget!A152</f>
        <v>Tadjikistan</v>
      </c>
      <c r="B152">
        <f>Budget!AC152</f>
        <v>18.25</v>
      </c>
      <c r="C152">
        <f>Budget!AD152</f>
        <v>28.939999999999998</v>
      </c>
      <c r="D152">
        <f>Budget!AE152</f>
        <v>39.150000000000006</v>
      </c>
      <c r="E152">
        <f>Budget!AF152</f>
        <v>57.875</v>
      </c>
      <c r="F152">
        <f>Budget!AG152</f>
        <v>79.7</v>
      </c>
      <c r="H152" s="49">
        <f>(Données!AB153+Données!AC153)/2</f>
        <v>6073524.5</v>
      </c>
      <c r="I152" s="49">
        <f>SUM(Données!AD153:AH153)/5</f>
        <v>6433131.4000000004</v>
      </c>
      <c r="J152" s="49">
        <f>SUM(Données!AI153:AM153)/5</f>
        <v>7069852.5999999996</v>
      </c>
      <c r="K152" s="49">
        <f>SUM(Données!AN153:AR153)/5</f>
        <v>7882468.2000000002</v>
      </c>
      <c r="L152" s="49">
        <f>SUM(Données!AS153:AV153)/4</f>
        <v>8774678</v>
      </c>
      <c r="N152" s="53">
        <f t="shared" ref="N152:N169" si="19">B152*1000000/H152</f>
        <v>3.0048450450804967</v>
      </c>
      <c r="O152" s="53">
        <f t="shared" ref="O152:O169" si="20">C152*1000000/I152</f>
        <v>4.4985868002012204</v>
      </c>
      <c r="P152" s="53">
        <f t="shared" ref="P152:P169" si="21">D152*1000000/J152</f>
        <v>5.5375977711331643</v>
      </c>
      <c r="Q152" s="53">
        <f t="shared" ref="Q152:Q169" si="22">E152*1000000/K152</f>
        <v>7.3422433851366504</v>
      </c>
      <c r="R152" s="53">
        <f t="shared" ref="R152:R169" si="23">F152*1000000/L152</f>
        <v>9.0829543830554247</v>
      </c>
      <c r="T152" s="53">
        <f>Données!X153</f>
        <v>0</v>
      </c>
      <c r="U152">
        <f>Données!AV153</f>
        <v>9100837</v>
      </c>
      <c r="V152" s="53">
        <f t="shared" si="18"/>
        <v>0</v>
      </c>
    </row>
    <row r="153" spans="1:22">
      <c r="A153" t="str">
        <f>Budget!A153</f>
        <v>Taiwan</v>
      </c>
      <c r="B153">
        <f>Budget!AC153</f>
        <v>12147.5</v>
      </c>
      <c r="C153">
        <f>Budget!AD153</f>
        <v>10272</v>
      </c>
      <c r="D153">
        <f>Budget!AE153</f>
        <v>9905.6</v>
      </c>
      <c r="E153">
        <f>Budget!AF153</f>
        <v>10222.200000000001</v>
      </c>
      <c r="F153">
        <f>Budget!AG153</f>
        <v>10503.6</v>
      </c>
      <c r="H153" s="49">
        <f>(Données!AB154+Données!AC154)/2</f>
        <v>21696053.25</v>
      </c>
      <c r="I153" s="49">
        <f>SUM(Données!AD154:AH154)/5</f>
        <v>22131904.888888888</v>
      </c>
      <c r="J153" s="49">
        <f>SUM(Données!AI154:AM154)/5</f>
        <v>22646934.611111108</v>
      </c>
      <c r="K153" s="49">
        <f>SUM(Données!AN154:AR154)/5</f>
        <v>23161964.333333332</v>
      </c>
      <c r="L153" s="49">
        <f>SUM(Données!AS154:AV154)/4</f>
        <v>23625491.083333328</v>
      </c>
      <c r="N153" s="53">
        <f t="shared" si="19"/>
        <v>559.89445914546695</v>
      </c>
      <c r="O153" s="53">
        <f t="shared" si="20"/>
        <v>464.12633939869136</v>
      </c>
      <c r="P153" s="53">
        <f t="shared" si="21"/>
        <v>437.39252883876321</v>
      </c>
      <c r="Q153" s="53">
        <f t="shared" si="22"/>
        <v>441.33562477206709</v>
      </c>
      <c r="R153" s="53">
        <f t="shared" si="23"/>
        <v>444.58758393427831</v>
      </c>
      <c r="T153" s="53">
        <f>Données!X154</f>
        <v>10714</v>
      </c>
      <c r="U153">
        <f>Données!AV154</f>
        <v>23779999.999999993</v>
      </c>
      <c r="V153" s="53">
        <f t="shared" si="18"/>
        <v>450.54667788057208</v>
      </c>
    </row>
    <row r="154" spans="1:22">
      <c r="A154" t="str">
        <f>Budget!A154</f>
        <v>Tanzanie</v>
      </c>
      <c r="B154">
        <f>Budget!AC154</f>
        <v>154.5</v>
      </c>
      <c r="C154">
        <f>Budget!AD154</f>
        <v>176.8</v>
      </c>
      <c r="D154">
        <f>Budget!AE154</f>
        <v>212.8</v>
      </c>
      <c r="E154">
        <f>Budget!AF154</f>
        <v>365.4</v>
      </c>
      <c r="F154">
        <f>Budget!AG154</f>
        <v>604.6</v>
      </c>
      <c r="H154" s="49">
        <f>(Données!AB155+Données!AC155)/2</f>
        <v>32303217.5</v>
      </c>
      <c r="I154" s="49">
        <f>SUM(Données!AD155:AH155)/5</f>
        <v>35387474.600000001</v>
      </c>
      <c r="J154" s="49">
        <f>SUM(Données!AI155:AM155)/5</f>
        <v>40721635</v>
      </c>
      <c r="K154" s="49">
        <f>SUM(Données!AN155:AR155)/5</f>
        <v>47102886.399999999</v>
      </c>
      <c r="L154" s="49">
        <f>SUM(Données!AS155:AV155)/4</f>
        <v>53878919.25</v>
      </c>
      <c r="N154" s="53">
        <f t="shared" si="19"/>
        <v>4.782805304146561</v>
      </c>
      <c r="O154" s="53">
        <f t="shared" si="20"/>
        <v>4.996118033243321</v>
      </c>
      <c r="P154" s="53">
        <f t="shared" si="21"/>
        <v>5.2257233777573031</v>
      </c>
      <c r="Q154" s="53">
        <f t="shared" si="22"/>
        <v>7.7574863862270655</v>
      </c>
      <c r="R154" s="53">
        <f t="shared" si="23"/>
        <v>11.221457453417646</v>
      </c>
      <c r="T154" s="53">
        <f>Données!X155</f>
        <v>675</v>
      </c>
      <c r="U154">
        <f>Données!AV155</f>
        <v>56318348</v>
      </c>
      <c r="V154" s="53">
        <f t="shared" si="18"/>
        <v>11.985436788735351</v>
      </c>
    </row>
    <row r="155" spans="1:22">
      <c r="A155" t="str">
        <f>Budget!A155</f>
        <v>Tchad</v>
      </c>
      <c r="B155">
        <f>Budget!AC155</f>
        <v>30.1</v>
      </c>
      <c r="C155">
        <f>Budget!AD155</f>
        <v>52.14</v>
      </c>
      <c r="D155">
        <f>Budget!AE155</f>
        <v>393.82</v>
      </c>
      <c r="E155">
        <f>Budget!AF155</f>
        <v>533.75</v>
      </c>
      <c r="F155">
        <f>Budget!AG155</f>
        <v>239.2</v>
      </c>
      <c r="H155" s="49">
        <f>(Données!AB156+Données!AC156)/2</f>
        <v>7911792</v>
      </c>
      <c r="I155" s="49">
        <f>SUM(Données!AD156:AH156)/5</f>
        <v>9032324.1999999993</v>
      </c>
      <c r="J155" s="49">
        <f>SUM(Données!AI156:AM156)/5</f>
        <v>10823103.199999999</v>
      </c>
      <c r="K155" s="49">
        <f>SUM(Données!AN156:AR156)/5</f>
        <v>12796371.6</v>
      </c>
      <c r="L155" s="49">
        <f>SUM(Données!AS156:AV156)/4</f>
        <v>14791791.25</v>
      </c>
      <c r="N155" s="53">
        <f t="shared" si="19"/>
        <v>3.8044478419048429</v>
      </c>
      <c r="O155" s="53">
        <f t="shared" si="20"/>
        <v>5.772600589336685</v>
      </c>
      <c r="P155" s="53">
        <f t="shared" si="21"/>
        <v>36.38697633410721</v>
      </c>
      <c r="Q155" s="53">
        <f t="shared" si="22"/>
        <v>41.711042527086349</v>
      </c>
      <c r="R155" s="53">
        <f t="shared" si="23"/>
        <v>16.171131403710149</v>
      </c>
      <c r="T155" s="53">
        <f>Données!X156</f>
        <v>233</v>
      </c>
      <c r="U155">
        <f>Données!AV156</f>
        <v>15477751</v>
      </c>
      <c r="V155" s="53">
        <f t="shared" si="18"/>
        <v>15.053866676108177</v>
      </c>
    </row>
    <row r="156" spans="1:22">
      <c r="A156" t="str">
        <f>Budget!A156</f>
        <v>Thaïlande</v>
      </c>
      <c r="B156">
        <f>Budget!AC156</f>
        <v>3547</v>
      </c>
      <c r="C156">
        <f>Budget!AD156</f>
        <v>3146.6</v>
      </c>
      <c r="D156">
        <f>Budget!AE156</f>
        <v>4233.8</v>
      </c>
      <c r="E156">
        <f>Budget!AF156</f>
        <v>5306</v>
      </c>
      <c r="F156">
        <f>Budget!AG156</f>
        <v>6298.4</v>
      </c>
      <c r="H156" s="49">
        <f>(Données!AB157+Données!AC157)/2</f>
        <v>61941837</v>
      </c>
      <c r="I156" s="49">
        <f>SUM(Données!AD157:AH157)/5</f>
        <v>64021218</v>
      </c>
      <c r="J156" s="49">
        <f>SUM(Données!AI157:AM157)/5</f>
        <v>66161723</v>
      </c>
      <c r="K156" s="49">
        <f>SUM(Données!AN157:AR157)/5</f>
        <v>67826519.599999994</v>
      </c>
      <c r="L156" s="49">
        <f>SUM(Données!AS157:AV157)/4</f>
        <v>69081056</v>
      </c>
      <c r="N156" s="53">
        <f t="shared" si="19"/>
        <v>57.263396950917034</v>
      </c>
      <c r="O156" s="53">
        <f t="shared" si="20"/>
        <v>49.149330461035589</v>
      </c>
      <c r="P156" s="53">
        <f t="shared" si="21"/>
        <v>63.991682925186211</v>
      </c>
      <c r="Q156" s="53">
        <f t="shared" si="22"/>
        <v>78.228988178836175</v>
      </c>
      <c r="R156" s="53">
        <f t="shared" si="23"/>
        <v>91.174055011550493</v>
      </c>
      <c r="T156" s="53">
        <f>Données!X157</f>
        <v>6829</v>
      </c>
      <c r="U156">
        <f>Données!AV157</f>
        <v>69428524</v>
      </c>
      <c r="V156" s="53">
        <f t="shared" si="18"/>
        <v>98.360149497056852</v>
      </c>
    </row>
    <row r="157" spans="1:22">
      <c r="A157" t="str">
        <f>Budget!A157</f>
        <v>Timor-Leste</v>
      </c>
      <c r="B157">
        <f>Budget!AC157</f>
        <v>0</v>
      </c>
      <c r="C157">
        <f>Budget!AD157</f>
        <v>0</v>
      </c>
      <c r="D157">
        <f>Budget!AE157</f>
        <v>35.520000000000003</v>
      </c>
      <c r="E157">
        <f>Budget!AF157</f>
        <v>32.339999999999996</v>
      </c>
      <c r="F157">
        <f>Budget!AG157</f>
        <v>25.860000000000003</v>
      </c>
      <c r="H157" s="49">
        <f>(Données!AB158+Données!AC158)/2</f>
        <v>869833</v>
      </c>
      <c r="I157" s="49">
        <f>SUM(Données!AD158:AH158)/5</f>
        <v>925455</v>
      </c>
      <c r="J157" s="49">
        <f>SUM(Données!AI158:AM158)/5</f>
        <v>1035533.4</v>
      </c>
      <c r="K157" s="49">
        <f>SUM(Données!AN158:AR158)/5</f>
        <v>1133458.8</v>
      </c>
      <c r="L157" s="49">
        <f>SUM(Données!AS158:AV158)/4</f>
        <v>1231705.75</v>
      </c>
      <c r="N157" s="53">
        <f t="shared" si="19"/>
        <v>0</v>
      </c>
      <c r="O157" s="53">
        <f t="shared" si="20"/>
        <v>0</v>
      </c>
      <c r="P157" s="53">
        <f t="shared" si="21"/>
        <v>34.301163052780332</v>
      </c>
      <c r="Q157" s="53">
        <f t="shared" si="22"/>
        <v>28.532135442417488</v>
      </c>
      <c r="R157" s="53">
        <f t="shared" si="23"/>
        <v>20.99527423656178</v>
      </c>
      <c r="T157" s="53">
        <f>Données!X158</f>
        <v>20.6</v>
      </c>
      <c r="U157">
        <f>Données!AV158</f>
        <v>1267972</v>
      </c>
      <c r="V157" s="53">
        <f t="shared" si="18"/>
        <v>16.246415535989755</v>
      </c>
    </row>
    <row r="158" spans="1:22">
      <c r="A158" t="str">
        <f>Budget!A158</f>
        <v>Togo</v>
      </c>
      <c r="B158">
        <f>Budget!AC158</f>
        <v>0</v>
      </c>
      <c r="C158">
        <f>Budget!AD158</f>
        <v>43.933333333333337</v>
      </c>
      <c r="D158">
        <f>Budget!AE158</f>
        <v>49.7</v>
      </c>
      <c r="E158">
        <f>Budget!AF158</f>
        <v>58.719999999999992</v>
      </c>
      <c r="F158">
        <f>Budget!AG158</f>
        <v>88.78</v>
      </c>
      <c r="H158" s="49">
        <f>(Données!AB159+Données!AC159)/2</f>
        <v>4706447</v>
      </c>
      <c r="I158" s="49">
        <f>SUM(Données!AD159:AH159)/5</f>
        <v>5196481</v>
      </c>
      <c r="J158" s="49">
        <f>SUM(Données!AI159:AM159)/5</f>
        <v>5925826.7999999998</v>
      </c>
      <c r="K158" s="49">
        <f>SUM(Données!AN159:AR159)/5</f>
        <v>6776829.4000000004</v>
      </c>
      <c r="L158" s="49">
        <f>SUM(Données!AS159:AV159)/4</f>
        <v>7605169.75</v>
      </c>
      <c r="N158" s="53">
        <f t="shared" si="19"/>
        <v>0</v>
      </c>
      <c r="O158" s="53">
        <f t="shared" si="20"/>
        <v>8.4544393279477656</v>
      </c>
      <c r="P158" s="53">
        <f t="shared" si="21"/>
        <v>8.3870152937983278</v>
      </c>
      <c r="Q158" s="53">
        <f t="shared" si="22"/>
        <v>8.6648189786214758</v>
      </c>
      <c r="R158" s="53">
        <f t="shared" si="23"/>
        <v>11.67363818539356</v>
      </c>
      <c r="T158" s="53">
        <f>Données!X159</f>
        <v>104.4</v>
      </c>
      <c r="U158">
        <f>Données!AV159</f>
        <v>7889094</v>
      </c>
      <c r="V158" s="53">
        <f t="shared" si="18"/>
        <v>13.233458746973987</v>
      </c>
    </row>
    <row r="159" spans="1:22">
      <c r="A159" t="str">
        <f>Budget!A159</f>
        <v>Trinité-et-Tobago</v>
      </c>
      <c r="B159">
        <f>Budget!AC159</f>
        <v>0</v>
      </c>
      <c r="C159">
        <f>Budget!AD159</f>
        <v>79.474999999999994</v>
      </c>
      <c r="D159">
        <f>Budget!AE159</f>
        <v>209.2</v>
      </c>
      <c r="E159">
        <f>Budget!AF159</f>
        <v>199.8</v>
      </c>
      <c r="F159">
        <f>Budget!AG159</f>
        <v>190.8</v>
      </c>
      <c r="H159" s="49">
        <f>(Données!AB160+Données!AC160)/2</f>
        <v>1262814</v>
      </c>
      <c r="I159" s="49">
        <f>SUM(Données!AD160:AH160)/5</f>
        <v>1277936</v>
      </c>
      <c r="J159" s="49">
        <f>SUM(Données!AI160:AM160)/5</f>
        <v>1308577.3999999999</v>
      </c>
      <c r="K159" s="49">
        <f>SUM(Données!AN160:AR160)/5</f>
        <v>1345036.8</v>
      </c>
      <c r="L159" s="49">
        <f>SUM(Données!AS160:AV160)/4</f>
        <v>1380455.5</v>
      </c>
      <c r="N159" s="53">
        <f t="shared" si="19"/>
        <v>0</v>
      </c>
      <c r="O159" s="53">
        <f t="shared" si="20"/>
        <v>62.19012532708993</v>
      </c>
      <c r="P159" s="53">
        <f t="shared" si="21"/>
        <v>159.86826610332719</v>
      </c>
      <c r="Q159" s="53">
        <f t="shared" si="22"/>
        <v>148.5461215633654</v>
      </c>
      <c r="R159" s="53">
        <f t="shared" si="23"/>
        <v>138.21524851760887</v>
      </c>
      <c r="T159" s="53">
        <f>Données!X160</f>
        <v>169</v>
      </c>
      <c r="U159">
        <f>Données!AV160</f>
        <v>1389858</v>
      </c>
      <c r="V159" s="53">
        <f t="shared" si="18"/>
        <v>121.59515576411403</v>
      </c>
    </row>
    <row r="160" spans="1:22">
      <c r="A160" t="str">
        <f>Budget!A160</f>
        <v>Tunisie</v>
      </c>
      <c r="B160">
        <f>Budget!AC160</f>
        <v>340</v>
      </c>
      <c r="C160">
        <f>Budget!AD160</f>
        <v>301.2</v>
      </c>
      <c r="D160">
        <f>Budget!AE160</f>
        <v>428.8</v>
      </c>
      <c r="E160">
        <f>Budget!AF160</f>
        <v>587</v>
      </c>
      <c r="F160">
        <f>Budget!AG160</f>
        <v>870.8</v>
      </c>
      <c r="H160" s="49">
        <f>(Données!AB161+Données!AC161)/2</f>
        <v>9561722.5</v>
      </c>
      <c r="I160" s="49">
        <f>SUM(Données!AD161:AH161)/5</f>
        <v>9868211.5999999996</v>
      </c>
      <c r="J160" s="49">
        <f>SUM(Données!AI161:AM161)/5</f>
        <v>10310567.6</v>
      </c>
      <c r="K160" s="49">
        <f>SUM(Données!AN161:AR161)/5</f>
        <v>10848055.6</v>
      </c>
      <c r="L160" s="49">
        <f>SUM(Données!AS161:AV161)/4</f>
        <v>11370635.5</v>
      </c>
      <c r="N160" s="53">
        <f t="shared" si="19"/>
        <v>35.558446712922276</v>
      </c>
      <c r="O160" s="53">
        <f t="shared" si="20"/>
        <v>30.522247820466276</v>
      </c>
      <c r="P160" s="53">
        <f t="shared" si="21"/>
        <v>41.588399071259666</v>
      </c>
      <c r="Q160" s="53">
        <f t="shared" si="22"/>
        <v>54.111079592918017</v>
      </c>
      <c r="R160" s="53">
        <f t="shared" si="23"/>
        <v>76.583230550306538</v>
      </c>
      <c r="T160" s="53">
        <f>Données!X161</f>
        <v>844</v>
      </c>
      <c r="U160">
        <f>Données!AV161</f>
        <v>11565204</v>
      </c>
      <c r="V160" s="53">
        <f t="shared" si="18"/>
        <v>72.977528109318257</v>
      </c>
    </row>
    <row r="161" spans="1:22">
      <c r="A161" t="str">
        <f>Budget!A161</f>
        <v>Turkménistan</v>
      </c>
      <c r="B161">
        <f>Budget!AC161</f>
        <v>120</v>
      </c>
      <c r="C161">
        <f>Budget!AD161</f>
        <v>0</v>
      </c>
      <c r="D161">
        <f>Budget!AE161</f>
        <v>0</v>
      </c>
      <c r="E161">
        <f>Budget!AF161</f>
        <v>0</v>
      </c>
      <c r="F161">
        <f>Budget!AG161</f>
        <v>0</v>
      </c>
      <c r="H161" s="49">
        <f>(Données!AB162+Données!AC162)/2</f>
        <v>4439807</v>
      </c>
      <c r="I161" s="49">
        <f>SUM(Données!AD162:AH162)/5</f>
        <v>4609873</v>
      </c>
      <c r="J161" s="49">
        <f>SUM(Données!AI162:AM162)/5</f>
        <v>4875723.4000000004</v>
      </c>
      <c r="K161" s="49">
        <f>SUM(Données!AN162:AR162)/5</f>
        <v>5272380.2</v>
      </c>
      <c r="L161" s="49">
        <f>SUM(Données!AS162:AV162)/4</f>
        <v>5709059</v>
      </c>
      <c r="N161" s="53">
        <f t="shared" si="19"/>
        <v>27.028201901569144</v>
      </c>
      <c r="O161" s="53">
        <f t="shared" si="20"/>
        <v>0</v>
      </c>
      <c r="P161" s="53">
        <f t="shared" si="21"/>
        <v>0</v>
      </c>
      <c r="Q161" s="53">
        <f t="shared" si="22"/>
        <v>0</v>
      </c>
      <c r="R161" s="53">
        <f t="shared" si="23"/>
        <v>0</v>
      </c>
      <c r="T161" s="53">
        <f>Données!X162</f>
        <v>0</v>
      </c>
      <c r="U161">
        <f>Données!AV162</f>
        <v>5850908</v>
      </c>
      <c r="V161" s="53">
        <f t="shared" si="18"/>
        <v>0</v>
      </c>
    </row>
    <row r="162" spans="1:22">
      <c r="A162" t="str">
        <f>Budget!A162</f>
        <v>Turquie</v>
      </c>
      <c r="B162">
        <f>Budget!AC162</f>
        <v>14499.5</v>
      </c>
      <c r="C162">
        <f>Budget!AD162</f>
        <v>13672.6</v>
      </c>
      <c r="D162">
        <f>Budget!AE162</f>
        <v>12597</v>
      </c>
      <c r="E162">
        <f>Budget!AF162</f>
        <v>13512</v>
      </c>
      <c r="F162">
        <f>Budget!AG162</f>
        <v>17972.8</v>
      </c>
      <c r="H162" s="49">
        <f>(Données!AB163+Données!AC163)/2</f>
        <v>61808536.5</v>
      </c>
      <c r="I162" s="49">
        <f>SUM(Données!AD163:AH163)/5</f>
        <v>65135627.200000003</v>
      </c>
      <c r="J162" s="49">
        <f>SUM(Données!AI163:AM163)/5</f>
        <v>69596426</v>
      </c>
      <c r="K162" s="49">
        <f>SUM(Données!AN163:AR163)/5</f>
        <v>74716867.599999994</v>
      </c>
      <c r="L162" s="49">
        <f>SUM(Données!AS163:AV163)/4</f>
        <v>80443187.25</v>
      </c>
      <c r="N162" s="53">
        <f t="shared" si="19"/>
        <v>234.58733730089207</v>
      </c>
      <c r="O162" s="53">
        <f t="shared" si="20"/>
        <v>209.90970053943073</v>
      </c>
      <c r="P162" s="53">
        <f t="shared" si="21"/>
        <v>181.00067379896777</v>
      </c>
      <c r="Q162" s="53">
        <f t="shared" si="22"/>
        <v>180.84269903199208</v>
      </c>
      <c r="R162" s="53">
        <f t="shared" si="23"/>
        <v>223.42227619778953</v>
      </c>
      <c r="T162" s="53">
        <f>Données!X163</f>
        <v>18967</v>
      </c>
      <c r="U162">
        <f>Données!AV163</f>
        <v>82319724</v>
      </c>
      <c r="V162" s="53">
        <f t="shared" si="18"/>
        <v>230.40650622200823</v>
      </c>
    </row>
    <row r="163" spans="1:22">
      <c r="A163" t="str">
        <f>Budget!A163</f>
        <v>Ukraine</v>
      </c>
      <c r="B163">
        <f>Budget!AC163</f>
        <v>1324.5</v>
      </c>
      <c r="C163">
        <f>Budget!AD163</f>
        <v>1544.2</v>
      </c>
      <c r="D163">
        <f>Budget!AE163</f>
        <v>2582.1999999999998</v>
      </c>
      <c r="E163">
        <f>Budget!AF163</f>
        <v>2824.6</v>
      </c>
      <c r="F163">
        <f>Budget!AG163</f>
        <v>4092.4</v>
      </c>
      <c r="H163" s="49">
        <f>(Données!AB164+Données!AC164)/2</f>
        <v>49908644.5</v>
      </c>
      <c r="I163" s="49">
        <f>SUM(Données!AD164:AH164)/5</f>
        <v>48265352.600000001</v>
      </c>
      <c r="J163" s="49">
        <f>SUM(Données!AI164:AM164)/5</f>
        <v>46542750</v>
      </c>
      <c r="K163" s="49">
        <f>SUM(Données!AN164:AR164)/5</f>
        <v>45586329.399999999</v>
      </c>
      <c r="L163" s="49">
        <f>SUM(Données!AS164:AV164)/4</f>
        <v>44903081.25</v>
      </c>
      <c r="N163" s="53">
        <f t="shared" si="19"/>
        <v>26.538488738158378</v>
      </c>
      <c r="O163" s="53">
        <f t="shared" si="20"/>
        <v>31.993964962767102</v>
      </c>
      <c r="P163" s="53">
        <f t="shared" si="21"/>
        <v>55.480176826680847</v>
      </c>
      <c r="Q163" s="53">
        <f t="shared" si="22"/>
        <v>61.961558150808258</v>
      </c>
      <c r="R163" s="53">
        <f t="shared" si="23"/>
        <v>91.138511791994233</v>
      </c>
      <c r="T163" s="53">
        <f>Données!X164</f>
        <v>4750</v>
      </c>
      <c r="U163">
        <f>Données!AV164</f>
        <v>44622516</v>
      </c>
      <c r="V163" s="53">
        <f t="shared" si="18"/>
        <v>106.44850236593562</v>
      </c>
    </row>
    <row r="164" spans="1:22">
      <c r="A164" t="str">
        <f>Budget!A164</f>
        <v>Uruguay</v>
      </c>
      <c r="B164">
        <f>Budget!AC164</f>
        <v>944.5</v>
      </c>
      <c r="C164">
        <f>Budget!AD164</f>
        <v>844.2</v>
      </c>
      <c r="D164">
        <f>Budget!AE164</f>
        <v>782.6</v>
      </c>
      <c r="E164">
        <f>Budget!AF164</f>
        <v>979</v>
      </c>
      <c r="F164">
        <f>Budget!AG164</f>
        <v>1135.8</v>
      </c>
      <c r="H164" s="49">
        <f>(Données!AB165+Données!AC165)/2</f>
        <v>3299532.5</v>
      </c>
      <c r="I164" s="49">
        <f>SUM(Données!AD165:AH165)/5</f>
        <v>3323278.6</v>
      </c>
      <c r="J164" s="49">
        <f>SUM(Données!AI165:AM165)/5</f>
        <v>3333770</v>
      </c>
      <c r="K164" s="49">
        <f>SUM(Données!AN165:AR165)/5</f>
        <v>3379411.2</v>
      </c>
      <c r="L164" s="49">
        <f>SUM(Données!AS165:AV165)/4</f>
        <v>3430521.5</v>
      </c>
      <c r="N164" s="53">
        <f t="shared" si="19"/>
        <v>286.25267367422504</v>
      </c>
      <c r="O164" s="53">
        <f t="shared" si="20"/>
        <v>254.02624986060451</v>
      </c>
      <c r="P164" s="53">
        <f t="shared" si="21"/>
        <v>234.74924784853184</v>
      </c>
      <c r="Q164" s="53">
        <f t="shared" si="22"/>
        <v>289.69543570193525</v>
      </c>
      <c r="R164" s="53">
        <f t="shared" si="23"/>
        <v>331.08668754881728</v>
      </c>
      <c r="T164" s="53">
        <f>Données!X165</f>
        <v>1168</v>
      </c>
      <c r="U164">
        <f>Données!AV165</f>
        <v>3449299</v>
      </c>
      <c r="V164" s="53">
        <f t="shared" si="18"/>
        <v>338.61952819978785</v>
      </c>
    </row>
    <row r="165" spans="1:22">
      <c r="A165" t="str">
        <f>Budget!A165</f>
        <v>Vénézuela</v>
      </c>
      <c r="B165">
        <f>Budget!AC165</f>
        <v>727</v>
      </c>
      <c r="C165">
        <f>Budget!AD165</f>
        <v>746.4</v>
      </c>
      <c r="D165">
        <f>Budget!AE165</f>
        <v>1613</v>
      </c>
      <c r="E165">
        <f>Budget!AF165</f>
        <v>1198</v>
      </c>
      <c r="F165">
        <f>Budget!AG165</f>
        <v>526.33333333333337</v>
      </c>
      <c r="H165" s="49">
        <f>(Données!AB166+Données!AC166)/2</f>
        <v>23514202.5</v>
      </c>
      <c r="I165" s="49">
        <f>SUM(Données!AD166:AH166)/5</f>
        <v>25097508.800000001</v>
      </c>
      <c r="J165" s="49">
        <f>SUM(Données!AI166:AM166)/5</f>
        <v>27239418.399999999</v>
      </c>
      <c r="K165" s="49">
        <f>SUM(Données!AN166:AR166)/5</f>
        <v>29303892.600000001</v>
      </c>
      <c r="L165" s="49">
        <f>SUM(Données!AS166:AV166)/4</f>
        <v>29547153</v>
      </c>
      <c r="N165" s="53">
        <f t="shared" si="19"/>
        <v>30.917484868985031</v>
      </c>
      <c r="O165" s="53">
        <f t="shared" si="20"/>
        <v>29.740003517799344</v>
      </c>
      <c r="P165" s="53">
        <f t="shared" si="21"/>
        <v>59.215654912808276</v>
      </c>
      <c r="Q165" s="53">
        <f t="shared" si="22"/>
        <v>40.881940715275483</v>
      </c>
      <c r="R165" s="53">
        <f t="shared" si="23"/>
        <v>17.813334954245281</v>
      </c>
      <c r="T165" s="53">
        <f>Données!X166</f>
        <v>0</v>
      </c>
      <c r="U165">
        <f>Données!AV166</f>
        <v>28870195</v>
      </c>
      <c r="V165" s="53">
        <f t="shared" si="18"/>
        <v>0</v>
      </c>
    </row>
    <row r="166" spans="1:22">
      <c r="A166" t="str">
        <f>Budget!A166</f>
        <v>Viet Nam</v>
      </c>
      <c r="B166">
        <f>Budget!AC166</f>
        <v>0</v>
      </c>
      <c r="C166">
        <f>Budget!AD166</f>
        <v>1791.5</v>
      </c>
      <c r="D166">
        <f>Budget!AE166</f>
        <v>2584.4</v>
      </c>
      <c r="E166">
        <f>Budget!AF166</f>
        <v>3747</v>
      </c>
      <c r="F166">
        <f>Budget!AG166</f>
        <v>5168.6000000000004</v>
      </c>
      <c r="H166" s="49">
        <f>(Données!AB167+Données!AC167)/2</f>
        <v>78575790.5</v>
      </c>
      <c r="I166" s="49">
        <f>SUM(Données!AD167:AH167)/5</f>
        <v>81510359</v>
      </c>
      <c r="J166" s="49">
        <f>SUM(Données!AI167:AM167)/5</f>
        <v>85441091.400000006</v>
      </c>
      <c r="K166" s="49">
        <f>SUM(Données!AN167:AR167)/5</f>
        <v>89821953.200000003</v>
      </c>
      <c r="L166" s="49">
        <f>SUM(Données!AS167:AV167)/4</f>
        <v>94113209.25</v>
      </c>
      <c r="N166" s="53">
        <f t="shared" si="19"/>
        <v>0</v>
      </c>
      <c r="O166" s="53">
        <f t="shared" si="20"/>
        <v>21.97880149196742</v>
      </c>
      <c r="P166" s="53">
        <f t="shared" si="21"/>
        <v>30.24774095991943</v>
      </c>
      <c r="Q166" s="53">
        <f t="shared" si="22"/>
        <v>41.715859725927224</v>
      </c>
      <c r="R166" s="53">
        <f t="shared" si="23"/>
        <v>54.918964523569258</v>
      </c>
      <c r="T166" s="53">
        <f>Données!X167</f>
        <v>5500</v>
      </c>
      <c r="U166">
        <f>Données!AV167</f>
        <v>95540395</v>
      </c>
      <c r="V166" s="53">
        <f t="shared" si="18"/>
        <v>57.567272984374831</v>
      </c>
    </row>
    <row r="167" spans="1:22">
      <c r="A167" t="str">
        <f>Budget!A167</f>
        <v>Yémen</v>
      </c>
      <c r="B167">
        <f>Budget!AC167</f>
        <v>1618</v>
      </c>
      <c r="C167">
        <f>Budget!AD167</f>
        <v>2375.4</v>
      </c>
      <c r="D167">
        <f>Budget!AE167</f>
        <v>2499.6</v>
      </c>
      <c r="E167">
        <f>Budget!AF167</f>
        <v>2412.4</v>
      </c>
      <c r="F167">
        <f>Budget!AG167</f>
        <v>0</v>
      </c>
      <c r="H167" s="49">
        <f>(Données!AB168+Données!AC168)/2</f>
        <v>16685729.5</v>
      </c>
      <c r="I167" s="49">
        <f>SUM(Données!AD168:AH168)/5</f>
        <v>18459246.800000001</v>
      </c>
      <c r="J167" s="49">
        <f>SUM(Données!AI168:AM168)/5</f>
        <v>21297235.199999999</v>
      </c>
      <c r="K167" s="49">
        <f>SUM(Données!AN168:AR168)/5</f>
        <v>24481243</v>
      </c>
      <c r="L167" s="49">
        <f>SUM(Données!AS168:AV168)/4</f>
        <v>27499901.75</v>
      </c>
      <c r="N167" s="53">
        <f t="shared" si="19"/>
        <v>96.969089664314652</v>
      </c>
      <c r="O167" s="53">
        <f t="shared" si="20"/>
        <v>128.68347369406209</v>
      </c>
      <c r="P167" s="53">
        <f t="shared" si="21"/>
        <v>117.36734728834662</v>
      </c>
      <c r="Q167" s="53">
        <f t="shared" si="22"/>
        <v>98.540748114791398</v>
      </c>
      <c r="R167" s="53">
        <f t="shared" si="23"/>
        <v>0</v>
      </c>
      <c r="T167" s="53">
        <f>Données!X168</f>
        <v>0</v>
      </c>
      <c r="U167">
        <f>Données!AV168</f>
        <v>28498687</v>
      </c>
      <c r="V167" s="53">
        <f t="shared" si="18"/>
        <v>0</v>
      </c>
    </row>
    <row r="168" spans="1:22">
      <c r="A168" t="str">
        <f>Budget!A168</f>
        <v>Zambie</v>
      </c>
      <c r="B168">
        <f>Budget!AC168</f>
        <v>136</v>
      </c>
      <c r="C168">
        <f>Budget!AD168</f>
        <v>178</v>
      </c>
      <c r="D168">
        <f>Budget!AE168</f>
        <v>228.4</v>
      </c>
      <c r="E168">
        <f>Budget!AF168</f>
        <v>311</v>
      </c>
      <c r="F168">
        <f>Budget!AG168</f>
        <v>376.2</v>
      </c>
      <c r="H168" s="49">
        <f>(Données!AB169+Données!AC169)/2</f>
        <v>10003518.5</v>
      </c>
      <c r="I168" s="49">
        <f>SUM(Données!AD169:AH169)/5</f>
        <v>10977444</v>
      </c>
      <c r="J168" s="49">
        <f>SUM(Données!AI169:AM169)/5</f>
        <v>12519277.6</v>
      </c>
      <c r="K168" s="49">
        <f>SUM(Données!AN169:AR169)/5</f>
        <v>14484111</v>
      </c>
      <c r="L168" s="49">
        <f>SUM(Données!AS169:AV169)/4</f>
        <v>16612094.5</v>
      </c>
      <c r="N168" s="53">
        <f t="shared" si="19"/>
        <v>13.595216523066359</v>
      </c>
      <c r="O168" s="53">
        <f t="shared" si="20"/>
        <v>16.215067915627717</v>
      </c>
      <c r="P168" s="53">
        <f t="shared" si="21"/>
        <v>18.243864166731154</v>
      </c>
      <c r="Q168" s="53">
        <f t="shared" si="22"/>
        <v>21.471804517377699</v>
      </c>
      <c r="R168" s="53">
        <f t="shared" si="23"/>
        <v>22.646150971510547</v>
      </c>
      <c r="T168" s="53">
        <f>Données!X169</f>
        <v>378</v>
      </c>
      <c r="U168">
        <f>Données!AV169</f>
        <v>17351822</v>
      </c>
      <c r="V168" s="53">
        <f t="shared" si="18"/>
        <v>21.784455834090508</v>
      </c>
    </row>
    <row r="169" spans="1:22">
      <c r="A169" t="str">
        <f>Budget!A169</f>
        <v>Zimbabwe</v>
      </c>
      <c r="B169">
        <f>Budget!AC169</f>
        <v>166</v>
      </c>
      <c r="C169">
        <f>Budget!AD169</f>
        <v>395</v>
      </c>
      <c r="D169">
        <f>Budget!AE169</f>
        <v>138.5</v>
      </c>
      <c r="E169">
        <f>Budget!AF169</f>
        <v>268</v>
      </c>
      <c r="F169">
        <f>Budget!AG169</f>
        <v>382.6</v>
      </c>
      <c r="H169" s="49">
        <f>(Données!AB170+Données!AC170)/2</f>
        <v>11784895.5</v>
      </c>
      <c r="I169" s="49">
        <f>SUM(Données!AD170:AH170)/5</f>
        <v>11952363.4</v>
      </c>
      <c r="J169" s="49">
        <f>SUM(Données!AI170:AM170)/5</f>
        <v>12278925.800000001</v>
      </c>
      <c r="K169" s="49">
        <f>SUM(Données!AN170:AR170)/5</f>
        <v>13128841.4</v>
      </c>
      <c r="L169" s="49">
        <f>SUM(Données!AS170:AV170)/4</f>
        <v>14130195.5</v>
      </c>
      <c r="N169" s="53">
        <f t="shared" si="19"/>
        <v>14.085827065670628</v>
      </c>
      <c r="O169" s="53">
        <f t="shared" si="20"/>
        <v>33.047857296574499</v>
      </c>
      <c r="P169" s="53">
        <f t="shared" si="21"/>
        <v>11.279488308333942</v>
      </c>
      <c r="Q169" s="53">
        <f t="shared" si="22"/>
        <v>20.413073159677289</v>
      </c>
      <c r="R169" s="53">
        <f t="shared" si="23"/>
        <v>27.07676620610097</v>
      </c>
      <c r="T169" s="53">
        <f>Données!X170</f>
        <v>420</v>
      </c>
      <c r="U169">
        <f>Données!AV170</f>
        <v>14439018</v>
      </c>
      <c r="V169" s="53">
        <f t="shared" si="18"/>
        <v>29.087850711177172</v>
      </c>
    </row>
    <row r="171" spans="1:22">
      <c r="A171" t="s">
        <v>2</v>
      </c>
      <c r="B171" t="s">
        <v>1409</v>
      </c>
    </row>
    <row r="172" spans="1:22">
      <c r="A172" t="s">
        <v>47</v>
      </c>
      <c r="B172" s="53">
        <v>0</v>
      </c>
    </row>
    <row r="173" spans="1:22">
      <c r="A173" t="s">
        <v>16</v>
      </c>
      <c r="B173" s="53">
        <v>0</v>
      </c>
    </row>
    <row r="174" spans="1:22">
      <c r="A174" t="s">
        <v>124</v>
      </c>
      <c r="B174" s="53">
        <v>0</v>
      </c>
    </row>
    <row r="175" spans="1:22">
      <c r="A175" t="s">
        <v>230</v>
      </c>
      <c r="B175" s="53">
        <v>0</v>
      </c>
    </row>
    <row r="176" spans="1:22">
      <c r="A176" t="s">
        <v>80</v>
      </c>
      <c r="B176" s="53">
        <v>0</v>
      </c>
    </row>
    <row r="177" spans="1:2">
      <c r="A177" t="s">
        <v>55</v>
      </c>
      <c r="B177" s="53">
        <v>0</v>
      </c>
    </row>
    <row r="178" spans="1:2">
      <c r="A178" t="s">
        <v>0</v>
      </c>
      <c r="B178" s="53">
        <v>0</v>
      </c>
    </row>
    <row r="179" spans="1:2">
      <c r="A179" t="s">
        <v>535</v>
      </c>
      <c r="B179" s="53">
        <v>0</v>
      </c>
    </row>
    <row r="180" spans="1:2">
      <c r="A180" t="s">
        <v>41</v>
      </c>
      <c r="B180" s="53">
        <v>0</v>
      </c>
    </row>
    <row r="181" spans="1:2">
      <c r="A181" t="s">
        <v>88</v>
      </c>
      <c r="B181" s="53">
        <v>0</v>
      </c>
    </row>
    <row r="182" spans="1:2">
      <c r="A182" t="s">
        <v>90</v>
      </c>
      <c r="B182" s="53">
        <v>0</v>
      </c>
    </row>
    <row r="183" spans="1:2">
      <c r="A183" t="s">
        <v>511</v>
      </c>
      <c r="B183" s="53">
        <v>0</v>
      </c>
    </row>
    <row r="184" spans="1:2">
      <c r="A184" t="s">
        <v>560</v>
      </c>
      <c r="B184" s="53">
        <v>0</v>
      </c>
    </row>
    <row r="185" spans="1:2">
      <c r="A185" t="s">
        <v>284</v>
      </c>
      <c r="B185" s="53">
        <v>9.1656814704796086E-3</v>
      </c>
    </row>
    <row r="186" spans="1:2">
      <c r="A186" t="s">
        <v>23</v>
      </c>
      <c r="B186" s="53">
        <v>2.6993800413326801</v>
      </c>
    </row>
    <row r="187" spans="1:2">
      <c r="A187" t="s">
        <v>22</v>
      </c>
      <c r="B187" s="53">
        <v>2.719455804564312</v>
      </c>
    </row>
    <row r="188" spans="1:2">
      <c r="A188" t="s">
        <v>339</v>
      </c>
      <c r="B188" s="53">
        <v>3.2206287298058802</v>
      </c>
    </row>
    <row r="189" spans="1:2">
      <c r="A189" t="s">
        <v>14</v>
      </c>
      <c r="B189" s="53">
        <v>4.2508510578856269</v>
      </c>
    </row>
    <row r="190" spans="1:2">
      <c r="A190" t="s">
        <v>474</v>
      </c>
      <c r="B190" s="53">
        <v>4.3070445517041334</v>
      </c>
    </row>
    <row r="191" spans="1:2">
      <c r="A191" t="s">
        <v>25</v>
      </c>
      <c r="B191" s="53">
        <v>4.5019810441999955</v>
      </c>
    </row>
    <row r="192" spans="1:2">
      <c r="A192" t="s">
        <v>236</v>
      </c>
      <c r="B192" s="53">
        <v>4.6469160134825511</v>
      </c>
    </row>
    <row r="193" spans="1:2">
      <c r="A193" t="s">
        <v>31</v>
      </c>
      <c r="B193" s="53">
        <v>4.7342489476063516</v>
      </c>
    </row>
    <row r="194" spans="1:2">
      <c r="A194" t="s">
        <v>52</v>
      </c>
      <c r="B194" s="53">
        <v>5.5002768042221915</v>
      </c>
    </row>
    <row r="195" spans="1:2">
      <c r="A195" t="s">
        <v>18</v>
      </c>
      <c r="B195" s="53">
        <v>5.7585858013054967</v>
      </c>
    </row>
    <row r="196" spans="1:2">
      <c r="A196" t="s">
        <v>558</v>
      </c>
      <c r="B196" s="53">
        <v>6.3061470392759906</v>
      </c>
    </row>
    <row r="197" spans="1:2">
      <c r="A197" t="s">
        <v>9</v>
      </c>
      <c r="B197" s="53">
        <v>6.4618340307471698</v>
      </c>
    </row>
    <row r="198" spans="1:2">
      <c r="A198" t="s">
        <v>19</v>
      </c>
      <c r="B198" s="53">
        <v>6.9571418020160261</v>
      </c>
    </row>
    <row r="199" spans="1:2">
      <c r="A199" t="s">
        <v>6</v>
      </c>
      <c r="B199" s="53">
        <v>8.3830082571135023</v>
      </c>
    </row>
    <row r="200" spans="1:2">
      <c r="A200" t="s">
        <v>74</v>
      </c>
      <c r="B200" s="53">
        <v>8.7373261064022962</v>
      </c>
    </row>
    <row r="201" spans="1:2">
      <c r="A201" t="s">
        <v>35</v>
      </c>
      <c r="B201" s="53">
        <v>8.8230259562827591</v>
      </c>
    </row>
    <row r="202" spans="1:2">
      <c r="A202" t="s">
        <v>65</v>
      </c>
      <c r="B202" s="53">
        <v>8.9133876737230988</v>
      </c>
    </row>
    <row r="203" spans="1:2">
      <c r="A203" t="s">
        <v>509</v>
      </c>
      <c r="B203" s="53">
        <v>9.0829543830554247</v>
      </c>
    </row>
    <row r="204" spans="1:2">
      <c r="A204" t="s">
        <v>26</v>
      </c>
      <c r="B204" s="53">
        <v>9.5596298176570755</v>
      </c>
    </row>
    <row r="205" spans="1:2">
      <c r="A205" t="s">
        <v>408</v>
      </c>
      <c r="B205" s="53">
        <v>9.5733107684353076</v>
      </c>
    </row>
    <row r="206" spans="1:2">
      <c r="A206" t="s">
        <v>27</v>
      </c>
      <c r="B206" s="53">
        <v>9.6245274141278134</v>
      </c>
    </row>
    <row r="207" spans="1:2">
      <c r="A207" t="s">
        <v>261</v>
      </c>
      <c r="B207" s="53">
        <v>9.8032509684864255</v>
      </c>
    </row>
    <row r="208" spans="1:2">
      <c r="A208" t="s">
        <v>37</v>
      </c>
      <c r="B208" s="53">
        <v>10.663775859959744</v>
      </c>
    </row>
    <row r="209" spans="1:2">
      <c r="A209" t="s">
        <v>527</v>
      </c>
      <c r="B209" s="53">
        <v>11.221457453417646</v>
      </c>
    </row>
    <row r="210" spans="1:2">
      <c r="A210" t="s">
        <v>8</v>
      </c>
      <c r="B210" s="53">
        <v>11.580170574760679</v>
      </c>
    </row>
    <row r="211" spans="1:2">
      <c r="A211" t="s">
        <v>29</v>
      </c>
      <c r="B211" s="53">
        <v>11.67363818539356</v>
      </c>
    </row>
    <row r="212" spans="1:2">
      <c r="A212" t="s">
        <v>40</v>
      </c>
      <c r="B212" s="53">
        <v>13.583642444737249</v>
      </c>
    </row>
    <row r="213" spans="1:2">
      <c r="A213" t="s">
        <v>414</v>
      </c>
      <c r="B213" s="53">
        <v>14.073858683021218</v>
      </c>
    </row>
    <row r="214" spans="1:2">
      <c r="A214" t="s">
        <v>263</v>
      </c>
      <c r="B214" s="53">
        <v>15.015978696685707</v>
      </c>
    </row>
    <row r="215" spans="1:2">
      <c r="A215" t="s">
        <v>12</v>
      </c>
      <c r="B215" s="53">
        <v>16.171131403710149</v>
      </c>
    </row>
    <row r="216" spans="1:2">
      <c r="A216" t="s">
        <v>10</v>
      </c>
      <c r="B216" s="53">
        <v>16.501869773795836</v>
      </c>
    </row>
    <row r="217" spans="1:2">
      <c r="A217" t="s">
        <v>258</v>
      </c>
      <c r="B217" s="53">
        <v>16.553210997661271</v>
      </c>
    </row>
    <row r="218" spans="1:2">
      <c r="A218" t="s">
        <v>478</v>
      </c>
      <c r="B218" s="53">
        <v>16.760735141498937</v>
      </c>
    </row>
    <row r="219" spans="1:2">
      <c r="A219" t="s">
        <v>38</v>
      </c>
      <c r="B219" s="53">
        <v>17.06313683023755</v>
      </c>
    </row>
    <row r="220" spans="1:2">
      <c r="A220" t="s">
        <v>561</v>
      </c>
      <c r="B220" s="53">
        <v>17.813334954245281</v>
      </c>
    </row>
    <row r="221" spans="1:2">
      <c r="A221" t="s">
        <v>396</v>
      </c>
      <c r="B221" s="53">
        <v>18.291160946789098</v>
      </c>
    </row>
    <row r="222" spans="1:2">
      <c r="A222" t="s">
        <v>11</v>
      </c>
      <c r="B222" s="53">
        <v>18.566756802156885</v>
      </c>
    </row>
    <row r="223" spans="1:2">
      <c r="A223" t="s">
        <v>562</v>
      </c>
      <c r="B223" s="53">
        <v>19.421272158498436</v>
      </c>
    </row>
    <row r="224" spans="1:2">
      <c r="A224" t="s">
        <v>463</v>
      </c>
      <c r="B224" s="53">
        <v>19.879785151062702</v>
      </c>
    </row>
    <row r="225" spans="1:2">
      <c r="A225" t="s">
        <v>20</v>
      </c>
      <c r="B225" s="53">
        <v>20.323906723079542</v>
      </c>
    </row>
    <row r="226" spans="1:2">
      <c r="A226" t="s">
        <v>61</v>
      </c>
      <c r="B226" s="53">
        <v>20.99527423656178</v>
      </c>
    </row>
    <row r="227" spans="1:2">
      <c r="A227" t="s">
        <v>53</v>
      </c>
      <c r="B227" s="53">
        <v>22.306676732901387</v>
      </c>
    </row>
    <row r="228" spans="1:2">
      <c r="A228" t="s">
        <v>34</v>
      </c>
      <c r="B228" s="53">
        <v>22.646150971510547</v>
      </c>
    </row>
    <row r="229" spans="1:2">
      <c r="A229" t="s">
        <v>24</v>
      </c>
      <c r="B229" s="53">
        <v>22.960699762122491</v>
      </c>
    </row>
    <row r="230" spans="1:2">
      <c r="A230" t="s">
        <v>15</v>
      </c>
      <c r="B230" s="53">
        <v>23.787341909018078</v>
      </c>
    </row>
    <row r="231" spans="1:2">
      <c r="A231" t="s">
        <v>21</v>
      </c>
      <c r="B231" s="53">
        <v>23.884133155002313</v>
      </c>
    </row>
    <row r="232" spans="1:2">
      <c r="A232" t="s">
        <v>30</v>
      </c>
      <c r="B232" s="53">
        <v>27.07676620610097</v>
      </c>
    </row>
    <row r="233" spans="1:2">
      <c r="A233" t="s">
        <v>323</v>
      </c>
      <c r="B233" s="53">
        <v>28.602478284517268</v>
      </c>
    </row>
    <row r="234" spans="1:2">
      <c r="A234" t="s">
        <v>91</v>
      </c>
      <c r="B234" s="53">
        <v>28.722439040796967</v>
      </c>
    </row>
    <row r="235" spans="1:2">
      <c r="A235" t="s">
        <v>295</v>
      </c>
      <c r="B235" s="53">
        <v>29.74283211008245</v>
      </c>
    </row>
    <row r="236" spans="1:2">
      <c r="A236" t="s">
        <v>62</v>
      </c>
      <c r="B236" s="53">
        <v>31.302440361941326</v>
      </c>
    </row>
    <row r="237" spans="1:2">
      <c r="A237" t="s">
        <v>559</v>
      </c>
      <c r="B237" s="53">
        <v>31.844440286405387</v>
      </c>
    </row>
    <row r="238" spans="1:2">
      <c r="A238" t="s">
        <v>394</v>
      </c>
      <c r="B238" s="53">
        <v>33.996759417528502</v>
      </c>
    </row>
    <row r="239" spans="1:2">
      <c r="A239" t="s">
        <v>57</v>
      </c>
      <c r="B239" s="53">
        <v>35.702866357365231</v>
      </c>
    </row>
    <row r="240" spans="1:2">
      <c r="A240" t="s">
        <v>48</v>
      </c>
      <c r="B240" s="53">
        <v>40.54902342016026</v>
      </c>
    </row>
    <row r="241" spans="1:2">
      <c r="A241" t="s">
        <v>39</v>
      </c>
      <c r="B241" s="53">
        <v>41.133419282857126</v>
      </c>
    </row>
    <row r="242" spans="1:2">
      <c r="A242" t="s">
        <v>301</v>
      </c>
      <c r="B242" s="53">
        <v>46.968175881869584</v>
      </c>
    </row>
    <row r="243" spans="1:2">
      <c r="A243" t="s">
        <v>210</v>
      </c>
      <c r="B243" s="53">
        <v>51.172032026327102</v>
      </c>
    </row>
    <row r="244" spans="1:2">
      <c r="A244" t="s">
        <v>49</v>
      </c>
      <c r="B244" s="53">
        <v>51.752686925956304</v>
      </c>
    </row>
    <row r="245" spans="1:2">
      <c r="A245" t="s">
        <v>383</v>
      </c>
      <c r="B245" s="53">
        <v>52.276106732146332</v>
      </c>
    </row>
    <row r="246" spans="1:2">
      <c r="A246" t="s">
        <v>243</v>
      </c>
      <c r="B246" s="53">
        <v>53.021615274611307</v>
      </c>
    </row>
    <row r="247" spans="1:2">
      <c r="A247" t="s">
        <v>156</v>
      </c>
      <c r="B247" s="53">
        <v>53.420280479420917</v>
      </c>
    </row>
    <row r="248" spans="1:2">
      <c r="A248" t="s">
        <v>66</v>
      </c>
      <c r="B248" s="53">
        <v>53.441715172880556</v>
      </c>
    </row>
    <row r="249" spans="1:2">
      <c r="A249" t="s">
        <v>54</v>
      </c>
      <c r="B249" s="53">
        <v>54.311283453405757</v>
      </c>
    </row>
    <row r="250" spans="1:2">
      <c r="A250" t="s">
        <v>44</v>
      </c>
      <c r="B250" s="53">
        <v>54.496649676283234</v>
      </c>
    </row>
    <row r="251" spans="1:2">
      <c r="A251" t="s">
        <v>149</v>
      </c>
      <c r="B251" s="53">
        <v>54.673145612316993</v>
      </c>
    </row>
    <row r="252" spans="1:2">
      <c r="A252" t="s">
        <v>63</v>
      </c>
      <c r="B252" s="53">
        <v>54.918964523569258</v>
      </c>
    </row>
    <row r="253" spans="1:2">
      <c r="A253" t="s">
        <v>313</v>
      </c>
      <c r="B253" s="53">
        <v>55.608155416556144</v>
      </c>
    </row>
    <row r="254" spans="1:2">
      <c r="A254" t="s">
        <v>36</v>
      </c>
      <c r="B254" s="53">
        <v>59.939267813621129</v>
      </c>
    </row>
    <row r="255" spans="1:2">
      <c r="A255" t="s">
        <v>56</v>
      </c>
      <c r="B255" s="53">
        <v>60.589165162650971</v>
      </c>
    </row>
    <row r="256" spans="1:2">
      <c r="A256" t="s">
        <v>58</v>
      </c>
      <c r="B256" s="53">
        <v>63.229650929851836</v>
      </c>
    </row>
    <row r="257" spans="1:2">
      <c r="A257" t="s">
        <v>32</v>
      </c>
      <c r="B257" s="53">
        <v>64.135680396015559</v>
      </c>
    </row>
    <row r="258" spans="1:2">
      <c r="A258" t="s">
        <v>33</v>
      </c>
      <c r="B258" s="53">
        <v>70.810754571123184</v>
      </c>
    </row>
    <row r="259" spans="1:2">
      <c r="A259" t="s">
        <v>13</v>
      </c>
      <c r="B259" s="53">
        <v>71.611955908231508</v>
      </c>
    </row>
    <row r="260" spans="1:2">
      <c r="A260" t="s">
        <v>151</v>
      </c>
      <c r="B260" s="53">
        <v>72.068845655539988</v>
      </c>
    </row>
    <row r="261" spans="1:2">
      <c r="A261" t="s">
        <v>274</v>
      </c>
      <c r="B261" s="53">
        <v>72.240005974737343</v>
      </c>
    </row>
    <row r="262" spans="1:2">
      <c r="A262" t="s">
        <v>492</v>
      </c>
      <c r="B262" s="53">
        <v>76.499696805427675</v>
      </c>
    </row>
    <row r="263" spans="1:2">
      <c r="A263" t="s">
        <v>3</v>
      </c>
      <c r="B263" s="53">
        <v>76.583230550306538</v>
      </c>
    </row>
    <row r="264" spans="1:2">
      <c r="A264" t="s">
        <v>253</v>
      </c>
      <c r="B264" s="53">
        <v>82.994758843424847</v>
      </c>
    </row>
    <row r="265" spans="1:2">
      <c r="A265" t="s">
        <v>60</v>
      </c>
      <c r="B265" s="53">
        <v>85.405747652045449</v>
      </c>
    </row>
    <row r="266" spans="1:2">
      <c r="A266" t="s">
        <v>50</v>
      </c>
      <c r="B266" s="53">
        <v>86.798344690585225</v>
      </c>
    </row>
    <row r="267" spans="1:2">
      <c r="A267" t="s">
        <v>427</v>
      </c>
      <c r="B267" s="53">
        <v>90.997123863794656</v>
      </c>
    </row>
    <row r="268" spans="1:2">
      <c r="A268" t="s">
        <v>70</v>
      </c>
      <c r="B268" s="53">
        <v>91.138511791994233</v>
      </c>
    </row>
    <row r="269" spans="1:2">
      <c r="A269" t="s">
        <v>507</v>
      </c>
      <c r="B269" s="53">
        <v>91.174055011550493</v>
      </c>
    </row>
    <row r="270" spans="1:2">
      <c r="A270" t="s">
        <v>1</v>
      </c>
      <c r="B270" s="53">
        <v>98.036545614592654</v>
      </c>
    </row>
    <row r="271" spans="1:2">
      <c r="A271" t="s">
        <v>5</v>
      </c>
      <c r="B271" s="53">
        <v>107.00672221825747</v>
      </c>
    </row>
    <row r="272" spans="1:2">
      <c r="A272" t="s">
        <v>388</v>
      </c>
      <c r="B272" s="53">
        <v>112.4547039587334</v>
      </c>
    </row>
    <row r="273" spans="1:2">
      <c r="A273" t="s">
        <v>17</v>
      </c>
      <c r="B273" s="53">
        <v>113.81314962043241</v>
      </c>
    </row>
    <row r="274" spans="1:2">
      <c r="A274" t="s">
        <v>126</v>
      </c>
      <c r="B274" s="53">
        <v>114.11509786850286</v>
      </c>
    </row>
    <row r="275" spans="1:2">
      <c r="A275" t="s">
        <v>476</v>
      </c>
      <c r="B275" s="53">
        <v>114.18973288971517</v>
      </c>
    </row>
    <row r="276" spans="1:2">
      <c r="A276" t="s">
        <v>399</v>
      </c>
      <c r="B276" s="53">
        <v>120.89064708384043</v>
      </c>
    </row>
    <row r="277" spans="1:2">
      <c r="A277" t="s">
        <v>67</v>
      </c>
      <c r="B277" s="53">
        <v>123.74860839141735</v>
      </c>
    </row>
    <row r="278" spans="1:2">
      <c r="A278" t="s">
        <v>83</v>
      </c>
      <c r="B278" s="53">
        <v>135.25290803471825</v>
      </c>
    </row>
    <row r="279" spans="1:2">
      <c r="A279" t="s">
        <v>520</v>
      </c>
      <c r="B279" s="53">
        <v>138.21524851760887</v>
      </c>
    </row>
    <row r="280" spans="1:2">
      <c r="A280" t="s">
        <v>158</v>
      </c>
      <c r="B280" s="53">
        <v>139.40174415791483</v>
      </c>
    </row>
    <row r="281" spans="1:2">
      <c r="A281" t="s">
        <v>69</v>
      </c>
      <c r="B281" s="53">
        <v>146.94826071697918</v>
      </c>
    </row>
    <row r="282" spans="1:2">
      <c r="A282" t="s">
        <v>224</v>
      </c>
      <c r="B282" s="53">
        <v>153.13148739471927</v>
      </c>
    </row>
    <row r="283" spans="1:2">
      <c r="A283" t="s">
        <v>85</v>
      </c>
      <c r="B283" s="53">
        <v>158.39743101350456</v>
      </c>
    </row>
    <row r="284" spans="1:2">
      <c r="A284" t="s">
        <v>178</v>
      </c>
      <c r="B284" s="53">
        <v>164.50959575041463</v>
      </c>
    </row>
    <row r="285" spans="1:2">
      <c r="A285" t="s">
        <v>128</v>
      </c>
      <c r="B285" s="53">
        <v>171.31751537894476</v>
      </c>
    </row>
    <row r="286" spans="1:2">
      <c r="A286" t="s">
        <v>137</v>
      </c>
      <c r="B286" s="53">
        <v>173.47421864159136</v>
      </c>
    </row>
    <row r="287" spans="1:2">
      <c r="A287" t="s">
        <v>453</v>
      </c>
      <c r="B287" s="53">
        <v>180.07809696301467</v>
      </c>
    </row>
    <row r="288" spans="1:2">
      <c r="A288" t="s">
        <v>86</v>
      </c>
      <c r="B288" s="53">
        <v>191.35411299916336</v>
      </c>
    </row>
    <row r="289" spans="1:2">
      <c r="A289" t="s">
        <v>315</v>
      </c>
      <c r="B289" s="53">
        <v>192.04618570700154</v>
      </c>
    </row>
    <row r="290" spans="1:2">
      <c r="A290" t="s">
        <v>68</v>
      </c>
      <c r="B290" s="53">
        <v>193.15467731090695</v>
      </c>
    </row>
    <row r="291" spans="1:2">
      <c r="A291" t="s">
        <v>403</v>
      </c>
      <c r="B291" s="53">
        <v>202.69213884411511</v>
      </c>
    </row>
    <row r="292" spans="1:2">
      <c r="A292" t="s">
        <v>486</v>
      </c>
      <c r="B292" s="53">
        <v>204.2975152480295</v>
      </c>
    </row>
    <row r="293" spans="1:2">
      <c r="A293" t="s">
        <v>186</v>
      </c>
      <c r="B293" s="53">
        <v>205.24520441814252</v>
      </c>
    </row>
    <row r="294" spans="1:2">
      <c r="A294" t="s">
        <v>201</v>
      </c>
      <c r="B294" s="53">
        <v>212.28122377016783</v>
      </c>
    </row>
    <row r="295" spans="1:2">
      <c r="A295" t="s">
        <v>523</v>
      </c>
      <c r="B295" s="53">
        <v>223.42227619778953</v>
      </c>
    </row>
    <row r="296" spans="1:2">
      <c r="A296" t="s">
        <v>81</v>
      </c>
      <c r="B296" s="53">
        <v>226.17208557339069</v>
      </c>
    </row>
    <row r="297" spans="1:2">
      <c r="A297" t="s">
        <v>488</v>
      </c>
      <c r="B297" s="53">
        <v>229.37831239675282</v>
      </c>
    </row>
    <row r="298" spans="1:2">
      <c r="A298" t="s">
        <v>7</v>
      </c>
      <c r="B298" s="53">
        <v>229.75054445615825</v>
      </c>
    </row>
    <row r="299" spans="1:2">
      <c r="A299" t="s">
        <v>28</v>
      </c>
      <c r="B299" s="53">
        <v>241.23918770898948</v>
      </c>
    </row>
    <row r="300" spans="1:2">
      <c r="A300" t="s">
        <v>212</v>
      </c>
      <c r="B300" s="53">
        <v>245.8030728752077</v>
      </c>
    </row>
    <row r="301" spans="1:2">
      <c r="A301" t="s">
        <v>364</v>
      </c>
      <c r="B301" s="53">
        <v>260.11247456075915</v>
      </c>
    </row>
    <row r="302" spans="1:2">
      <c r="A302" t="s">
        <v>434</v>
      </c>
      <c r="B302" s="53">
        <v>274.31001801969779</v>
      </c>
    </row>
    <row r="303" spans="1:2">
      <c r="A303" t="s">
        <v>361</v>
      </c>
      <c r="B303" s="53">
        <v>278.53380325670696</v>
      </c>
    </row>
    <row r="304" spans="1:2">
      <c r="A304" t="s">
        <v>176</v>
      </c>
      <c r="B304" s="53">
        <v>287.83551259627882</v>
      </c>
    </row>
    <row r="305" spans="1:3">
      <c r="A305" t="s">
        <v>76</v>
      </c>
      <c r="B305" s="53">
        <v>294.12033785541934</v>
      </c>
    </row>
    <row r="306" spans="1:3">
      <c r="A306" t="s">
        <v>45</v>
      </c>
      <c r="B306" s="53">
        <v>331.08668754881728</v>
      </c>
    </row>
    <row r="307" spans="1:3">
      <c r="A307" t="s">
        <v>232</v>
      </c>
      <c r="B307" s="53">
        <v>349.91256105533802</v>
      </c>
    </row>
    <row r="308" spans="1:3">
      <c r="A308" t="s">
        <v>78</v>
      </c>
      <c r="B308" s="53">
        <v>352.01035176766084</v>
      </c>
    </row>
    <row r="309" spans="1:3">
      <c r="A309" t="s">
        <v>317</v>
      </c>
      <c r="B309" s="53">
        <v>359.98788673749573</v>
      </c>
      <c r="C309">
        <v>1</v>
      </c>
    </row>
    <row r="310" spans="1:3">
      <c r="A310" t="s">
        <v>73</v>
      </c>
      <c r="B310" s="53">
        <v>372.49437121824747</v>
      </c>
      <c r="C310">
        <v>2</v>
      </c>
    </row>
    <row r="311" spans="1:3">
      <c r="A311" t="s">
        <v>337</v>
      </c>
      <c r="B311" s="53">
        <v>380.54463332046936</v>
      </c>
      <c r="C311">
        <v>3</v>
      </c>
    </row>
    <row r="312" spans="1:3">
      <c r="A312" t="s">
        <v>77</v>
      </c>
      <c r="B312" s="53">
        <v>404.48567495022996</v>
      </c>
      <c r="C312">
        <v>4</v>
      </c>
    </row>
    <row r="313" spans="1:3">
      <c r="A313" t="s">
        <v>234</v>
      </c>
      <c r="B313" s="53">
        <v>415.07060014631469</v>
      </c>
      <c r="C313">
        <v>5</v>
      </c>
    </row>
    <row r="314" spans="1:3">
      <c r="A314" t="s">
        <v>82</v>
      </c>
      <c r="B314" s="53">
        <v>425.02071341295874</v>
      </c>
      <c r="C314">
        <v>6</v>
      </c>
    </row>
    <row r="315" spans="1:3">
      <c r="A315" t="s">
        <v>51</v>
      </c>
      <c r="B315" s="53">
        <v>444.58758393427831</v>
      </c>
      <c r="C315">
        <v>7</v>
      </c>
    </row>
    <row r="316" spans="1:3">
      <c r="A316" t="s">
        <v>265</v>
      </c>
      <c r="B316" s="53">
        <v>468.64378937761637</v>
      </c>
      <c r="C316">
        <v>8</v>
      </c>
    </row>
    <row r="317" spans="1:3">
      <c r="A317" t="s">
        <v>64</v>
      </c>
      <c r="B317" s="53">
        <v>468.73995033819585</v>
      </c>
      <c r="C317">
        <v>9</v>
      </c>
    </row>
    <row r="318" spans="1:3">
      <c r="A318" t="s">
        <v>79</v>
      </c>
      <c r="B318" s="53">
        <v>487.2856784075239</v>
      </c>
      <c r="C318">
        <v>10</v>
      </c>
    </row>
    <row r="319" spans="1:3">
      <c r="A319" t="s">
        <v>203</v>
      </c>
      <c r="B319" s="53">
        <v>546.42281575676714</v>
      </c>
      <c r="C319">
        <v>11</v>
      </c>
    </row>
    <row r="320" spans="1:3">
      <c r="A320" t="s">
        <v>172</v>
      </c>
      <c r="B320" s="53">
        <v>551.05685005795101</v>
      </c>
      <c r="C320">
        <v>12</v>
      </c>
    </row>
    <row r="321" spans="1:3">
      <c r="A321" t="s">
        <v>42</v>
      </c>
      <c r="B321" s="53">
        <v>555.36728146000598</v>
      </c>
      <c r="C321">
        <v>13</v>
      </c>
    </row>
    <row r="322" spans="1:3">
      <c r="A322" t="s">
        <v>490</v>
      </c>
      <c r="B322" s="53">
        <v>560.45640453113504</v>
      </c>
      <c r="C322">
        <v>14</v>
      </c>
    </row>
    <row r="323" spans="1:3">
      <c r="A323" t="s">
        <v>411</v>
      </c>
      <c r="B323" s="53">
        <v>581.32178588388695</v>
      </c>
      <c r="C323">
        <v>15</v>
      </c>
    </row>
    <row r="324" spans="1:3">
      <c r="A324" t="s">
        <v>72</v>
      </c>
      <c r="B324" s="53">
        <v>585.47800594477519</v>
      </c>
      <c r="C324">
        <v>16</v>
      </c>
    </row>
    <row r="325" spans="1:3">
      <c r="A325" t="s">
        <v>75</v>
      </c>
      <c r="B325" s="53">
        <v>649.49485702940831</v>
      </c>
      <c r="C325">
        <v>17</v>
      </c>
    </row>
    <row r="326" spans="1:3">
      <c r="A326" t="s">
        <v>208</v>
      </c>
      <c r="B326" s="53">
        <v>665.58953219953457</v>
      </c>
      <c r="C326">
        <v>18</v>
      </c>
    </row>
    <row r="327" spans="1:3">
      <c r="A327" t="s">
        <v>251</v>
      </c>
      <c r="B327" s="53">
        <v>720.31891424830462</v>
      </c>
      <c r="C327">
        <v>19</v>
      </c>
    </row>
    <row r="328" spans="1:3">
      <c r="A328" t="s">
        <v>59</v>
      </c>
      <c r="B328" s="53">
        <v>776.71192228833297</v>
      </c>
      <c r="C328">
        <v>20</v>
      </c>
    </row>
    <row r="329" spans="1:3">
      <c r="A329" t="s">
        <v>162</v>
      </c>
      <c r="B329" s="53">
        <v>876.22960627719704</v>
      </c>
      <c r="C329">
        <v>21</v>
      </c>
    </row>
    <row r="330" spans="1:3">
      <c r="A330" t="s">
        <v>71</v>
      </c>
      <c r="B330" s="53">
        <v>895.53256591534239</v>
      </c>
      <c r="C330">
        <v>22</v>
      </c>
    </row>
    <row r="331" spans="1:3">
      <c r="A331" t="s">
        <v>145</v>
      </c>
      <c r="B331" s="53">
        <v>998.57451304393078</v>
      </c>
      <c r="C331">
        <v>23</v>
      </c>
    </row>
    <row r="332" spans="1:3">
      <c r="A332" t="s">
        <v>134</v>
      </c>
      <c r="B332" s="53">
        <v>1100.9134719965489</v>
      </c>
      <c r="C332">
        <v>24</v>
      </c>
    </row>
    <row r="333" spans="1:3">
      <c r="A333" t="s">
        <v>84</v>
      </c>
      <c r="B333" s="53">
        <v>1239.148527940087</v>
      </c>
      <c r="C333">
        <v>25</v>
      </c>
    </row>
    <row r="334" spans="1:3">
      <c r="A334" t="s">
        <v>87</v>
      </c>
      <c r="B334" s="53">
        <v>1575.5302945375736</v>
      </c>
      <c r="C334">
        <v>26</v>
      </c>
    </row>
    <row r="335" spans="1:3">
      <c r="A335" t="s">
        <v>331</v>
      </c>
      <c r="B335" s="53">
        <v>1692.9450821256521</v>
      </c>
      <c r="C335">
        <v>27</v>
      </c>
    </row>
    <row r="336" spans="1:3">
      <c r="A336" t="s">
        <v>465</v>
      </c>
      <c r="B336" s="53">
        <v>1812.5133801695461</v>
      </c>
      <c r="C336">
        <v>28</v>
      </c>
    </row>
    <row r="337" spans="1:3">
      <c r="A337" t="s">
        <v>310</v>
      </c>
      <c r="B337" s="53">
        <v>1880.0806414237381</v>
      </c>
      <c r="C337">
        <v>29</v>
      </c>
    </row>
    <row r="338" spans="1:3">
      <c r="A338" t="s">
        <v>534</v>
      </c>
      <c r="B338" s="53">
        <v>1924.2152805874807</v>
      </c>
      <c r="C338">
        <v>30</v>
      </c>
    </row>
    <row r="339" spans="1:3">
      <c r="A339" t="s">
        <v>89</v>
      </c>
      <c r="B339" s="53">
        <v>2169.6628525131537</v>
      </c>
    </row>
    <row r="341" spans="1:3">
      <c r="A341" t="s">
        <v>2</v>
      </c>
      <c r="B341" t="s">
        <v>1422</v>
      </c>
    </row>
    <row r="342" spans="1:3">
      <c r="A342" t="s">
        <v>47</v>
      </c>
      <c r="B342">
        <v>0</v>
      </c>
    </row>
    <row r="343" spans="1:3">
      <c r="A343" t="s">
        <v>37</v>
      </c>
      <c r="B343">
        <v>0</v>
      </c>
    </row>
    <row r="344" spans="1:3">
      <c r="A344" t="s">
        <v>16</v>
      </c>
      <c r="B344">
        <v>0</v>
      </c>
    </row>
    <row r="345" spans="1:3">
      <c r="A345" t="s">
        <v>124</v>
      </c>
      <c r="B345">
        <v>0</v>
      </c>
    </row>
    <row r="346" spans="1:3">
      <c r="A346" t="s">
        <v>230</v>
      </c>
      <c r="B346">
        <v>0</v>
      </c>
    </row>
    <row r="347" spans="1:3">
      <c r="A347" t="s">
        <v>263</v>
      </c>
      <c r="B347">
        <v>0</v>
      </c>
    </row>
    <row r="348" spans="1:3">
      <c r="A348" t="s">
        <v>261</v>
      </c>
      <c r="B348">
        <v>0</v>
      </c>
    </row>
    <row r="349" spans="1:3">
      <c r="A349" t="s">
        <v>80</v>
      </c>
      <c r="B349">
        <v>0</v>
      </c>
    </row>
    <row r="350" spans="1:3">
      <c r="A350" t="s">
        <v>55</v>
      </c>
      <c r="B350">
        <v>0</v>
      </c>
    </row>
    <row r="351" spans="1:3">
      <c r="A351" t="s">
        <v>0</v>
      </c>
      <c r="B351">
        <v>0</v>
      </c>
    </row>
    <row r="352" spans="1:3">
      <c r="A352" t="s">
        <v>535</v>
      </c>
      <c r="B352">
        <v>0</v>
      </c>
    </row>
    <row r="353" spans="1:2">
      <c r="A353" t="s">
        <v>41</v>
      </c>
      <c r="B353">
        <v>0</v>
      </c>
    </row>
    <row r="354" spans="1:2">
      <c r="A354" t="s">
        <v>88</v>
      </c>
      <c r="B354">
        <v>0</v>
      </c>
    </row>
    <row r="355" spans="1:2">
      <c r="A355" t="s">
        <v>90</v>
      </c>
      <c r="B355">
        <v>0</v>
      </c>
    </row>
    <row r="356" spans="1:2">
      <c r="A356" t="s">
        <v>509</v>
      </c>
      <c r="B356">
        <v>0</v>
      </c>
    </row>
    <row r="357" spans="1:2">
      <c r="A357" t="s">
        <v>511</v>
      </c>
      <c r="B357">
        <v>0</v>
      </c>
    </row>
    <row r="358" spans="1:2">
      <c r="A358" t="s">
        <v>561</v>
      </c>
      <c r="B358">
        <v>0</v>
      </c>
    </row>
    <row r="359" spans="1:2">
      <c r="A359" t="s">
        <v>560</v>
      </c>
      <c r="B359">
        <v>0</v>
      </c>
    </row>
    <row r="360" spans="1:2">
      <c r="A360" t="s">
        <v>284</v>
      </c>
      <c r="B360">
        <v>8.9902380399267262E-3</v>
      </c>
    </row>
    <row r="361" spans="1:2">
      <c r="A361" t="s">
        <v>22</v>
      </c>
      <c r="B361">
        <v>2.7910659084512104</v>
      </c>
    </row>
    <row r="362" spans="1:2">
      <c r="A362" t="s">
        <v>23</v>
      </c>
      <c r="B362">
        <v>3.2188164070347676</v>
      </c>
    </row>
    <row r="363" spans="1:2">
      <c r="A363" t="s">
        <v>339</v>
      </c>
      <c r="B363">
        <v>3.2787041731056199</v>
      </c>
    </row>
    <row r="364" spans="1:2">
      <c r="A364" t="s">
        <v>14</v>
      </c>
      <c r="B364">
        <v>3.509060292566891</v>
      </c>
    </row>
    <row r="365" spans="1:2">
      <c r="A365" t="s">
        <v>31</v>
      </c>
      <c r="B365">
        <v>3.8692031559103253</v>
      </c>
    </row>
    <row r="366" spans="1:2">
      <c r="A366" t="s">
        <v>474</v>
      </c>
      <c r="B366">
        <v>4.131087674073707</v>
      </c>
    </row>
    <row r="367" spans="1:2">
      <c r="A367" t="s">
        <v>236</v>
      </c>
      <c r="B367">
        <v>4.5502587014336218</v>
      </c>
    </row>
    <row r="368" spans="1:2">
      <c r="A368" t="s">
        <v>25</v>
      </c>
      <c r="B368">
        <v>4.9159271360601835</v>
      </c>
    </row>
    <row r="369" spans="1:2">
      <c r="A369" t="s">
        <v>18</v>
      </c>
      <c r="B369">
        <v>5.0436340128643371</v>
      </c>
    </row>
    <row r="370" spans="1:2">
      <c r="A370" t="s">
        <v>52</v>
      </c>
      <c r="B370">
        <v>5.3265345947930269</v>
      </c>
    </row>
    <row r="371" spans="1:2">
      <c r="A371" t="s">
        <v>478</v>
      </c>
      <c r="B371">
        <v>5.3754036108134899</v>
      </c>
    </row>
    <row r="372" spans="1:2">
      <c r="A372" t="s">
        <v>9</v>
      </c>
      <c r="B372">
        <v>5.8521510413339044</v>
      </c>
    </row>
    <row r="373" spans="1:2">
      <c r="A373" t="s">
        <v>558</v>
      </c>
      <c r="B373">
        <v>6.6432695000853981</v>
      </c>
    </row>
    <row r="374" spans="1:2">
      <c r="A374" t="s">
        <v>65</v>
      </c>
      <c r="B374">
        <v>7.0413403365621248</v>
      </c>
    </row>
    <row r="375" spans="1:2">
      <c r="A375" t="s">
        <v>19</v>
      </c>
      <c r="B375">
        <v>7.3235196378499383</v>
      </c>
    </row>
    <row r="376" spans="1:2">
      <c r="A376" t="s">
        <v>6</v>
      </c>
      <c r="B376">
        <v>7.8536894229784675</v>
      </c>
    </row>
    <row r="377" spans="1:2">
      <c r="A377" t="s">
        <v>35</v>
      </c>
      <c r="B377">
        <v>9.54986008869807</v>
      </c>
    </row>
    <row r="378" spans="1:2">
      <c r="A378" t="s">
        <v>74</v>
      </c>
      <c r="B378">
        <v>9.588584846144105</v>
      </c>
    </row>
    <row r="379" spans="1:2">
      <c r="A379" t="s">
        <v>27</v>
      </c>
      <c r="B379">
        <v>9.6732718313755246</v>
      </c>
    </row>
    <row r="380" spans="1:2">
      <c r="A380" t="s">
        <v>26</v>
      </c>
      <c r="B380">
        <v>10.248208033989117</v>
      </c>
    </row>
    <row r="381" spans="1:2">
      <c r="A381" t="s">
        <v>408</v>
      </c>
      <c r="B381">
        <v>10.43013509552074</v>
      </c>
    </row>
    <row r="382" spans="1:2">
      <c r="A382" t="s">
        <v>527</v>
      </c>
      <c r="B382">
        <v>11.985436788735351</v>
      </c>
    </row>
    <row r="383" spans="1:2">
      <c r="A383" t="s">
        <v>40</v>
      </c>
      <c r="B383">
        <v>12.620808279250232</v>
      </c>
    </row>
    <row r="384" spans="1:2">
      <c r="A384" t="s">
        <v>29</v>
      </c>
      <c r="B384">
        <v>13.233458746973987</v>
      </c>
    </row>
    <row r="385" spans="1:2">
      <c r="A385" t="s">
        <v>414</v>
      </c>
      <c r="B385">
        <v>14.205419841183407</v>
      </c>
    </row>
    <row r="386" spans="1:2">
      <c r="A386" t="s">
        <v>12</v>
      </c>
      <c r="B386">
        <v>15.053866676108177</v>
      </c>
    </row>
    <row r="387" spans="1:2">
      <c r="A387" t="s">
        <v>8</v>
      </c>
      <c r="B387">
        <v>15.796240646613036</v>
      </c>
    </row>
    <row r="388" spans="1:2">
      <c r="A388" t="s">
        <v>38</v>
      </c>
      <c r="B388">
        <v>16.117991116203932</v>
      </c>
    </row>
    <row r="389" spans="1:2">
      <c r="A389" t="s">
        <v>61</v>
      </c>
      <c r="B389">
        <v>16.246415535989755</v>
      </c>
    </row>
    <row r="390" spans="1:2">
      <c r="A390" t="s">
        <v>258</v>
      </c>
      <c r="B390">
        <v>16.835399254312641</v>
      </c>
    </row>
    <row r="391" spans="1:2">
      <c r="A391" t="s">
        <v>10</v>
      </c>
      <c r="B391">
        <v>17.052504701633318</v>
      </c>
    </row>
    <row r="392" spans="1:2">
      <c r="A392" t="s">
        <v>396</v>
      </c>
      <c r="B392">
        <v>18.335529118321858</v>
      </c>
    </row>
    <row r="393" spans="1:2">
      <c r="A393" t="s">
        <v>562</v>
      </c>
      <c r="B393">
        <v>19.158301402830997</v>
      </c>
    </row>
    <row r="394" spans="1:2">
      <c r="A394" t="s">
        <v>11</v>
      </c>
      <c r="B394">
        <v>19.677545713513325</v>
      </c>
    </row>
    <row r="395" spans="1:2">
      <c r="A395" t="s">
        <v>20</v>
      </c>
      <c r="B395">
        <v>21.345315248124209</v>
      </c>
    </row>
    <row r="396" spans="1:2">
      <c r="A396" t="s">
        <v>34</v>
      </c>
      <c r="B396">
        <v>21.784455834090508</v>
      </c>
    </row>
    <row r="397" spans="1:2">
      <c r="A397" t="s">
        <v>463</v>
      </c>
      <c r="B397">
        <v>21.886723904339249</v>
      </c>
    </row>
    <row r="398" spans="1:2">
      <c r="A398" t="s">
        <v>53</v>
      </c>
      <c r="B398">
        <v>24.139164695286055</v>
      </c>
    </row>
    <row r="399" spans="1:2">
      <c r="A399" t="s">
        <v>21</v>
      </c>
      <c r="B399">
        <v>24.239468875762999</v>
      </c>
    </row>
    <row r="400" spans="1:2">
      <c r="A400" t="s">
        <v>15</v>
      </c>
      <c r="B400">
        <v>24.252840005570174</v>
      </c>
    </row>
    <row r="401" spans="1:2">
      <c r="A401" t="s">
        <v>33</v>
      </c>
      <c r="B401">
        <v>25.070850870469272</v>
      </c>
    </row>
    <row r="402" spans="1:2">
      <c r="A402" t="s">
        <v>24</v>
      </c>
      <c r="B402">
        <v>25.946537552502427</v>
      </c>
    </row>
    <row r="403" spans="1:2">
      <c r="A403" t="s">
        <v>295</v>
      </c>
      <c r="B403">
        <v>27.78489336804633</v>
      </c>
    </row>
    <row r="404" spans="1:2">
      <c r="A404" t="s">
        <v>30</v>
      </c>
      <c r="B404">
        <v>29.087850711177172</v>
      </c>
    </row>
    <row r="405" spans="1:2">
      <c r="A405" t="s">
        <v>91</v>
      </c>
      <c r="B405">
        <v>30.281924719135148</v>
      </c>
    </row>
    <row r="406" spans="1:2">
      <c r="A406" t="s">
        <v>559</v>
      </c>
      <c r="B406">
        <v>31.598114252989845</v>
      </c>
    </row>
    <row r="407" spans="1:2">
      <c r="A407" t="s">
        <v>323</v>
      </c>
      <c r="B407">
        <v>33.41579999948307</v>
      </c>
    </row>
    <row r="408" spans="1:2">
      <c r="A408" t="s">
        <v>62</v>
      </c>
      <c r="B408">
        <v>34.303365306454232</v>
      </c>
    </row>
    <row r="409" spans="1:2">
      <c r="A409" t="s">
        <v>57</v>
      </c>
      <c r="B409">
        <v>35.348636286179634</v>
      </c>
    </row>
    <row r="410" spans="1:2">
      <c r="A410" t="s">
        <v>394</v>
      </c>
      <c r="B410">
        <v>36.109125866193203</v>
      </c>
    </row>
    <row r="411" spans="1:2">
      <c r="A411" t="s">
        <v>56</v>
      </c>
      <c r="B411">
        <v>37.796698262906574</v>
      </c>
    </row>
    <row r="412" spans="1:2">
      <c r="A412" t="s">
        <v>48</v>
      </c>
      <c r="B412">
        <v>41.428220779398771</v>
      </c>
    </row>
    <row r="413" spans="1:2">
      <c r="A413" t="s">
        <v>39</v>
      </c>
      <c r="B413">
        <v>42.763917516955892</v>
      </c>
    </row>
    <row r="414" spans="1:2">
      <c r="A414" t="s">
        <v>301</v>
      </c>
      <c r="B414">
        <v>49.171335176034354</v>
      </c>
    </row>
    <row r="415" spans="1:2">
      <c r="A415" t="s">
        <v>49</v>
      </c>
      <c r="B415">
        <v>52.048173278702407</v>
      </c>
    </row>
    <row r="416" spans="1:2">
      <c r="A416" t="s">
        <v>54</v>
      </c>
      <c r="B416">
        <v>53.606005191997944</v>
      </c>
    </row>
    <row r="417" spans="1:2">
      <c r="A417" t="s">
        <v>156</v>
      </c>
      <c r="B417">
        <v>54.522351609801056</v>
      </c>
    </row>
    <row r="418" spans="1:2">
      <c r="A418" t="s">
        <v>243</v>
      </c>
      <c r="B418">
        <v>54.783170700511498</v>
      </c>
    </row>
    <row r="419" spans="1:2">
      <c r="A419" t="s">
        <v>44</v>
      </c>
      <c r="B419">
        <v>55.634854790872609</v>
      </c>
    </row>
    <row r="420" spans="1:2">
      <c r="A420" t="s">
        <v>13</v>
      </c>
      <c r="B420">
        <v>55.678830775062671</v>
      </c>
    </row>
    <row r="421" spans="1:2">
      <c r="A421" t="s">
        <v>383</v>
      </c>
      <c r="B421">
        <v>56.170119608748713</v>
      </c>
    </row>
    <row r="422" spans="1:2">
      <c r="A422" t="s">
        <v>210</v>
      </c>
      <c r="B422">
        <v>56.741379286009014</v>
      </c>
    </row>
    <row r="423" spans="1:2">
      <c r="A423" t="s">
        <v>63</v>
      </c>
      <c r="B423">
        <v>57.567272984374831</v>
      </c>
    </row>
    <row r="424" spans="1:2">
      <c r="A424" t="s">
        <v>36</v>
      </c>
      <c r="B424">
        <v>60.302137201719788</v>
      </c>
    </row>
    <row r="425" spans="1:2">
      <c r="A425" t="s">
        <v>58</v>
      </c>
      <c r="B425">
        <v>62.779309708612807</v>
      </c>
    </row>
    <row r="426" spans="1:2">
      <c r="A426" t="s">
        <v>66</v>
      </c>
      <c r="B426">
        <v>62.797065004730712</v>
      </c>
    </row>
    <row r="427" spans="1:2">
      <c r="A427" t="s">
        <v>32</v>
      </c>
      <c r="B427">
        <v>62.997989152646241</v>
      </c>
    </row>
    <row r="428" spans="1:2">
      <c r="A428" t="s">
        <v>5</v>
      </c>
      <c r="B428">
        <v>64.395174490474801</v>
      </c>
    </row>
    <row r="429" spans="1:2">
      <c r="A429" t="s">
        <v>149</v>
      </c>
      <c r="B429">
        <v>66.487581413441745</v>
      </c>
    </row>
    <row r="430" spans="1:2">
      <c r="A430" t="s">
        <v>313</v>
      </c>
      <c r="B430">
        <v>70.872325890035455</v>
      </c>
    </row>
    <row r="431" spans="1:2">
      <c r="A431" t="s">
        <v>3</v>
      </c>
      <c r="B431">
        <v>72.977528109318257</v>
      </c>
    </row>
    <row r="432" spans="1:2">
      <c r="A432" t="s">
        <v>151</v>
      </c>
      <c r="B432">
        <v>75.379114777195156</v>
      </c>
    </row>
    <row r="433" spans="1:2">
      <c r="A433" t="s">
        <v>1050</v>
      </c>
      <c r="B433">
        <v>76.764689269888223</v>
      </c>
    </row>
    <row r="434" spans="1:2">
      <c r="A434" t="s">
        <v>492</v>
      </c>
      <c r="B434">
        <v>77.27573973037984</v>
      </c>
    </row>
    <row r="435" spans="1:2">
      <c r="A435" t="s">
        <v>60</v>
      </c>
      <c r="B435">
        <v>77.572681125980623</v>
      </c>
    </row>
    <row r="436" spans="1:2">
      <c r="A436" t="s">
        <v>427</v>
      </c>
      <c r="B436">
        <v>84.684682882277727</v>
      </c>
    </row>
    <row r="437" spans="1:2">
      <c r="A437" t="s">
        <v>253</v>
      </c>
      <c r="B437">
        <v>84.963816671133742</v>
      </c>
    </row>
    <row r="438" spans="1:2">
      <c r="A438" t="s">
        <v>50</v>
      </c>
      <c r="B438">
        <v>88.310129855832898</v>
      </c>
    </row>
    <row r="439" spans="1:2">
      <c r="A439" t="s">
        <v>126</v>
      </c>
      <c r="B439">
        <v>93.157577086715122</v>
      </c>
    </row>
    <row r="440" spans="1:2">
      <c r="A440" t="s">
        <v>507</v>
      </c>
      <c r="B440">
        <v>98.360149497056852</v>
      </c>
    </row>
    <row r="441" spans="1:2">
      <c r="A441" t="s">
        <v>1</v>
      </c>
      <c r="B441">
        <v>102.61139192394778</v>
      </c>
    </row>
    <row r="442" spans="1:2">
      <c r="A442" t="s">
        <v>70</v>
      </c>
      <c r="B442">
        <v>106.44850236593562</v>
      </c>
    </row>
    <row r="443" spans="1:2">
      <c r="A443" t="s">
        <v>399</v>
      </c>
      <c r="B443">
        <v>110.05885611422143</v>
      </c>
    </row>
    <row r="444" spans="1:2">
      <c r="A444" t="s">
        <v>520</v>
      </c>
      <c r="B444">
        <v>121.59515576411403</v>
      </c>
    </row>
    <row r="445" spans="1:2">
      <c r="A445" t="s">
        <v>17</v>
      </c>
      <c r="B445">
        <v>123.15532434441023</v>
      </c>
    </row>
    <row r="446" spans="1:2">
      <c r="A446" t="s">
        <v>476</v>
      </c>
      <c r="B446">
        <v>129.47423720482308</v>
      </c>
    </row>
    <row r="447" spans="1:2">
      <c r="A447" t="s">
        <v>158</v>
      </c>
      <c r="B447">
        <v>132.55400970795091</v>
      </c>
    </row>
    <row r="448" spans="1:2">
      <c r="A448" t="s">
        <v>388</v>
      </c>
      <c r="B448">
        <v>134.65200170323536</v>
      </c>
    </row>
    <row r="449" spans="1:2">
      <c r="A449" t="s">
        <v>83</v>
      </c>
      <c r="B449">
        <v>143.32099352677187</v>
      </c>
    </row>
    <row r="450" spans="1:2">
      <c r="A450" t="s">
        <v>224</v>
      </c>
      <c r="B450">
        <v>149.20081569356108</v>
      </c>
    </row>
    <row r="451" spans="1:2">
      <c r="A451" t="s">
        <v>67</v>
      </c>
      <c r="B451">
        <v>156.03164822949637</v>
      </c>
    </row>
    <row r="452" spans="1:2">
      <c r="A452" t="s">
        <v>85</v>
      </c>
      <c r="B452">
        <v>161.295313099765</v>
      </c>
    </row>
    <row r="453" spans="1:2">
      <c r="A453" t="s">
        <v>86</v>
      </c>
      <c r="B453">
        <v>164.38741101536155</v>
      </c>
    </row>
    <row r="454" spans="1:2">
      <c r="A454" t="s">
        <v>69</v>
      </c>
      <c r="B454">
        <v>168.08640992713015</v>
      </c>
    </row>
    <row r="455" spans="1:2">
      <c r="A455" t="s">
        <v>137</v>
      </c>
      <c r="B455">
        <v>171.89122795512603</v>
      </c>
    </row>
    <row r="456" spans="1:2">
      <c r="A456" t="s">
        <v>178</v>
      </c>
      <c r="B456">
        <v>179.50141089802042</v>
      </c>
    </row>
    <row r="457" spans="1:2">
      <c r="A457" t="s">
        <v>403</v>
      </c>
      <c r="B457">
        <v>184.62129149128666</v>
      </c>
    </row>
    <row r="458" spans="1:2">
      <c r="A458" t="s">
        <v>315</v>
      </c>
      <c r="B458">
        <v>196.66511015305227</v>
      </c>
    </row>
    <row r="459" spans="1:2">
      <c r="A459" t="s">
        <v>128</v>
      </c>
      <c r="B459">
        <v>206.31646845831119</v>
      </c>
    </row>
    <row r="460" spans="1:2">
      <c r="A460" t="s">
        <v>186</v>
      </c>
      <c r="B460">
        <v>213.56054042518952</v>
      </c>
    </row>
    <row r="461" spans="1:2">
      <c r="A461" t="s">
        <v>68</v>
      </c>
      <c r="B461">
        <v>217.63583899838608</v>
      </c>
    </row>
    <row r="462" spans="1:2">
      <c r="A462" t="s">
        <v>212</v>
      </c>
      <c r="B462">
        <v>226.9561105387084</v>
      </c>
    </row>
    <row r="463" spans="1:2">
      <c r="A463" t="s">
        <v>523</v>
      </c>
      <c r="B463">
        <v>230.40650622200823</v>
      </c>
    </row>
    <row r="464" spans="1:2">
      <c r="A464" t="s">
        <v>7</v>
      </c>
      <c r="B464">
        <v>234.68075875084179</v>
      </c>
    </row>
    <row r="465" spans="1:4">
      <c r="A465" t="s">
        <v>486</v>
      </c>
      <c r="B465">
        <v>235.17485094118592</v>
      </c>
    </row>
    <row r="466" spans="1:4">
      <c r="A466" t="s">
        <v>28</v>
      </c>
      <c r="B466">
        <v>235.62968934085694</v>
      </c>
    </row>
    <row r="467" spans="1:4">
      <c r="A467" t="s">
        <v>453</v>
      </c>
      <c r="B467">
        <v>236.67531823047997</v>
      </c>
    </row>
    <row r="468" spans="1:4">
      <c r="A468" t="s">
        <v>81</v>
      </c>
      <c r="B468">
        <v>248.89224408087679</v>
      </c>
    </row>
    <row r="469" spans="1:4">
      <c r="A469" t="s">
        <v>201</v>
      </c>
      <c r="B469">
        <v>255.04214077290945</v>
      </c>
    </row>
    <row r="470" spans="1:4">
      <c r="A470" t="s">
        <v>488</v>
      </c>
      <c r="B470">
        <v>255.88041242698461</v>
      </c>
    </row>
    <row r="471" spans="1:4">
      <c r="A471" t="s">
        <v>176</v>
      </c>
      <c r="B471">
        <v>297.45060643403122</v>
      </c>
    </row>
    <row r="472" spans="1:4">
      <c r="A472" t="s">
        <v>434</v>
      </c>
      <c r="B472">
        <v>305.33026170458123</v>
      </c>
    </row>
    <row r="473" spans="1:4">
      <c r="A473" t="s">
        <v>76</v>
      </c>
      <c r="B473">
        <v>321.20679579404083</v>
      </c>
    </row>
    <row r="474" spans="1:4">
      <c r="A474" t="s">
        <v>45</v>
      </c>
      <c r="B474">
        <v>338.61952819978785</v>
      </c>
    </row>
    <row r="475" spans="1:4">
      <c r="A475" t="s">
        <v>364</v>
      </c>
      <c r="B475">
        <v>352.96401531863825</v>
      </c>
    </row>
    <row r="476" spans="1:4">
      <c r="A476" t="s">
        <v>317</v>
      </c>
      <c r="B476">
        <v>368.43698406137401</v>
      </c>
    </row>
    <row r="477" spans="1:4">
      <c r="A477" t="s">
        <v>361</v>
      </c>
      <c r="B477">
        <v>369.23743149839061</v>
      </c>
    </row>
    <row r="478" spans="1:4">
      <c r="A478" t="s">
        <v>78</v>
      </c>
      <c r="B478">
        <v>380.57939624305857</v>
      </c>
    </row>
    <row r="479" spans="1:4">
      <c r="A479" t="s">
        <v>232</v>
      </c>
      <c r="B479">
        <v>390.55085241554571</v>
      </c>
    </row>
    <row r="480" spans="1:4">
      <c r="A480" t="s">
        <v>89</v>
      </c>
      <c r="B480">
        <v>2004.6025591672296</v>
      </c>
      <c r="D480">
        <v>30</v>
      </c>
    </row>
    <row r="481" spans="1:4">
      <c r="A481" t="s">
        <v>534</v>
      </c>
      <c r="B481">
        <v>1983.0763473848683</v>
      </c>
      <c r="D481">
        <v>29</v>
      </c>
    </row>
    <row r="482" spans="1:4">
      <c r="A482" t="s">
        <v>465</v>
      </c>
      <c r="B482">
        <v>1922.6144577202165</v>
      </c>
      <c r="D482">
        <v>28</v>
      </c>
    </row>
    <row r="483" spans="1:4">
      <c r="A483" t="s">
        <v>310</v>
      </c>
      <c r="B483">
        <v>1795.0651748125802</v>
      </c>
      <c r="D483">
        <v>27</v>
      </c>
    </row>
    <row r="484" spans="1:4">
      <c r="A484" t="s">
        <v>331</v>
      </c>
      <c r="B484">
        <v>1763.4650928900887</v>
      </c>
      <c r="D484">
        <v>26</v>
      </c>
    </row>
    <row r="485" spans="1:4">
      <c r="A485" t="s">
        <v>87</v>
      </c>
      <c r="B485">
        <v>1389.3826730521673</v>
      </c>
      <c r="D485">
        <v>25</v>
      </c>
    </row>
    <row r="486" spans="1:4">
      <c r="A486" t="s">
        <v>84</v>
      </c>
      <c r="B486">
        <v>1329.7992449103708</v>
      </c>
      <c r="D486">
        <v>24</v>
      </c>
    </row>
    <row r="487" spans="1:4">
      <c r="A487" t="s">
        <v>134</v>
      </c>
      <c r="B487">
        <v>1068.8062424174354</v>
      </c>
      <c r="D487">
        <v>23</v>
      </c>
    </row>
    <row r="488" spans="1:4">
      <c r="A488" t="s">
        <v>71</v>
      </c>
      <c r="B488">
        <v>952.42013539174707</v>
      </c>
      <c r="D488">
        <v>22</v>
      </c>
    </row>
    <row r="489" spans="1:4">
      <c r="A489" t="s">
        <v>145</v>
      </c>
      <c r="B489">
        <v>890.12698167944086</v>
      </c>
      <c r="D489">
        <v>21</v>
      </c>
    </row>
    <row r="490" spans="1:4">
      <c r="A490" t="s">
        <v>59</v>
      </c>
      <c r="B490">
        <v>834.12000513757505</v>
      </c>
      <c r="D490">
        <v>20</v>
      </c>
    </row>
    <row r="491" spans="1:4">
      <c r="A491" t="s">
        <v>162</v>
      </c>
      <c r="B491">
        <v>808.92946228337246</v>
      </c>
      <c r="D491">
        <v>19</v>
      </c>
    </row>
    <row r="492" spans="1:4">
      <c r="A492" t="s">
        <v>251</v>
      </c>
      <c r="B492">
        <v>751.95907244253408</v>
      </c>
      <c r="D492">
        <v>18</v>
      </c>
    </row>
    <row r="493" spans="1:4">
      <c r="A493" t="s">
        <v>208</v>
      </c>
      <c r="B493">
        <v>729.28665484766918</v>
      </c>
      <c r="D493">
        <v>17</v>
      </c>
    </row>
    <row r="494" spans="1:4">
      <c r="A494" t="s">
        <v>75</v>
      </c>
      <c r="B494">
        <v>697.52901840324023</v>
      </c>
      <c r="D494">
        <v>16</v>
      </c>
    </row>
    <row r="495" spans="1:4">
      <c r="A495" t="s">
        <v>72</v>
      </c>
      <c r="B495">
        <v>689.45317642103043</v>
      </c>
      <c r="D495">
        <v>15</v>
      </c>
    </row>
    <row r="496" spans="1:4">
      <c r="A496" t="s">
        <v>411</v>
      </c>
      <c r="B496">
        <v>652.48615331294718</v>
      </c>
      <c r="D496">
        <v>14</v>
      </c>
    </row>
    <row r="497" spans="1:14">
      <c r="A497" t="s">
        <v>203</v>
      </c>
      <c r="B497">
        <v>596.55419799377103</v>
      </c>
      <c r="D497">
        <v>13</v>
      </c>
    </row>
    <row r="498" spans="1:14">
      <c r="A498" t="s">
        <v>42</v>
      </c>
      <c r="B498">
        <v>583.42329833387191</v>
      </c>
      <c r="D498">
        <v>12</v>
      </c>
    </row>
    <row r="499" spans="1:14">
      <c r="A499" t="s">
        <v>490</v>
      </c>
      <c r="B499">
        <v>565.14790328163861</v>
      </c>
      <c r="D499">
        <v>11</v>
      </c>
    </row>
    <row r="500" spans="1:14">
      <c r="A500" t="s">
        <v>172</v>
      </c>
      <c r="B500">
        <v>563.13929255097992</v>
      </c>
      <c r="D500">
        <v>10</v>
      </c>
    </row>
    <row r="501" spans="1:14">
      <c r="A501" t="s">
        <v>265</v>
      </c>
      <c r="B501">
        <v>487.24475813382742</v>
      </c>
      <c r="D501">
        <v>9</v>
      </c>
    </row>
    <row r="502" spans="1:14">
      <c r="A502" t="s">
        <v>234</v>
      </c>
      <c r="B502">
        <v>467.86848807313891</v>
      </c>
      <c r="D502">
        <v>8</v>
      </c>
    </row>
    <row r="503" spans="1:14">
      <c r="A503" t="s">
        <v>64</v>
      </c>
      <c r="B503">
        <v>463.20745061917921</v>
      </c>
      <c r="D503">
        <v>7</v>
      </c>
    </row>
    <row r="504" spans="1:14">
      <c r="A504" t="s">
        <v>82</v>
      </c>
      <c r="B504">
        <v>460.15902061850977</v>
      </c>
      <c r="D504">
        <v>6</v>
      </c>
    </row>
    <row r="505" spans="1:14">
      <c r="A505" t="s">
        <v>51</v>
      </c>
      <c r="B505">
        <v>450.54667788057208</v>
      </c>
      <c r="D505">
        <v>5</v>
      </c>
    </row>
    <row r="506" spans="1:14">
      <c r="A506" t="s">
        <v>77</v>
      </c>
      <c r="B506">
        <v>434.24710831698781</v>
      </c>
      <c r="D506">
        <v>4</v>
      </c>
    </row>
    <row r="507" spans="1:14">
      <c r="A507" t="s">
        <v>79</v>
      </c>
      <c r="B507">
        <v>424.8949926995831</v>
      </c>
      <c r="D507">
        <v>3</v>
      </c>
    </row>
    <row r="508" spans="1:14">
      <c r="A508" t="s">
        <v>73</v>
      </c>
      <c r="B508">
        <v>413.15875625208986</v>
      </c>
      <c r="D508">
        <v>2</v>
      </c>
    </row>
    <row r="509" spans="1:14">
      <c r="A509" t="s">
        <v>337</v>
      </c>
      <c r="B509">
        <v>405.31908292177241</v>
      </c>
      <c r="D509">
        <v>1</v>
      </c>
    </row>
    <row r="511" spans="1:14">
      <c r="A511" t="s">
        <v>2</v>
      </c>
      <c r="B511" t="s">
        <v>1405</v>
      </c>
      <c r="C511" t="s">
        <v>1406</v>
      </c>
      <c r="D511" t="s">
        <v>1407</v>
      </c>
      <c r="E511" t="s">
        <v>1408</v>
      </c>
      <c r="F511" t="s">
        <v>1409</v>
      </c>
      <c r="H511" t="s">
        <v>1416</v>
      </c>
    </row>
    <row r="512" spans="1:14">
      <c r="A512" t="s">
        <v>284</v>
      </c>
      <c r="B512">
        <v>0</v>
      </c>
      <c r="C512">
        <v>0</v>
      </c>
      <c r="D512">
        <v>0</v>
      </c>
      <c r="E512">
        <v>9.7560493994049164E-3</v>
      </c>
      <c r="F512">
        <v>9.1656814704796086E-3</v>
      </c>
      <c r="H512">
        <f>SUM(B512:F512)/N512</f>
        <v>9.4608654349422616E-3</v>
      </c>
      <c r="I512">
        <f>IF(B512&gt;0,1,0)</f>
        <v>0</v>
      </c>
      <c r="J512">
        <f t="shared" ref="J512:M512" si="24">IF(C512&gt;0,1,0)</f>
        <v>0</v>
      </c>
      <c r="K512">
        <f t="shared" si="24"/>
        <v>0</v>
      </c>
      <c r="L512">
        <f t="shared" si="24"/>
        <v>1</v>
      </c>
      <c r="M512">
        <f t="shared" si="24"/>
        <v>1</v>
      </c>
      <c r="N512">
        <f>SUM(I512:M512)</f>
        <v>2</v>
      </c>
    </row>
    <row r="513" spans="1:14">
      <c r="A513" t="s">
        <v>23</v>
      </c>
      <c r="B513">
        <v>1.1211464095753378</v>
      </c>
      <c r="C513">
        <v>1.097336269962198</v>
      </c>
      <c r="D513">
        <v>2.4372168887393419</v>
      </c>
      <c r="E513">
        <v>2.9067903843737595</v>
      </c>
      <c r="F513">
        <v>2.6993800413326801</v>
      </c>
      <c r="H513">
        <f>SUM(B513:F513)/N513</f>
        <v>2.0523739987966634</v>
      </c>
      <c r="I513">
        <f t="shared" ref="I513:I576" si="25">IF(B513&gt;0,1,0)</f>
        <v>1</v>
      </c>
      <c r="J513">
        <f t="shared" ref="J513:J576" si="26">IF(C513&gt;0,1,0)</f>
        <v>1</v>
      </c>
      <c r="K513">
        <f t="shared" ref="K513:K576" si="27">IF(D513&gt;0,1,0)</f>
        <v>1</v>
      </c>
      <c r="L513">
        <f t="shared" ref="L513:L576" si="28">IF(E513&gt;0,1,0)</f>
        <v>1</v>
      </c>
      <c r="M513">
        <f t="shared" ref="M513:M576" si="29">IF(F513&gt;0,1,0)</f>
        <v>1</v>
      </c>
      <c r="N513">
        <f t="shared" ref="N513:N576" si="30">SUM(I513:M513)</f>
        <v>5</v>
      </c>
    </row>
    <row r="514" spans="1:14">
      <c r="A514" t="s">
        <v>535</v>
      </c>
      <c r="B514">
        <v>2.865847921898407</v>
      </c>
      <c r="C514">
        <v>1.9890166697409013</v>
      </c>
      <c r="D514">
        <v>0</v>
      </c>
      <c r="E514">
        <v>0</v>
      </c>
      <c r="F514">
        <v>0</v>
      </c>
      <c r="H514">
        <f>SUM(B514:F514)/N514</f>
        <v>2.4274322958196541</v>
      </c>
      <c r="I514">
        <f t="shared" si="25"/>
        <v>1</v>
      </c>
      <c r="J514">
        <f t="shared" si="26"/>
        <v>1</v>
      </c>
      <c r="K514">
        <f t="shared" si="27"/>
        <v>0</v>
      </c>
      <c r="L514">
        <f t="shared" si="28"/>
        <v>0</v>
      </c>
      <c r="M514">
        <f t="shared" si="29"/>
        <v>0</v>
      </c>
      <c r="N514">
        <f t="shared" si="30"/>
        <v>2</v>
      </c>
    </row>
    <row r="515" spans="1:14">
      <c r="A515" t="s">
        <v>339</v>
      </c>
      <c r="B515">
        <v>0</v>
      </c>
      <c r="C515">
        <v>1.8617242851494042</v>
      </c>
      <c r="D515">
        <v>2.2911444790527509</v>
      </c>
      <c r="E515">
        <v>3.7865037482271342</v>
      </c>
      <c r="F515">
        <v>3.2206287298058802</v>
      </c>
      <c r="H515">
        <f>SUM(B515:F515)/N515</f>
        <v>2.7900003105587925</v>
      </c>
      <c r="I515">
        <f t="shared" si="25"/>
        <v>0</v>
      </c>
      <c r="J515">
        <f t="shared" si="26"/>
        <v>1</v>
      </c>
      <c r="K515">
        <f t="shared" si="27"/>
        <v>1</v>
      </c>
      <c r="L515">
        <f t="shared" si="28"/>
        <v>1</v>
      </c>
      <c r="M515">
        <f t="shared" si="29"/>
        <v>1</v>
      </c>
      <c r="N515">
        <f t="shared" si="30"/>
        <v>4</v>
      </c>
    </row>
    <row r="516" spans="1:14">
      <c r="A516" t="s">
        <v>14</v>
      </c>
      <c r="B516">
        <v>0.99152160889143692</v>
      </c>
      <c r="C516">
        <v>1.9554449572249817</v>
      </c>
      <c r="D516">
        <v>2.7607188737010477</v>
      </c>
      <c r="E516">
        <v>4.2001237933660907</v>
      </c>
      <c r="F516">
        <v>4.2508510578856269</v>
      </c>
      <c r="H516">
        <f>SUM(B516:F516)/N516</f>
        <v>2.8317320582138366</v>
      </c>
      <c r="I516">
        <f t="shared" si="25"/>
        <v>1</v>
      </c>
      <c r="J516">
        <f t="shared" si="26"/>
        <v>1</v>
      </c>
      <c r="K516">
        <f t="shared" si="27"/>
        <v>1</v>
      </c>
      <c r="L516">
        <f t="shared" si="28"/>
        <v>1</v>
      </c>
      <c r="M516">
        <f t="shared" si="29"/>
        <v>1</v>
      </c>
      <c r="N516">
        <f t="shared" si="30"/>
        <v>5</v>
      </c>
    </row>
    <row r="517" spans="1:14">
      <c r="A517" t="s">
        <v>25</v>
      </c>
      <c r="B517">
        <v>3.197473778439496</v>
      </c>
      <c r="C517">
        <v>3.7779585700270326</v>
      </c>
      <c r="D517">
        <v>2.8528300253710026</v>
      </c>
      <c r="E517">
        <v>4.0103321264644656</v>
      </c>
      <c r="F517">
        <v>4.5019810441999955</v>
      </c>
      <c r="H517">
        <f>SUM(B517:F517)/N517</f>
        <v>3.6681151089003983</v>
      </c>
      <c r="I517">
        <f t="shared" si="25"/>
        <v>1</v>
      </c>
      <c r="J517">
        <f t="shared" si="26"/>
        <v>1</v>
      </c>
      <c r="K517">
        <f t="shared" si="27"/>
        <v>1</v>
      </c>
      <c r="L517">
        <f t="shared" si="28"/>
        <v>1</v>
      </c>
      <c r="M517">
        <f t="shared" si="29"/>
        <v>1</v>
      </c>
      <c r="N517">
        <f t="shared" si="30"/>
        <v>5</v>
      </c>
    </row>
    <row r="518" spans="1:14">
      <c r="A518" t="s">
        <v>18</v>
      </c>
      <c r="B518">
        <v>2.1866544108000054</v>
      </c>
      <c r="C518">
        <v>1.8496149244005469</v>
      </c>
      <c r="D518">
        <v>3.8027457286755548</v>
      </c>
      <c r="E518">
        <v>6.6078553555146806</v>
      </c>
      <c r="F518">
        <v>5.7585858013054967</v>
      </c>
      <c r="H518">
        <f>SUM(B518:F518)/N518</f>
        <v>4.041091244139257</v>
      </c>
      <c r="I518">
        <f t="shared" si="25"/>
        <v>1</v>
      </c>
      <c r="J518">
        <f t="shared" si="26"/>
        <v>1</v>
      </c>
      <c r="K518">
        <f t="shared" si="27"/>
        <v>1</v>
      </c>
      <c r="L518">
        <f t="shared" si="28"/>
        <v>1</v>
      </c>
      <c r="M518">
        <f t="shared" si="29"/>
        <v>1</v>
      </c>
      <c r="N518">
        <f t="shared" si="30"/>
        <v>5</v>
      </c>
    </row>
    <row r="519" spans="1:14">
      <c r="A519" t="s">
        <v>474</v>
      </c>
      <c r="B519">
        <v>0</v>
      </c>
      <c r="C519">
        <v>0</v>
      </c>
      <c r="D519">
        <v>0</v>
      </c>
      <c r="E519">
        <v>0</v>
      </c>
      <c r="F519">
        <v>4.3070445517041334</v>
      </c>
      <c r="H519">
        <f>SUM(B519:F519)/N519</f>
        <v>4.3070445517041334</v>
      </c>
      <c r="I519">
        <f t="shared" si="25"/>
        <v>0</v>
      </c>
      <c r="J519">
        <f t="shared" si="26"/>
        <v>0</v>
      </c>
      <c r="K519">
        <f t="shared" si="27"/>
        <v>0</v>
      </c>
      <c r="L519">
        <f t="shared" si="28"/>
        <v>0</v>
      </c>
      <c r="M519">
        <f t="shared" si="29"/>
        <v>1</v>
      </c>
      <c r="N519">
        <f t="shared" si="30"/>
        <v>1</v>
      </c>
    </row>
    <row r="520" spans="1:14">
      <c r="A520" t="s">
        <v>22</v>
      </c>
      <c r="B520">
        <v>5.975146580514668</v>
      </c>
      <c r="C520">
        <v>5.7466472754280886</v>
      </c>
      <c r="D520">
        <v>4.8027017908029297</v>
      </c>
      <c r="E520">
        <v>2.9760257377654566</v>
      </c>
      <c r="F520">
        <v>2.719455804564312</v>
      </c>
      <c r="H520">
        <f>SUM(B520:F520)/N520</f>
        <v>4.443995437815091</v>
      </c>
      <c r="I520">
        <f t="shared" si="25"/>
        <v>1</v>
      </c>
      <c r="J520">
        <f t="shared" si="26"/>
        <v>1</v>
      </c>
      <c r="K520">
        <f t="shared" si="27"/>
        <v>1</v>
      </c>
      <c r="L520">
        <f t="shared" si="28"/>
        <v>1</v>
      </c>
      <c r="M520">
        <f t="shared" si="29"/>
        <v>1</v>
      </c>
      <c r="N520">
        <f t="shared" si="30"/>
        <v>5</v>
      </c>
    </row>
    <row r="521" spans="1:14">
      <c r="A521" t="s">
        <v>19</v>
      </c>
      <c r="B521">
        <v>2.6204269816272823</v>
      </c>
      <c r="C521">
        <v>2.7856531597070533</v>
      </c>
      <c r="D521">
        <v>3.5032776056012334</v>
      </c>
      <c r="E521">
        <v>7.8825567811019752</v>
      </c>
      <c r="F521">
        <v>6.9571418020160261</v>
      </c>
      <c r="H521">
        <f>SUM(B521:F521)/N521</f>
        <v>4.7498112660107141</v>
      </c>
      <c r="I521">
        <f t="shared" si="25"/>
        <v>1</v>
      </c>
      <c r="J521">
        <f t="shared" si="26"/>
        <v>1</v>
      </c>
      <c r="K521">
        <f t="shared" si="27"/>
        <v>1</v>
      </c>
      <c r="L521">
        <f t="shared" si="28"/>
        <v>1</v>
      </c>
      <c r="M521">
        <f t="shared" si="29"/>
        <v>1</v>
      </c>
      <c r="N521">
        <f t="shared" si="30"/>
        <v>5</v>
      </c>
    </row>
    <row r="522" spans="1:14">
      <c r="A522" t="s">
        <v>26</v>
      </c>
      <c r="B522">
        <v>3.0918761234243424</v>
      </c>
      <c r="C522">
        <v>2.9043288997679726</v>
      </c>
      <c r="D522">
        <v>2.8938065804336777</v>
      </c>
      <c r="E522">
        <v>5.4635188703871203</v>
      </c>
      <c r="F522">
        <v>9.5596298176570755</v>
      </c>
      <c r="H522">
        <f>SUM(B522:F522)/N522</f>
        <v>4.7826320583340376</v>
      </c>
      <c r="I522">
        <f t="shared" si="25"/>
        <v>1</v>
      </c>
      <c r="J522">
        <f t="shared" si="26"/>
        <v>1</v>
      </c>
      <c r="K522">
        <f t="shared" si="27"/>
        <v>1</v>
      </c>
      <c r="L522">
        <f t="shared" si="28"/>
        <v>1</v>
      </c>
      <c r="M522">
        <f t="shared" si="29"/>
        <v>1</v>
      </c>
      <c r="N522">
        <f t="shared" si="30"/>
        <v>5</v>
      </c>
    </row>
    <row r="523" spans="1:14">
      <c r="A523" t="s">
        <v>509</v>
      </c>
      <c r="B523">
        <v>3.0048450450804967</v>
      </c>
      <c r="C523">
        <v>4.4985868002012204</v>
      </c>
      <c r="D523">
        <v>5.5375977711331643</v>
      </c>
      <c r="E523">
        <v>7.3422433851366504</v>
      </c>
      <c r="F523">
        <v>9.0829543830554247</v>
      </c>
      <c r="H523">
        <f>SUM(B523:F523)/N523</f>
        <v>5.8932454769213916</v>
      </c>
      <c r="I523">
        <f t="shared" si="25"/>
        <v>1</v>
      </c>
      <c r="J523">
        <f t="shared" si="26"/>
        <v>1</v>
      </c>
      <c r="K523">
        <f t="shared" si="27"/>
        <v>1</v>
      </c>
      <c r="L523">
        <f t="shared" si="28"/>
        <v>1</v>
      </c>
      <c r="M523">
        <f t="shared" si="29"/>
        <v>1</v>
      </c>
      <c r="N523">
        <f t="shared" si="30"/>
        <v>5</v>
      </c>
    </row>
    <row r="524" spans="1:14">
      <c r="A524" t="s">
        <v>31</v>
      </c>
      <c r="B524">
        <v>0</v>
      </c>
      <c r="C524">
        <v>8.4965718998839996</v>
      </c>
      <c r="D524">
        <v>6.0560752394200215</v>
      </c>
      <c r="E524">
        <v>4.7955803454956509</v>
      </c>
      <c r="F524">
        <v>4.7342489476063516</v>
      </c>
      <c r="H524">
        <f>SUM(B524:F524)/N524</f>
        <v>6.0206191081015064</v>
      </c>
      <c r="I524">
        <f t="shared" si="25"/>
        <v>0</v>
      </c>
      <c r="J524">
        <f t="shared" si="26"/>
        <v>1</v>
      </c>
      <c r="K524">
        <f t="shared" si="27"/>
        <v>1</v>
      </c>
      <c r="L524">
        <f t="shared" si="28"/>
        <v>1</v>
      </c>
      <c r="M524">
        <f t="shared" si="29"/>
        <v>1</v>
      </c>
      <c r="N524">
        <f t="shared" si="30"/>
        <v>4</v>
      </c>
    </row>
    <row r="525" spans="1:14">
      <c r="A525" t="s">
        <v>6</v>
      </c>
      <c r="B525">
        <v>4.4311246765450294</v>
      </c>
      <c r="C525">
        <v>5.2453341383300618</v>
      </c>
      <c r="D525">
        <v>6.3324243644515672</v>
      </c>
      <c r="E525">
        <v>7.4567436458016383</v>
      </c>
      <c r="F525">
        <v>8.3830082571135023</v>
      </c>
      <c r="H525">
        <f>SUM(B525:F525)/N525</f>
        <v>6.3697270164483601</v>
      </c>
      <c r="I525">
        <f t="shared" si="25"/>
        <v>1</v>
      </c>
      <c r="J525">
        <f t="shared" si="26"/>
        <v>1</v>
      </c>
      <c r="K525">
        <f t="shared" si="27"/>
        <v>1</v>
      </c>
      <c r="L525">
        <f t="shared" si="28"/>
        <v>1</v>
      </c>
      <c r="M525">
        <f t="shared" si="29"/>
        <v>1</v>
      </c>
      <c r="N525">
        <f t="shared" si="30"/>
        <v>5</v>
      </c>
    </row>
    <row r="526" spans="1:14">
      <c r="A526" t="s">
        <v>74</v>
      </c>
      <c r="B526">
        <v>5.3289620318989748</v>
      </c>
      <c r="C526">
        <v>4.4061778146738426</v>
      </c>
      <c r="D526">
        <v>7.30452515053637</v>
      </c>
      <c r="E526">
        <v>6.2371769121287972</v>
      </c>
      <c r="F526">
        <v>8.7373261064022962</v>
      </c>
      <c r="H526">
        <f>SUM(B526:F526)/N526</f>
        <v>6.4028336031280562</v>
      </c>
      <c r="I526">
        <f t="shared" si="25"/>
        <v>1</v>
      </c>
      <c r="J526">
        <f t="shared" si="26"/>
        <v>1</v>
      </c>
      <c r="K526">
        <f t="shared" si="27"/>
        <v>1</v>
      </c>
      <c r="L526">
        <f t="shared" si="28"/>
        <v>1</v>
      </c>
      <c r="M526">
        <f t="shared" si="29"/>
        <v>1</v>
      </c>
      <c r="N526">
        <f t="shared" si="30"/>
        <v>5</v>
      </c>
    </row>
    <row r="527" spans="1:14">
      <c r="A527" t="s">
        <v>55</v>
      </c>
      <c r="B527">
        <v>13.969241464408107</v>
      </c>
      <c r="C527">
        <v>5.5961367505036161</v>
      </c>
      <c r="D527">
        <v>4.0217982811923658</v>
      </c>
      <c r="E527">
        <v>3.4137825324940887</v>
      </c>
      <c r="F527">
        <v>0</v>
      </c>
      <c r="H527">
        <f>SUM(B527:F527)/N527</f>
        <v>6.7502397571495454</v>
      </c>
      <c r="I527">
        <f t="shared" si="25"/>
        <v>1</v>
      </c>
      <c r="J527">
        <f t="shared" si="26"/>
        <v>1</v>
      </c>
      <c r="K527">
        <f t="shared" si="27"/>
        <v>1</v>
      </c>
      <c r="L527">
        <f t="shared" si="28"/>
        <v>1</v>
      </c>
      <c r="M527">
        <f t="shared" si="29"/>
        <v>0</v>
      </c>
      <c r="N527">
        <f t="shared" si="30"/>
        <v>4</v>
      </c>
    </row>
    <row r="528" spans="1:14">
      <c r="A528" t="s">
        <v>527</v>
      </c>
      <c r="B528">
        <v>4.782805304146561</v>
      </c>
      <c r="C528">
        <v>4.996118033243321</v>
      </c>
      <c r="D528">
        <v>5.2257233777573031</v>
      </c>
      <c r="E528">
        <v>7.7574863862270655</v>
      </c>
      <c r="F528">
        <v>11.221457453417646</v>
      </c>
      <c r="H528">
        <f>SUM(B528:F528)/N528</f>
        <v>6.7967181109583787</v>
      </c>
      <c r="I528">
        <f t="shared" si="25"/>
        <v>1</v>
      </c>
      <c r="J528">
        <f t="shared" si="26"/>
        <v>1</v>
      </c>
      <c r="K528">
        <f t="shared" si="27"/>
        <v>1</v>
      </c>
      <c r="L528">
        <f t="shared" si="28"/>
        <v>1</v>
      </c>
      <c r="M528">
        <f t="shared" si="29"/>
        <v>1</v>
      </c>
      <c r="N528">
        <f t="shared" si="30"/>
        <v>5</v>
      </c>
    </row>
    <row r="529" spans="1:14">
      <c r="A529" t="s">
        <v>8</v>
      </c>
      <c r="B529">
        <v>5.3929130381537362</v>
      </c>
      <c r="C529">
        <v>5.5435634620758094</v>
      </c>
      <c r="D529">
        <v>6.7134933646601649</v>
      </c>
      <c r="E529">
        <v>7.8994499160764855</v>
      </c>
      <c r="F529">
        <v>11.580170574760679</v>
      </c>
      <c r="H529">
        <f>SUM(B529:F529)/N529</f>
        <v>7.4259180711453752</v>
      </c>
      <c r="I529">
        <f t="shared" si="25"/>
        <v>1</v>
      </c>
      <c r="J529">
        <f t="shared" si="26"/>
        <v>1</v>
      </c>
      <c r="K529">
        <f t="shared" si="27"/>
        <v>1</v>
      </c>
      <c r="L529">
        <f t="shared" si="28"/>
        <v>1</v>
      </c>
      <c r="M529">
        <f t="shared" si="29"/>
        <v>1</v>
      </c>
      <c r="N529">
        <f t="shared" si="30"/>
        <v>5</v>
      </c>
    </row>
    <row r="530" spans="1:14">
      <c r="A530" t="s">
        <v>52</v>
      </c>
      <c r="B530">
        <v>0</v>
      </c>
      <c r="C530">
        <v>8.906897400813893</v>
      </c>
      <c r="D530">
        <v>8.6619151135127357</v>
      </c>
      <c r="E530">
        <v>8.0330711932087571</v>
      </c>
      <c r="F530">
        <v>5.5002768042221915</v>
      </c>
      <c r="H530">
        <f>SUM(B530:F530)/N530</f>
        <v>7.7755401279393945</v>
      </c>
      <c r="I530">
        <f t="shared" si="25"/>
        <v>0</v>
      </c>
      <c r="J530">
        <f t="shared" si="26"/>
        <v>1</v>
      </c>
      <c r="K530">
        <f t="shared" si="27"/>
        <v>1</v>
      </c>
      <c r="L530">
        <f t="shared" si="28"/>
        <v>1</v>
      </c>
      <c r="M530">
        <f t="shared" si="29"/>
        <v>1</v>
      </c>
      <c r="N530">
        <f t="shared" si="30"/>
        <v>4</v>
      </c>
    </row>
    <row r="531" spans="1:14">
      <c r="A531" t="s">
        <v>37</v>
      </c>
      <c r="B531">
        <v>2.5312608454356984</v>
      </c>
      <c r="C531">
        <v>0</v>
      </c>
      <c r="D531">
        <v>8.149347397842071</v>
      </c>
      <c r="E531">
        <v>10.310921523071929</v>
      </c>
      <c r="F531">
        <v>10.663775859959744</v>
      </c>
      <c r="H531">
        <f>SUM(B531:F531)/N531</f>
        <v>7.9138264065773605</v>
      </c>
      <c r="I531">
        <f t="shared" si="25"/>
        <v>1</v>
      </c>
      <c r="J531">
        <f t="shared" si="26"/>
        <v>0</v>
      </c>
      <c r="K531">
        <f t="shared" si="27"/>
        <v>1</v>
      </c>
      <c r="L531">
        <f t="shared" si="28"/>
        <v>1</v>
      </c>
      <c r="M531">
        <f t="shared" si="29"/>
        <v>1</v>
      </c>
      <c r="N531">
        <f t="shared" si="30"/>
        <v>4</v>
      </c>
    </row>
    <row r="532" spans="1:14">
      <c r="A532" t="s">
        <v>261</v>
      </c>
      <c r="B532">
        <v>3.7743909291092179</v>
      </c>
      <c r="C532">
        <v>9.4551342533517371</v>
      </c>
      <c r="D532">
        <v>9.5896466353220866</v>
      </c>
      <c r="E532">
        <v>11.330720958833</v>
      </c>
      <c r="F532">
        <v>9.8032509684864255</v>
      </c>
      <c r="H532">
        <f>SUM(B532:F532)/N532</f>
        <v>8.7906287490204935</v>
      </c>
      <c r="I532">
        <f t="shared" si="25"/>
        <v>1</v>
      </c>
      <c r="J532">
        <f t="shared" si="26"/>
        <v>1</v>
      </c>
      <c r="K532">
        <f t="shared" si="27"/>
        <v>1</v>
      </c>
      <c r="L532">
        <f t="shared" si="28"/>
        <v>1</v>
      </c>
      <c r="M532">
        <f t="shared" si="29"/>
        <v>1</v>
      </c>
      <c r="N532">
        <f t="shared" si="30"/>
        <v>5</v>
      </c>
    </row>
    <row r="533" spans="1:14">
      <c r="A533" t="s">
        <v>29</v>
      </c>
      <c r="B533">
        <v>0</v>
      </c>
      <c r="C533">
        <v>8.4544393279477656</v>
      </c>
      <c r="D533">
        <v>8.3870152937983278</v>
      </c>
      <c r="E533">
        <v>8.6648189786214758</v>
      </c>
      <c r="F533">
        <v>11.67363818539356</v>
      </c>
      <c r="H533">
        <f>SUM(B533:F533)/N533</f>
        <v>9.2949779464402837</v>
      </c>
      <c r="I533">
        <f t="shared" si="25"/>
        <v>0</v>
      </c>
      <c r="J533">
        <f t="shared" si="26"/>
        <v>1</v>
      </c>
      <c r="K533">
        <f t="shared" si="27"/>
        <v>1</v>
      </c>
      <c r="L533">
        <f t="shared" si="28"/>
        <v>1</v>
      </c>
      <c r="M533">
        <f t="shared" si="29"/>
        <v>1</v>
      </c>
      <c r="N533">
        <f t="shared" si="30"/>
        <v>4</v>
      </c>
    </row>
    <row r="534" spans="1:14">
      <c r="A534" t="s">
        <v>414</v>
      </c>
      <c r="B534">
        <v>4.0263832682666214</v>
      </c>
      <c r="C534">
        <v>7.141697124535435</v>
      </c>
      <c r="D534">
        <v>10.034621341248588</v>
      </c>
      <c r="E534">
        <v>11.996796039853178</v>
      </c>
      <c r="F534">
        <v>14.073858683021218</v>
      </c>
      <c r="H534">
        <f>SUM(B534:F534)/N534</f>
        <v>9.4546712913850079</v>
      </c>
      <c r="I534">
        <f t="shared" si="25"/>
        <v>1</v>
      </c>
      <c r="J534">
        <f t="shared" si="26"/>
        <v>1</v>
      </c>
      <c r="K534">
        <f t="shared" si="27"/>
        <v>1</v>
      </c>
      <c r="L534">
        <f t="shared" si="28"/>
        <v>1</v>
      </c>
      <c r="M534">
        <f t="shared" si="29"/>
        <v>1</v>
      </c>
      <c r="N534">
        <f t="shared" si="30"/>
        <v>5</v>
      </c>
    </row>
    <row r="535" spans="1:14">
      <c r="A535" t="s">
        <v>35</v>
      </c>
      <c r="B535">
        <v>8.5758762810491476</v>
      </c>
      <c r="C535">
        <v>8.872435221421938</v>
      </c>
      <c r="D535">
        <v>9.2556687413774394</v>
      </c>
      <c r="E535">
        <v>11.925696807370782</v>
      </c>
      <c r="F535">
        <v>8.8230259562827591</v>
      </c>
      <c r="H535">
        <f>SUM(B535:F535)/N535</f>
        <v>9.4905406015004132</v>
      </c>
      <c r="I535">
        <f t="shared" si="25"/>
        <v>1</v>
      </c>
      <c r="J535">
        <f t="shared" si="26"/>
        <v>1</v>
      </c>
      <c r="K535">
        <f t="shared" si="27"/>
        <v>1</v>
      </c>
      <c r="L535">
        <f t="shared" si="28"/>
        <v>1</v>
      </c>
      <c r="M535">
        <f t="shared" si="29"/>
        <v>1</v>
      </c>
      <c r="N535">
        <f t="shared" si="30"/>
        <v>5</v>
      </c>
    </row>
    <row r="536" spans="1:14">
      <c r="A536" t="s">
        <v>40</v>
      </c>
      <c r="B536">
        <v>7.2916867600440209</v>
      </c>
      <c r="C536">
        <v>8.546992495395644</v>
      </c>
      <c r="D536">
        <v>8.1129035731330674</v>
      </c>
      <c r="E536">
        <v>10.730468449798639</v>
      </c>
      <c r="F536">
        <v>13.583642444737249</v>
      </c>
      <c r="H536">
        <f>SUM(B536:F536)/N536</f>
        <v>9.6531387446217245</v>
      </c>
      <c r="I536">
        <f t="shared" si="25"/>
        <v>1</v>
      </c>
      <c r="J536">
        <f t="shared" si="26"/>
        <v>1</v>
      </c>
      <c r="K536">
        <f t="shared" si="27"/>
        <v>1</v>
      </c>
      <c r="L536">
        <f t="shared" si="28"/>
        <v>1</v>
      </c>
      <c r="M536">
        <f t="shared" si="29"/>
        <v>1</v>
      </c>
      <c r="N536">
        <f t="shared" si="30"/>
        <v>5</v>
      </c>
    </row>
    <row r="537" spans="1:14">
      <c r="A537" t="s">
        <v>236</v>
      </c>
      <c r="B537">
        <v>19.897401147933419</v>
      </c>
      <c r="C537">
        <v>12.335568250118888</v>
      </c>
      <c r="D537">
        <v>6.8523012211268997</v>
      </c>
      <c r="E537">
        <v>4.6057334808374977</v>
      </c>
      <c r="F537">
        <v>4.6469160134825511</v>
      </c>
      <c r="H537">
        <f>SUM(B537:F537)/N537</f>
        <v>9.6675840226998524</v>
      </c>
      <c r="I537">
        <f t="shared" si="25"/>
        <v>1</v>
      </c>
      <c r="J537">
        <f t="shared" si="26"/>
        <v>1</v>
      </c>
      <c r="K537">
        <f t="shared" si="27"/>
        <v>1</v>
      </c>
      <c r="L537">
        <f t="shared" si="28"/>
        <v>1</v>
      </c>
      <c r="M537">
        <f t="shared" si="29"/>
        <v>1</v>
      </c>
      <c r="N537">
        <f t="shared" si="30"/>
        <v>5</v>
      </c>
    </row>
    <row r="538" spans="1:14">
      <c r="A538" t="s">
        <v>408</v>
      </c>
      <c r="B538">
        <v>7.7043949884638252</v>
      </c>
      <c r="C538">
        <v>9.8400139146374901</v>
      </c>
      <c r="D538">
        <v>9.2238847622484705</v>
      </c>
      <c r="E538">
        <v>12.279078973846575</v>
      </c>
      <c r="F538">
        <v>9.5733107684353076</v>
      </c>
      <c r="H538">
        <f>SUM(B538:F538)/N538</f>
        <v>9.7241366815263337</v>
      </c>
      <c r="I538">
        <f t="shared" si="25"/>
        <v>1</v>
      </c>
      <c r="J538">
        <f t="shared" si="26"/>
        <v>1</v>
      </c>
      <c r="K538">
        <f t="shared" si="27"/>
        <v>1</v>
      </c>
      <c r="L538">
        <f t="shared" si="28"/>
        <v>1</v>
      </c>
      <c r="M538">
        <f t="shared" si="29"/>
        <v>1</v>
      </c>
      <c r="N538">
        <f t="shared" si="30"/>
        <v>5</v>
      </c>
    </row>
    <row r="539" spans="1:14">
      <c r="A539" t="s">
        <v>27</v>
      </c>
      <c r="B539">
        <v>14.518769173417434</v>
      </c>
      <c r="C539">
        <v>10.071819508021859</v>
      </c>
      <c r="D539">
        <v>7.8037882291196548</v>
      </c>
      <c r="E539">
        <v>7.5278255280064776</v>
      </c>
      <c r="F539">
        <v>9.6245274141278134</v>
      </c>
      <c r="H539">
        <f>SUM(B539:F539)/N539</f>
        <v>9.9093459705386469</v>
      </c>
      <c r="I539">
        <f t="shared" si="25"/>
        <v>1</v>
      </c>
      <c r="J539">
        <f t="shared" si="26"/>
        <v>1</v>
      </c>
      <c r="K539">
        <f t="shared" si="27"/>
        <v>1</v>
      </c>
      <c r="L539">
        <f t="shared" si="28"/>
        <v>1</v>
      </c>
      <c r="M539">
        <f t="shared" si="29"/>
        <v>1</v>
      </c>
      <c r="N539">
        <f t="shared" si="30"/>
        <v>5</v>
      </c>
    </row>
    <row r="540" spans="1:14">
      <c r="A540" t="s">
        <v>24</v>
      </c>
      <c r="B540">
        <v>5.9133010088748552</v>
      </c>
      <c r="C540">
        <v>7.0755004361220228</v>
      </c>
      <c r="D540">
        <v>8.3863439059029385</v>
      </c>
      <c r="E540">
        <v>9.0707172761644426</v>
      </c>
      <c r="F540">
        <v>22.960699762122491</v>
      </c>
      <c r="H540">
        <f>SUM(B540:F540)/N540</f>
        <v>10.681312477837348</v>
      </c>
      <c r="I540">
        <f t="shared" si="25"/>
        <v>1</v>
      </c>
      <c r="J540">
        <f t="shared" si="26"/>
        <v>1</v>
      </c>
      <c r="K540">
        <f t="shared" si="27"/>
        <v>1</v>
      </c>
      <c r="L540">
        <f t="shared" si="28"/>
        <v>1</v>
      </c>
      <c r="M540">
        <f t="shared" si="29"/>
        <v>1</v>
      </c>
      <c r="N540">
        <f t="shared" si="30"/>
        <v>5</v>
      </c>
    </row>
    <row r="541" spans="1:14">
      <c r="A541" t="s">
        <v>558</v>
      </c>
      <c r="B541">
        <v>0</v>
      </c>
      <c r="C541">
        <v>9.3305690294877035</v>
      </c>
      <c r="D541">
        <v>10.875033841388202</v>
      </c>
      <c r="E541">
        <v>16.398891826716479</v>
      </c>
      <c r="F541">
        <v>6.3061470392759906</v>
      </c>
      <c r="H541">
        <f>SUM(B541:F541)/N541</f>
        <v>10.727660434217094</v>
      </c>
      <c r="I541">
        <f t="shared" si="25"/>
        <v>0</v>
      </c>
      <c r="J541">
        <f t="shared" si="26"/>
        <v>1</v>
      </c>
      <c r="K541">
        <f t="shared" si="27"/>
        <v>1</v>
      </c>
      <c r="L541">
        <f t="shared" si="28"/>
        <v>1</v>
      </c>
      <c r="M541">
        <f t="shared" si="29"/>
        <v>1</v>
      </c>
      <c r="N541">
        <f t="shared" si="30"/>
        <v>4</v>
      </c>
    </row>
    <row r="542" spans="1:14">
      <c r="A542" t="s">
        <v>9</v>
      </c>
      <c r="B542">
        <v>14.559107970762291</v>
      </c>
      <c r="C542">
        <v>14.573821517522347</v>
      </c>
      <c r="D542">
        <v>10.289975315492546</v>
      </c>
      <c r="E542">
        <v>7.8785970658937305</v>
      </c>
      <c r="F542">
        <v>6.4618340307471698</v>
      </c>
      <c r="H542">
        <f>SUM(B542:F542)/N542</f>
        <v>10.752667180083616</v>
      </c>
      <c r="I542">
        <f t="shared" si="25"/>
        <v>1</v>
      </c>
      <c r="J542">
        <f t="shared" si="26"/>
        <v>1</v>
      </c>
      <c r="K542">
        <f t="shared" si="27"/>
        <v>1</v>
      </c>
      <c r="L542">
        <f t="shared" si="28"/>
        <v>1</v>
      </c>
      <c r="M542">
        <f t="shared" si="29"/>
        <v>1</v>
      </c>
      <c r="N542">
        <f t="shared" si="30"/>
        <v>5</v>
      </c>
    </row>
    <row r="543" spans="1:14">
      <c r="A543" t="s">
        <v>65</v>
      </c>
      <c r="B543">
        <v>18.366207664895573</v>
      </c>
      <c r="C543">
        <v>9.2365325486291798</v>
      </c>
      <c r="D543">
        <v>8.7757172908838292</v>
      </c>
      <c r="E543">
        <v>10.875828161285934</v>
      </c>
      <c r="F543">
        <v>8.9133876737230988</v>
      </c>
      <c r="H543">
        <f>SUM(B543:F543)/N543</f>
        <v>11.233534667883525</v>
      </c>
      <c r="I543">
        <f t="shared" si="25"/>
        <v>1</v>
      </c>
      <c r="J543">
        <f t="shared" si="26"/>
        <v>1</v>
      </c>
      <c r="K543">
        <f t="shared" si="27"/>
        <v>1</v>
      </c>
      <c r="L543">
        <f t="shared" si="28"/>
        <v>1</v>
      </c>
      <c r="M543">
        <f t="shared" si="29"/>
        <v>1</v>
      </c>
      <c r="N543">
        <f t="shared" si="30"/>
        <v>5</v>
      </c>
    </row>
    <row r="544" spans="1:14">
      <c r="A544" t="s">
        <v>562</v>
      </c>
      <c r="B544">
        <v>9.157699752325847</v>
      </c>
      <c r="C544">
        <v>10.751655178487084</v>
      </c>
      <c r="D544">
        <v>11.839978141578815</v>
      </c>
      <c r="E544">
        <v>16.17789282057117</v>
      </c>
      <c r="F544">
        <v>19.421272158498436</v>
      </c>
      <c r="H544">
        <f>SUM(B544:F544)/N544</f>
        <v>13.46969961029227</v>
      </c>
      <c r="I544">
        <f t="shared" si="25"/>
        <v>1</v>
      </c>
      <c r="J544">
        <f t="shared" si="26"/>
        <v>1</v>
      </c>
      <c r="K544">
        <f t="shared" si="27"/>
        <v>1</v>
      </c>
      <c r="L544">
        <f t="shared" si="28"/>
        <v>1</v>
      </c>
      <c r="M544">
        <f t="shared" si="29"/>
        <v>1</v>
      </c>
      <c r="N544">
        <f t="shared" si="30"/>
        <v>5</v>
      </c>
    </row>
    <row r="545" spans="1:14">
      <c r="A545" t="s">
        <v>463</v>
      </c>
      <c r="B545">
        <v>11.101421743223481</v>
      </c>
      <c r="C545">
        <v>10.919175620892595</v>
      </c>
      <c r="D545">
        <v>14.307875986578903</v>
      </c>
      <c r="E545">
        <v>14.164073858399128</v>
      </c>
      <c r="F545">
        <v>19.879785151062702</v>
      </c>
      <c r="H545">
        <f>SUM(B545:F545)/N545</f>
        <v>14.074466472031361</v>
      </c>
      <c r="I545">
        <f t="shared" si="25"/>
        <v>1</v>
      </c>
      <c r="J545">
        <f t="shared" si="26"/>
        <v>1</v>
      </c>
      <c r="K545">
        <f t="shared" si="27"/>
        <v>1</v>
      </c>
      <c r="L545">
        <f t="shared" si="28"/>
        <v>1</v>
      </c>
      <c r="M545">
        <f t="shared" si="29"/>
        <v>1</v>
      </c>
      <c r="N545">
        <f t="shared" si="30"/>
        <v>5</v>
      </c>
    </row>
    <row r="546" spans="1:14">
      <c r="A546" t="s">
        <v>53</v>
      </c>
      <c r="B546">
        <v>10.92900733879817</v>
      </c>
      <c r="C546">
        <v>10.725032158744579</v>
      </c>
      <c r="D546">
        <v>11.427432941856733</v>
      </c>
      <c r="E546">
        <v>16.477698684264965</v>
      </c>
      <c r="F546">
        <v>22.306676732901387</v>
      </c>
      <c r="H546">
        <f>SUM(B546:F546)/N546</f>
        <v>14.373169571313166</v>
      </c>
      <c r="I546">
        <f t="shared" si="25"/>
        <v>1</v>
      </c>
      <c r="J546">
        <f t="shared" si="26"/>
        <v>1</v>
      </c>
      <c r="K546">
        <f t="shared" si="27"/>
        <v>1</v>
      </c>
      <c r="L546">
        <f t="shared" si="28"/>
        <v>1</v>
      </c>
      <c r="M546">
        <f t="shared" si="29"/>
        <v>1</v>
      </c>
      <c r="N546">
        <f t="shared" si="30"/>
        <v>5</v>
      </c>
    </row>
    <row r="547" spans="1:14">
      <c r="A547" t="s">
        <v>396</v>
      </c>
      <c r="B547">
        <v>12.630111555995493</v>
      </c>
      <c r="C547">
        <v>13.284283331180175</v>
      </c>
      <c r="D547">
        <v>13.288274833169988</v>
      </c>
      <c r="E547">
        <v>14.542215669818754</v>
      </c>
      <c r="F547">
        <v>18.291160946789098</v>
      </c>
      <c r="H547">
        <f>SUM(B547:F547)/N547</f>
        <v>14.407209267390702</v>
      </c>
      <c r="I547">
        <f t="shared" si="25"/>
        <v>1</v>
      </c>
      <c r="J547">
        <f t="shared" si="26"/>
        <v>1</v>
      </c>
      <c r="K547">
        <f t="shared" si="27"/>
        <v>1</v>
      </c>
      <c r="L547">
        <f t="shared" si="28"/>
        <v>1</v>
      </c>
      <c r="M547">
        <f t="shared" si="29"/>
        <v>1</v>
      </c>
      <c r="N547">
        <f t="shared" si="30"/>
        <v>5</v>
      </c>
    </row>
    <row r="548" spans="1:14">
      <c r="A548" t="s">
        <v>10</v>
      </c>
      <c r="B548">
        <v>14.713591068079349</v>
      </c>
      <c r="C548">
        <v>14.756785934887098</v>
      </c>
      <c r="D548">
        <v>12.834744787181208</v>
      </c>
      <c r="E548">
        <v>15.787213884308525</v>
      </c>
      <c r="F548">
        <v>16.501869773795836</v>
      </c>
      <c r="H548">
        <f>SUM(B548:F548)/N548</f>
        <v>14.918841089650403</v>
      </c>
      <c r="I548">
        <f t="shared" si="25"/>
        <v>1</v>
      </c>
      <c r="J548">
        <f t="shared" si="26"/>
        <v>1</v>
      </c>
      <c r="K548">
        <f t="shared" si="27"/>
        <v>1</v>
      </c>
      <c r="L548">
        <f t="shared" si="28"/>
        <v>1</v>
      </c>
      <c r="M548">
        <f t="shared" si="29"/>
        <v>1</v>
      </c>
      <c r="N548">
        <f t="shared" si="30"/>
        <v>5</v>
      </c>
    </row>
    <row r="549" spans="1:14">
      <c r="A549" t="s">
        <v>258</v>
      </c>
      <c r="B549">
        <v>9.5127248088093115</v>
      </c>
      <c r="C549">
        <v>16.879172222096546</v>
      </c>
      <c r="D549">
        <v>0</v>
      </c>
      <c r="E549">
        <v>18.821276714230784</v>
      </c>
      <c r="F549">
        <v>16.553210997661271</v>
      </c>
      <c r="H549">
        <f>SUM(B549:F549)/N549</f>
        <v>15.441596185699478</v>
      </c>
      <c r="I549">
        <f t="shared" si="25"/>
        <v>1</v>
      </c>
      <c r="J549">
        <f t="shared" si="26"/>
        <v>1</v>
      </c>
      <c r="K549">
        <f t="shared" si="27"/>
        <v>0</v>
      </c>
      <c r="L549">
        <f t="shared" si="28"/>
        <v>1</v>
      </c>
      <c r="M549">
        <f t="shared" si="29"/>
        <v>1</v>
      </c>
      <c r="N549">
        <f t="shared" si="30"/>
        <v>4</v>
      </c>
    </row>
    <row r="550" spans="1:14">
      <c r="A550" t="s">
        <v>323</v>
      </c>
      <c r="B550">
        <v>14.518690919891483</v>
      </c>
      <c r="C550">
        <v>11.169023510176629</v>
      </c>
      <c r="D550">
        <v>9.9315197302415648</v>
      </c>
      <c r="E550">
        <v>17.014963050479363</v>
      </c>
      <c r="F550">
        <v>28.602478284517268</v>
      </c>
      <c r="H550">
        <f>SUM(B550:F550)/N550</f>
        <v>16.247335099061264</v>
      </c>
      <c r="I550">
        <f t="shared" si="25"/>
        <v>1</v>
      </c>
      <c r="J550">
        <f t="shared" si="26"/>
        <v>1</v>
      </c>
      <c r="K550">
        <f t="shared" si="27"/>
        <v>1</v>
      </c>
      <c r="L550">
        <f t="shared" si="28"/>
        <v>1</v>
      </c>
      <c r="M550">
        <f t="shared" si="29"/>
        <v>1</v>
      </c>
      <c r="N550">
        <f t="shared" si="30"/>
        <v>5</v>
      </c>
    </row>
    <row r="551" spans="1:14">
      <c r="A551" t="s">
        <v>11</v>
      </c>
      <c r="B551">
        <v>16.08709118979646</v>
      </c>
      <c r="C551">
        <v>18.613939220066911</v>
      </c>
      <c r="D551">
        <v>17.096356496931286</v>
      </c>
      <c r="E551">
        <v>16.186724353144459</v>
      </c>
      <c r="F551">
        <v>18.566756802156885</v>
      </c>
      <c r="H551">
        <f>SUM(B551:F551)/N551</f>
        <v>17.310173612419199</v>
      </c>
      <c r="I551">
        <f t="shared" si="25"/>
        <v>1</v>
      </c>
      <c r="J551">
        <f t="shared" si="26"/>
        <v>1</v>
      </c>
      <c r="K551">
        <f t="shared" si="27"/>
        <v>1</v>
      </c>
      <c r="L551">
        <f t="shared" si="28"/>
        <v>1</v>
      </c>
      <c r="M551">
        <f t="shared" si="29"/>
        <v>1</v>
      </c>
      <c r="N551">
        <f t="shared" si="30"/>
        <v>5</v>
      </c>
    </row>
    <row r="552" spans="1:14">
      <c r="A552" t="s">
        <v>34</v>
      </c>
      <c r="B552">
        <v>13.595216523066359</v>
      </c>
      <c r="C552">
        <v>16.215067915627717</v>
      </c>
      <c r="D552">
        <v>18.243864166731154</v>
      </c>
      <c r="E552">
        <v>21.471804517377699</v>
      </c>
      <c r="F552">
        <v>22.646150971510547</v>
      </c>
      <c r="H552">
        <f>SUM(B552:F552)/N552</f>
        <v>18.434420818862694</v>
      </c>
      <c r="I552">
        <f t="shared" si="25"/>
        <v>1</v>
      </c>
      <c r="J552">
        <f t="shared" si="26"/>
        <v>1</v>
      </c>
      <c r="K552">
        <f t="shared" si="27"/>
        <v>1</v>
      </c>
      <c r="L552">
        <f t="shared" si="28"/>
        <v>1</v>
      </c>
      <c r="M552">
        <f t="shared" si="29"/>
        <v>1</v>
      </c>
      <c r="N552">
        <f t="shared" si="30"/>
        <v>5</v>
      </c>
    </row>
    <row r="553" spans="1:14">
      <c r="A553" t="s">
        <v>15</v>
      </c>
      <c r="B553">
        <v>0</v>
      </c>
      <c r="C553">
        <v>16.926155174089892</v>
      </c>
      <c r="D553">
        <v>16.832493127887144</v>
      </c>
      <c r="E553">
        <v>17.386227609679953</v>
      </c>
      <c r="F553">
        <v>23.787341909018078</v>
      </c>
      <c r="H553">
        <f>SUM(B553:F553)/N553</f>
        <v>18.733054455168766</v>
      </c>
      <c r="I553">
        <f t="shared" si="25"/>
        <v>0</v>
      </c>
      <c r="J553">
        <f t="shared" si="26"/>
        <v>1</v>
      </c>
      <c r="K553">
        <f t="shared" si="27"/>
        <v>1</v>
      </c>
      <c r="L553">
        <f t="shared" si="28"/>
        <v>1</v>
      </c>
      <c r="M553">
        <f t="shared" si="29"/>
        <v>1</v>
      </c>
      <c r="N553">
        <f t="shared" si="30"/>
        <v>4</v>
      </c>
    </row>
    <row r="554" spans="1:14">
      <c r="A554" t="s">
        <v>295</v>
      </c>
      <c r="B554">
        <v>12.492163405963831</v>
      </c>
      <c r="C554">
        <v>12.742730875130329</v>
      </c>
      <c r="D554">
        <v>15.438798402752051</v>
      </c>
      <c r="E554">
        <v>24.654316363955761</v>
      </c>
      <c r="F554">
        <v>29.74283211008245</v>
      </c>
      <c r="H554">
        <f>SUM(B554:F554)/N554</f>
        <v>19.014168231576882</v>
      </c>
      <c r="I554">
        <f t="shared" si="25"/>
        <v>1</v>
      </c>
      <c r="J554">
        <f t="shared" si="26"/>
        <v>1</v>
      </c>
      <c r="K554">
        <f t="shared" si="27"/>
        <v>1</v>
      </c>
      <c r="L554">
        <f t="shared" si="28"/>
        <v>1</v>
      </c>
      <c r="M554">
        <f t="shared" si="29"/>
        <v>1</v>
      </c>
      <c r="N554">
        <f t="shared" si="30"/>
        <v>5</v>
      </c>
    </row>
    <row r="555" spans="1:14">
      <c r="A555" t="s">
        <v>20</v>
      </c>
      <c r="B555">
        <v>17.001024217983449</v>
      </c>
      <c r="C555">
        <v>19.209029712472681</v>
      </c>
      <c r="D555">
        <v>19.419267051183986</v>
      </c>
      <c r="E555">
        <v>19.844686313338993</v>
      </c>
      <c r="F555">
        <v>20.323906723079542</v>
      </c>
      <c r="H555">
        <f>SUM(B555:F555)/N555</f>
        <v>19.15958280361173</v>
      </c>
      <c r="I555">
        <f t="shared" si="25"/>
        <v>1</v>
      </c>
      <c r="J555">
        <f t="shared" si="26"/>
        <v>1</v>
      </c>
      <c r="K555">
        <f t="shared" si="27"/>
        <v>1</v>
      </c>
      <c r="L555">
        <f t="shared" si="28"/>
        <v>1</v>
      </c>
      <c r="M555">
        <f t="shared" si="29"/>
        <v>1</v>
      </c>
      <c r="N555">
        <f t="shared" si="30"/>
        <v>5</v>
      </c>
    </row>
    <row r="556" spans="1:14">
      <c r="A556" t="s">
        <v>62</v>
      </c>
      <c r="B556">
        <v>0</v>
      </c>
      <c r="C556">
        <v>0</v>
      </c>
      <c r="D556">
        <v>7.7011141637391862</v>
      </c>
      <c r="E556">
        <v>23.021187032728676</v>
      </c>
      <c r="F556">
        <v>31.302440361941326</v>
      </c>
      <c r="H556">
        <f>SUM(B556:F556)/N556</f>
        <v>20.674913852803062</v>
      </c>
      <c r="I556">
        <f t="shared" si="25"/>
        <v>0</v>
      </c>
      <c r="J556">
        <f t="shared" si="26"/>
        <v>0</v>
      </c>
      <c r="K556">
        <f t="shared" si="27"/>
        <v>1</v>
      </c>
      <c r="L556">
        <f t="shared" si="28"/>
        <v>1</v>
      </c>
      <c r="M556">
        <f t="shared" si="29"/>
        <v>1</v>
      </c>
      <c r="N556">
        <f t="shared" si="30"/>
        <v>3</v>
      </c>
    </row>
    <row r="557" spans="1:14">
      <c r="A557" t="s">
        <v>12</v>
      </c>
      <c r="B557">
        <v>3.8044478419048429</v>
      </c>
      <c r="C557">
        <v>5.772600589336685</v>
      </c>
      <c r="D557">
        <v>36.38697633410721</v>
      </c>
      <c r="E557">
        <v>41.711042527086349</v>
      </c>
      <c r="F557">
        <v>16.171131403710149</v>
      </c>
      <c r="H557">
        <f>SUM(B557:F557)/N557</f>
        <v>20.769239739229047</v>
      </c>
      <c r="I557">
        <f t="shared" si="25"/>
        <v>1</v>
      </c>
      <c r="J557">
        <f t="shared" si="26"/>
        <v>1</v>
      </c>
      <c r="K557">
        <f t="shared" si="27"/>
        <v>1</v>
      </c>
      <c r="L557">
        <f t="shared" si="28"/>
        <v>1</v>
      </c>
      <c r="M557">
        <f t="shared" si="29"/>
        <v>1</v>
      </c>
      <c r="N557">
        <f t="shared" si="30"/>
        <v>5</v>
      </c>
    </row>
    <row r="558" spans="1:14">
      <c r="A558" t="s">
        <v>21</v>
      </c>
      <c r="B558">
        <v>21.183661348181975</v>
      </c>
      <c r="C558">
        <v>18.661101068187502</v>
      </c>
      <c r="D558">
        <v>17.788524592635252</v>
      </c>
      <c r="E558">
        <v>23.021294002942998</v>
      </c>
      <c r="F558">
        <v>23.884133155002313</v>
      </c>
      <c r="H558">
        <f>SUM(B558:F558)/N558</f>
        <v>20.90774283339001</v>
      </c>
      <c r="I558">
        <f t="shared" si="25"/>
        <v>1</v>
      </c>
      <c r="J558">
        <f t="shared" si="26"/>
        <v>1</v>
      </c>
      <c r="K558">
        <f t="shared" si="27"/>
        <v>1</v>
      </c>
      <c r="L558">
        <f t="shared" si="28"/>
        <v>1</v>
      </c>
      <c r="M558">
        <f t="shared" si="29"/>
        <v>1</v>
      </c>
      <c r="N558">
        <f t="shared" si="30"/>
        <v>5</v>
      </c>
    </row>
    <row r="559" spans="1:14">
      <c r="A559" t="s">
        <v>30</v>
      </c>
      <c r="B559">
        <v>14.085827065670628</v>
      </c>
      <c r="C559">
        <v>33.047857296574499</v>
      </c>
      <c r="D559">
        <v>11.279488308333942</v>
      </c>
      <c r="E559">
        <v>20.413073159677289</v>
      </c>
      <c r="F559">
        <v>27.07676620610097</v>
      </c>
      <c r="H559">
        <f>SUM(B559:F559)/N559</f>
        <v>21.180602407271468</v>
      </c>
      <c r="I559">
        <f t="shared" si="25"/>
        <v>1</v>
      </c>
      <c r="J559">
        <f t="shared" si="26"/>
        <v>1</v>
      </c>
      <c r="K559">
        <f t="shared" si="27"/>
        <v>1</v>
      </c>
      <c r="L559">
        <f t="shared" si="28"/>
        <v>1</v>
      </c>
      <c r="M559">
        <f t="shared" si="29"/>
        <v>1</v>
      </c>
      <c r="N559">
        <f t="shared" si="30"/>
        <v>5</v>
      </c>
    </row>
    <row r="560" spans="1:14">
      <c r="A560" t="s">
        <v>91</v>
      </c>
      <c r="B560">
        <v>14.581914326392694</v>
      </c>
      <c r="C560">
        <v>17.741707244653149</v>
      </c>
      <c r="D560">
        <v>21.286437043206075</v>
      </c>
      <c r="E560">
        <v>26.979122728623484</v>
      </c>
      <c r="F560">
        <v>28.722439040796967</v>
      </c>
      <c r="H560">
        <f>SUM(B560:F560)/N560</f>
        <v>21.862324076734474</v>
      </c>
      <c r="I560">
        <f t="shared" si="25"/>
        <v>1</v>
      </c>
      <c r="J560">
        <f t="shared" si="26"/>
        <v>1</v>
      </c>
      <c r="K560">
        <f t="shared" si="27"/>
        <v>1</v>
      </c>
      <c r="L560">
        <f t="shared" si="28"/>
        <v>1</v>
      </c>
      <c r="M560">
        <f t="shared" si="29"/>
        <v>1</v>
      </c>
      <c r="N560">
        <f t="shared" si="30"/>
        <v>5</v>
      </c>
    </row>
    <row r="561" spans="1:14">
      <c r="A561" t="s">
        <v>38</v>
      </c>
      <c r="B561">
        <v>30.416455897648671</v>
      </c>
      <c r="C561">
        <v>31.858844038024987</v>
      </c>
      <c r="D561">
        <v>16.171389405641161</v>
      </c>
      <c r="E561">
        <v>18.253464996073934</v>
      </c>
      <c r="F561">
        <v>17.06313683023755</v>
      </c>
      <c r="H561">
        <f>SUM(B561:F561)/N561</f>
        <v>22.75265823352526</v>
      </c>
      <c r="I561">
        <f t="shared" si="25"/>
        <v>1</v>
      </c>
      <c r="J561">
        <f t="shared" si="26"/>
        <v>1</v>
      </c>
      <c r="K561">
        <f t="shared" si="27"/>
        <v>1</v>
      </c>
      <c r="L561">
        <f t="shared" si="28"/>
        <v>1</v>
      </c>
      <c r="M561">
        <f t="shared" si="29"/>
        <v>1</v>
      </c>
      <c r="N561">
        <f t="shared" si="30"/>
        <v>5</v>
      </c>
    </row>
    <row r="562" spans="1:14">
      <c r="A562" t="s">
        <v>39</v>
      </c>
      <c r="B562">
        <v>0</v>
      </c>
      <c r="C562">
        <v>15.79161966367516</v>
      </c>
      <c r="D562">
        <v>17.497776463010737</v>
      </c>
      <c r="E562">
        <v>28.152747733645928</v>
      </c>
      <c r="F562">
        <v>41.133419282857126</v>
      </c>
      <c r="H562">
        <f>SUM(B562:F562)/N562</f>
        <v>25.64389078579724</v>
      </c>
      <c r="I562">
        <f t="shared" si="25"/>
        <v>0</v>
      </c>
      <c r="J562">
        <f t="shared" si="26"/>
        <v>1</v>
      </c>
      <c r="K562">
        <f t="shared" si="27"/>
        <v>1</v>
      </c>
      <c r="L562">
        <f t="shared" si="28"/>
        <v>1</v>
      </c>
      <c r="M562">
        <f t="shared" si="29"/>
        <v>1</v>
      </c>
      <c r="N562">
        <f t="shared" si="30"/>
        <v>4</v>
      </c>
    </row>
    <row r="563" spans="1:14">
      <c r="A563" t="s">
        <v>511</v>
      </c>
      <c r="B563">
        <v>27.028201901569144</v>
      </c>
      <c r="C563">
        <v>0</v>
      </c>
      <c r="D563">
        <v>0</v>
      </c>
      <c r="E563">
        <v>0</v>
      </c>
      <c r="F563">
        <v>0</v>
      </c>
      <c r="H563">
        <f>SUM(B563:F563)/N563</f>
        <v>27.028201901569144</v>
      </c>
      <c r="I563">
        <f t="shared" si="25"/>
        <v>1</v>
      </c>
      <c r="J563">
        <f t="shared" si="26"/>
        <v>0</v>
      </c>
      <c r="K563">
        <f t="shared" si="27"/>
        <v>0</v>
      </c>
      <c r="L563">
        <f t="shared" si="28"/>
        <v>0</v>
      </c>
      <c r="M563">
        <f t="shared" si="29"/>
        <v>0</v>
      </c>
      <c r="N563">
        <f t="shared" si="30"/>
        <v>1</v>
      </c>
    </row>
    <row r="564" spans="1:14">
      <c r="A564" t="s">
        <v>61</v>
      </c>
      <c r="B564">
        <v>0</v>
      </c>
      <c r="C564">
        <v>0</v>
      </c>
      <c r="D564">
        <v>34.301163052780332</v>
      </c>
      <c r="E564">
        <v>28.532135442417488</v>
      </c>
      <c r="F564">
        <v>20.99527423656178</v>
      </c>
      <c r="H564">
        <f>SUM(B564:F564)/N564</f>
        <v>27.942857577253204</v>
      </c>
      <c r="I564">
        <f t="shared" si="25"/>
        <v>0</v>
      </c>
      <c r="J564">
        <f t="shared" si="26"/>
        <v>0</v>
      </c>
      <c r="K564">
        <f t="shared" si="27"/>
        <v>1</v>
      </c>
      <c r="L564">
        <f t="shared" si="28"/>
        <v>1</v>
      </c>
      <c r="M564">
        <f t="shared" si="29"/>
        <v>1</v>
      </c>
      <c r="N564">
        <f t="shared" si="30"/>
        <v>3</v>
      </c>
    </row>
    <row r="565" spans="1:14">
      <c r="A565" t="s">
        <v>57</v>
      </c>
      <c r="B565">
        <v>27.218914196982329</v>
      </c>
      <c r="C565">
        <v>26.976905239569142</v>
      </c>
      <c r="D565">
        <v>27.637033831179565</v>
      </c>
      <c r="E565">
        <v>28.693725500525673</v>
      </c>
      <c r="F565">
        <v>35.702866357365231</v>
      </c>
      <c r="H565">
        <f>SUM(B565:F565)/N565</f>
        <v>29.245889025124388</v>
      </c>
      <c r="I565">
        <f t="shared" si="25"/>
        <v>1</v>
      </c>
      <c r="J565">
        <f t="shared" si="26"/>
        <v>1</v>
      </c>
      <c r="K565">
        <f t="shared" si="27"/>
        <v>1</v>
      </c>
      <c r="L565">
        <f t="shared" si="28"/>
        <v>1</v>
      </c>
      <c r="M565">
        <f t="shared" si="29"/>
        <v>1</v>
      </c>
      <c r="N565">
        <f t="shared" si="30"/>
        <v>5</v>
      </c>
    </row>
    <row r="566" spans="1:14">
      <c r="A566" t="s">
        <v>394</v>
      </c>
      <c r="B566">
        <v>16.054407834551021</v>
      </c>
      <c r="C566">
        <v>28.862927913219657</v>
      </c>
      <c r="D566">
        <v>31.966967851290697</v>
      </c>
      <c r="E566">
        <v>36.033049836799037</v>
      </c>
      <c r="F566">
        <v>33.996759417528502</v>
      </c>
      <c r="H566">
        <f>SUM(B566:F566)/N566</f>
        <v>29.382822570677785</v>
      </c>
      <c r="I566">
        <f t="shared" si="25"/>
        <v>1</v>
      </c>
      <c r="J566">
        <f t="shared" si="26"/>
        <v>1</v>
      </c>
      <c r="K566">
        <f t="shared" si="27"/>
        <v>1</v>
      </c>
      <c r="L566">
        <f t="shared" si="28"/>
        <v>1</v>
      </c>
      <c r="M566">
        <f t="shared" si="29"/>
        <v>1</v>
      </c>
      <c r="N566">
        <f t="shared" si="30"/>
        <v>5</v>
      </c>
    </row>
    <row r="567" spans="1:14">
      <c r="A567" t="s">
        <v>56</v>
      </c>
      <c r="B567">
        <v>10.600017994974023</v>
      </c>
      <c r="C567">
        <v>12.611156372641764</v>
      </c>
      <c r="D567">
        <v>14.432431062626277</v>
      </c>
      <c r="E567">
        <v>61.763110239703138</v>
      </c>
      <c r="F567">
        <v>60.589165162650971</v>
      </c>
      <c r="H567">
        <f>SUM(B567:F567)/N567</f>
        <v>31.999176166519238</v>
      </c>
      <c r="I567">
        <f t="shared" si="25"/>
        <v>1</v>
      </c>
      <c r="J567">
        <f t="shared" si="26"/>
        <v>1</v>
      </c>
      <c r="K567">
        <f t="shared" si="27"/>
        <v>1</v>
      </c>
      <c r="L567">
        <f t="shared" si="28"/>
        <v>1</v>
      </c>
      <c r="M567">
        <f t="shared" si="29"/>
        <v>1</v>
      </c>
      <c r="N567">
        <f t="shared" si="30"/>
        <v>5</v>
      </c>
    </row>
    <row r="568" spans="1:14">
      <c r="A568" t="s">
        <v>48</v>
      </c>
      <c r="B568">
        <v>30.49144216877125</v>
      </c>
      <c r="C568">
        <v>32.958603188889178</v>
      </c>
      <c r="D568">
        <v>31.251246855957497</v>
      </c>
      <c r="E568">
        <v>37.219216117786353</v>
      </c>
      <c r="F568">
        <v>40.54902342016026</v>
      </c>
      <c r="H568">
        <f>SUM(B568:F568)/N568</f>
        <v>34.493906350312912</v>
      </c>
      <c r="I568">
        <f t="shared" si="25"/>
        <v>1</v>
      </c>
      <c r="J568">
        <f t="shared" si="26"/>
        <v>1</v>
      </c>
      <c r="K568">
        <f t="shared" si="27"/>
        <v>1</v>
      </c>
      <c r="L568">
        <f t="shared" si="28"/>
        <v>1</v>
      </c>
      <c r="M568">
        <f t="shared" si="29"/>
        <v>1</v>
      </c>
      <c r="N568">
        <f t="shared" si="30"/>
        <v>5</v>
      </c>
    </row>
    <row r="569" spans="1:14">
      <c r="A569" t="s">
        <v>301</v>
      </c>
      <c r="B569">
        <v>25.51442775423029</v>
      </c>
      <c r="C569">
        <v>28.477840709492448</v>
      </c>
      <c r="D569">
        <v>35.512695604814844</v>
      </c>
      <c r="E569">
        <v>41.411120263611451</v>
      </c>
      <c r="F569">
        <v>46.968175881869584</v>
      </c>
      <c r="H569">
        <f>SUM(B569:F569)/N569</f>
        <v>35.576852042803729</v>
      </c>
      <c r="I569">
        <f t="shared" si="25"/>
        <v>1</v>
      </c>
      <c r="J569">
        <f t="shared" si="26"/>
        <v>1</v>
      </c>
      <c r="K569">
        <f t="shared" si="27"/>
        <v>1</v>
      </c>
      <c r="L569">
        <f t="shared" si="28"/>
        <v>1</v>
      </c>
      <c r="M569">
        <f t="shared" si="29"/>
        <v>1</v>
      </c>
      <c r="N569">
        <f t="shared" si="30"/>
        <v>5</v>
      </c>
    </row>
    <row r="570" spans="1:14">
      <c r="A570" t="s">
        <v>561</v>
      </c>
      <c r="B570">
        <v>30.917484868985031</v>
      </c>
      <c r="C570">
        <v>29.740003517799344</v>
      </c>
      <c r="D570">
        <v>59.215654912808276</v>
      </c>
      <c r="E570">
        <v>40.881940715275483</v>
      </c>
      <c r="F570">
        <v>17.813334954245281</v>
      </c>
      <c r="H570">
        <f>SUM(B570:F570)/N570</f>
        <v>35.713683793822682</v>
      </c>
      <c r="I570">
        <f t="shared" si="25"/>
        <v>1</v>
      </c>
      <c r="J570">
        <f t="shared" si="26"/>
        <v>1</v>
      </c>
      <c r="K570">
        <f t="shared" si="27"/>
        <v>1</v>
      </c>
      <c r="L570">
        <f t="shared" si="28"/>
        <v>1</v>
      </c>
      <c r="M570">
        <f t="shared" si="29"/>
        <v>1</v>
      </c>
      <c r="N570">
        <f t="shared" si="30"/>
        <v>5</v>
      </c>
    </row>
    <row r="571" spans="1:14">
      <c r="A571" t="s">
        <v>63</v>
      </c>
      <c r="B571">
        <v>0</v>
      </c>
      <c r="C571">
        <v>21.97880149196742</v>
      </c>
      <c r="D571">
        <v>30.24774095991943</v>
      </c>
      <c r="E571">
        <v>41.715859725927224</v>
      </c>
      <c r="F571">
        <v>54.918964523569258</v>
      </c>
      <c r="H571">
        <f>SUM(B571:F571)/N571</f>
        <v>37.215341675345833</v>
      </c>
      <c r="I571">
        <f t="shared" si="25"/>
        <v>0</v>
      </c>
      <c r="J571">
        <f t="shared" si="26"/>
        <v>1</v>
      </c>
      <c r="K571">
        <f t="shared" si="27"/>
        <v>1</v>
      </c>
      <c r="L571">
        <f t="shared" si="28"/>
        <v>1</v>
      </c>
      <c r="M571">
        <f t="shared" si="29"/>
        <v>1</v>
      </c>
      <c r="N571">
        <f t="shared" si="30"/>
        <v>4</v>
      </c>
    </row>
    <row r="572" spans="1:14">
      <c r="A572" t="s">
        <v>210</v>
      </c>
      <c r="B572">
        <v>29.835045416005318</v>
      </c>
      <c r="C572">
        <v>37.804056143677236</v>
      </c>
      <c r="D572">
        <v>33.583484601800969</v>
      </c>
      <c r="E572">
        <v>37.379681130374443</v>
      </c>
      <c r="F572">
        <v>51.172032026327102</v>
      </c>
      <c r="H572">
        <f>SUM(B572:F572)/N572</f>
        <v>37.954859863637012</v>
      </c>
      <c r="I572">
        <f t="shared" si="25"/>
        <v>1</v>
      </c>
      <c r="J572">
        <f t="shared" si="26"/>
        <v>1</v>
      </c>
      <c r="K572">
        <f t="shared" si="27"/>
        <v>1</v>
      </c>
      <c r="L572">
        <f t="shared" si="28"/>
        <v>1</v>
      </c>
      <c r="M572">
        <f t="shared" si="29"/>
        <v>1</v>
      </c>
      <c r="N572">
        <f t="shared" si="30"/>
        <v>5</v>
      </c>
    </row>
    <row r="573" spans="1:14">
      <c r="A573" t="s">
        <v>313</v>
      </c>
      <c r="B573">
        <v>25.698515018845576</v>
      </c>
      <c r="C573">
        <v>28.513677201691351</v>
      </c>
      <c r="D573">
        <v>39.204210876170045</v>
      </c>
      <c r="E573">
        <v>42.498201917963549</v>
      </c>
      <c r="F573">
        <v>55.608155416556144</v>
      </c>
      <c r="H573">
        <f>SUM(B573:F573)/N573</f>
        <v>38.30455208624533</v>
      </c>
      <c r="I573">
        <f t="shared" si="25"/>
        <v>1</v>
      </c>
      <c r="J573">
        <f t="shared" si="26"/>
        <v>1</v>
      </c>
      <c r="K573">
        <f t="shared" si="27"/>
        <v>1</v>
      </c>
      <c r="L573">
        <f t="shared" si="28"/>
        <v>1</v>
      </c>
      <c r="M573">
        <f t="shared" si="29"/>
        <v>1</v>
      </c>
      <c r="N573">
        <f t="shared" si="30"/>
        <v>5</v>
      </c>
    </row>
    <row r="574" spans="1:14">
      <c r="A574" t="s">
        <v>559</v>
      </c>
      <c r="B574">
        <v>36.614953529072764</v>
      </c>
      <c r="C574">
        <v>46.048949885462996</v>
      </c>
      <c r="D574">
        <v>43.543663176390275</v>
      </c>
      <c r="E574">
        <v>36.176832105645673</v>
      </c>
      <c r="F574">
        <v>31.844440286405387</v>
      </c>
      <c r="H574">
        <f>SUM(B574:F574)/N574</f>
        <v>38.845767796595418</v>
      </c>
      <c r="I574">
        <f t="shared" si="25"/>
        <v>1</v>
      </c>
      <c r="J574">
        <f t="shared" si="26"/>
        <v>1</v>
      </c>
      <c r="K574">
        <f t="shared" si="27"/>
        <v>1</v>
      </c>
      <c r="L574">
        <f t="shared" si="28"/>
        <v>1</v>
      </c>
      <c r="M574">
        <f t="shared" si="29"/>
        <v>1</v>
      </c>
      <c r="N574">
        <f t="shared" si="30"/>
        <v>5</v>
      </c>
    </row>
    <row r="575" spans="1:14">
      <c r="A575" t="s">
        <v>49</v>
      </c>
      <c r="B575">
        <v>33.357246766014669</v>
      </c>
      <c r="C575">
        <v>32.382870198765531</v>
      </c>
      <c r="D575">
        <v>36.716023209149249</v>
      </c>
      <c r="E575">
        <v>50.050756946482842</v>
      </c>
      <c r="F575">
        <v>51.752686925956304</v>
      </c>
      <c r="H575">
        <f>SUM(B575:F575)/N575</f>
        <v>40.851916809273717</v>
      </c>
      <c r="I575">
        <f t="shared" si="25"/>
        <v>1</v>
      </c>
      <c r="J575">
        <f t="shared" si="26"/>
        <v>1</v>
      </c>
      <c r="K575">
        <f t="shared" si="27"/>
        <v>1</v>
      </c>
      <c r="L575">
        <f t="shared" si="28"/>
        <v>1</v>
      </c>
      <c r="M575">
        <f t="shared" si="29"/>
        <v>1</v>
      </c>
      <c r="N575">
        <f t="shared" si="30"/>
        <v>5</v>
      </c>
    </row>
    <row r="576" spans="1:14">
      <c r="A576" t="s">
        <v>44</v>
      </c>
      <c r="B576">
        <v>41.165465022527677</v>
      </c>
      <c r="C576">
        <v>31.721184604309329</v>
      </c>
      <c r="D576">
        <v>31.119709149127782</v>
      </c>
      <c r="E576">
        <v>46.242508168731284</v>
      </c>
      <c r="F576">
        <v>54.496649676283234</v>
      </c>
      <c r="H576">
        <f>SUM(B576:F576)/N576</f>
        <v>40.94910332419586</v>
      </c>
      <c r="I576">
        <f t="shared" si="25"/>
        <v>1</v>
      </c>
      <c r="J576">
        <f t="shared" si="26"/>
        <v>1</v>
      </c>
      <c r="K576">
        <f t="shared" si="27"/>
        <v>1</v>
      </c>
      <c r="L576">
        <f t="shared" si="28"/>
        <v>1</v>
      </c>
      <c r="M576">
        <f t="shared" si="29"/>
        <v>1</v>
      </c>
      <c r="N576">
        <f t="shared" si="30"/>
        <v>5</v>
      </c>
    </row>
    <row r="577" spans="1:14">
      <c r="A577" t="s">
        <v>54</v>
      </c>
      <c r="B577">
        <v>40.158284929533252</v>
      </c>
      <c r="C577">
        <v>42.377928379655842</v>
      </c>
      <c r="D577">
        <v>43.88012674730944</v>
      </c>
      <c r="E577">
        <v>44.937284531064371</v>
      </c>
      <c r="F577">
        <v>54.311283453405757</v>
      </c>
      <c r="H577">
        <f>SUM(B577:F577)/N577</f>
        <v>45.132981608193731</v>
      </c>
      <c r="I577">
        <f t="shared" ref="I577:I640" si="31">IF(B577&gt;0,1,0)</f>
        <v>1</v>
      </c>
      <c r="J577">
        <f t="shared" ref="J577:J640" si="32">IF(C577&gt;0,1,0)</f>
        <v>1</v>
      </c>
      <c r="K577">
        <f t="shared" ref="K577:K640" si="33">IF(D577&gt;0,1,0)</f>
        <v>1</v>
      </c>
      <c r="L577">
        <f t="shared" ref="L577:L640" si="34">IF(E577&gt;0,1,0)</f>
        <v>1</v>
      </c>
      <c r="M577">
        <f t="shared" ref="M577:M640" si="35">IF(F577&gt;0,1,0)</f>
        <v>1</v>
      </c>
      <c r="N577">
        <f t="shared" ref="N577:N640" si="36">SUM(I577:M577)</f>
        <v>5</v>
      </c>
    </row>
    <row r="578" spans="1:14">
      <c r="A578" t="s">
        <v>66</v>
      </c>
      <c r="B578">
        <v>22.942589976316707</v>
      </c>
      <c r="C578">
        <v>33.006337622934524</v>
      </c>
      <c r="D578">
        <v>57.445394549516315</v>
      </c>
      <c r="E578">
        <v>61.43635720877046</v>
      </c>
      <c r="F578">
        <v>53.441715172880556</v>
      </c>
      <c r="H578">
        <f>SUM(B578:F578)/N578</f>
        <v>45.65447890608371</v>
      </c>
      <c r="I578">
        <f t="shared" si="31"/>
        <v>1</v>
      </c>
      <c r="J578">
        <f t="shared" si="32"/>
        <v>1</v>
      </c>
      <c r="K578">
        <f t="shared" si="33"/>
        <v>1</v>
      </c>
      <c r="L578">
        <f t="shared" si="34"/>
        <v>1</v>
      </c>
      <c r="M578">
        <f t="shared" si="35"/>
        <v>1</v>
      </c>
      <c r="N578">
        <f t="shared" si="36"/>
        <v>5</v>
      </c>
    </row>
    <row r="579" spans="1:14">
      <c r="A579" t="s">
        <v>151</v>
      </c>
      <c r="B579">
        <v>16.321868846020983</v>
      </c>
      <c r="C579">
        <v>23.711678003445069</v>
      </c>
      <c r="D579">
        <v>50.496670374491408</v>
      </c>
      <c r="E579">
        <v>67.787295584148524</v>
      </c>
      <c r="F579">
        <v>72.068845655539988</v>
      </c>
      <c r="H579">
        <f>SUM(B579:F579)/N579</f>
        <v>46.077271692729198</v>
      </c>
      <c r="I579">
        <f t="shared" si="31"/>
        <v>1</v>
      </c>
      <c r="J579">
        <f t="shared" si="32"/>
        <v>1</v>
      </c>
      <c r="K579">
        <f t="shared" si="33"/>
        <v>1</v>
      </c>
      <c r="L579">
        <f t="shared" si="34"/>
        <v>1</v>
      </c>
      <c r="M579">
        <f t="shared" si="35"/>
        <v>1</v>
      </c>
      <c r="N579">
        <f t="shared" si="36"/>
        <v>5</v>
      </c>
    </row>
    <row r="580" spans="1:14">
      <c r="A580" t="s">
        <v>3</v>
      </c>
      <c r="B580">
        <v>35.558446712922276</v>
      </c>
      <c r="C580">
        <v>30.522247820466276</v>
      </c>
      <c r="D580">
        <v>41.588399071259666</v>
      </c>
      <c r="E580">
        <v>54.111079592918017</v>
      </c>
      <c r="F580">
        <v>76.583230550306538</v>
      </c>
      <c r="H580">
        <f>SUM(B580:F580)/N580</f>
        <v>47.672680749574553</v>
      </c>
      <c r="I580">
        <f t="shared" si="31"/>
        <v>1</v>
      </c>
      <c r="J580">
        <f t="shared" si="32"/>
        <v>1</v>
      </c>
      <c r="K580">
        <f t="shared" si="33"/>
        <v>1</v>
      </c>
      <c r="L580">
        <f t="shared" si="34"/>
        <v>1</v>
      </c>
      <c r="M580">
        <f t="shared" si="35"/>
        <v>1</v>
      </c>
      <c r="N580">
        <f t="shared" si="36"/>
        <v>5</v>
      </c>
    </row>
    <row r="581" spans="1:14">
      <c r="A581" t="s">
        <v>1050</v>
      </c>
      <c r="B581">
        <v>0</v>
      </c>
      <c r="C581">
        <v>36.940757969626489</v>
      </c>
      <c r="D581">
        <v>42.480075746314142</v>
      </c>
      <c r="E581">
        <v>47.466244462271483</v>
      </c>
      <c r="F581">
        <v>72.240005974737343</v>
      </c>
      <c r="H581">
        <f>SUM(B581:F581)/N581</f>
        <v>49.781771038237366</v>
      </c>
      <c r="I581">
        <f t="shared" si="31"/>
        <v>0</v>
      </c>
      <c r="J581">
        <f t="shared" si="32"/>
        <v>1</v>
      </c>
      <c r="K581">
        <f t="shared" si="33"/>
        <v>1</v>
      </c>
      <c r="L581">
        <f t="shared" si="34"/>
        <v>1</v>
      </c>
      <c r="M581">
        <f t="shared" si="35"/>
        <v>1</v>
      </c>
      <c r="N581">
        <f t="shared" si="36"/>
        <v>4</v>
      </c>
    </row>
    <row r="582" spans="1:14">
      <c r="A582" t="s">
        <v>36</v>
      </c>
      <c r="B582">
        <v>0</v>
      </c>
      <c r="C582">
        <v>40.131686866028076</v>
      </c>
      <c r="D582">
        <v>53.7565390416894</v>
      </c>
      <c r="E582">
        <v>50.953318238684041</v>
      </c>
      <c r="F582">
        <v>59.939267813621129</v>
      </c>
      <c r="H582">
        <f>SUM(B582:F582)/N582</f>
        <v>51.195202990005654</v>
      </c>
      <c r="I582">
        <f t="shared" si="31"/>
        <v>0</v>
      </c>
      <c r="J582">
        <f t="shared" si="32"/>
        <v>1</v>
      </c>
      <c r="K582">
        <f t="shared" si="33"/>
        <v>1</v>
      </c>
      <c r="L582">
        <f t="shared" si="34"/>
        <v>1</v>
      </c>
      <c r="M582">
        <f t="shared" si="35"/>
        <v>1</v>
      </c>
      <c r="N582">
        <f t="shared" si="36"/>
        <v>4</v>
      </c>
    </row>
    <row r="583" spans="1:14">
      <c r="A583" t="s">
        <v>70</v>
      </c>
      <c r="B583">
        <v>26.538488738158378</v>
      </c>
      <c r="C583">
        <v>31.993964962767102</v>
      </c>
      <c r="D583">
        <v>55.480176826680847</v>
      </c>
      <c r="E583">
        <v>61.961558150808258</v>
      </c>
      <c r="F583">
        <v>91.138511791994233</v>
      </c>
      <c r="H583">
        <f>SUM(B583:F583)/N583</f>
        <v>53.422540094081761</v>
      </c>
      <c r="I583">
        <f t="shared" si="31"/>
        <v>1</v>
      </c>
      <c r="J583">
        <f t="shared" si="32"/>
        <v>1</v>
      </c>
      <c r="K583">
        <f t="shared" si="33"/>
        <v>1</v>
      </c>
      <c r="L583">
        <f t="shared" si="34"/>
        <v>1</v>
      </c>
      <c r="M583">
        <f t="shared" si="35"/>
        <v>1</v>
      </c>
      <c r="N583">
        <f t="shared" si="36"/>
        <v>5</v>
      </c>
    </row>
    <row r="584" spans="1:14">
      <c r="A584" t="s">
        <v>478</v>
      </c>
      <c r="B584">
        <v>0</v>
      </c>
      <c r="C584">
        <v>0</v>
      </c>
      <c r="D584">
        <v>78.114351966098013</v>
      </c>
      <c r="E584">
        <v>65.405641659525799</v>
      </c>
      <c r="F584">
        <v>16.760735141498937</v>
      </c>
      <c r="H584">
        <f>SUM(B584:F584)/N584</f>
        <v>53.426909589040918</v>
      </c>
      <c r="I584">
        <f t="shared" si="31"/>
        <v>0</v>
      </c>
      <c r="J584">
        <f t="shared" si="32"/>
        <v>0</v>
      </c>
      <c r="K584">
        <f t="shared" si="33"/>
        <v>1</v>
      </c>
      <c r="L584">
        <f t="shared" si="34"/>
        <v>1</v>
      </c>
      <c r="M584">
        <f t="shared" si="35"/>
        <v>1</v>
      </c>
      <c r="N584">
        <f t="shared" si="36"/>
        <v>3</v>
      </c>
    </row>
    <row r="585" spans="1:14">
      <c r="A585" t="s">
        <v>50</v>
      </c>
      <c r="B585">
        <v>16.933487992523666</v>
      </c>
      <c r="C585">
        <v>26.555591386445016</v>
      </c>
      <c r="D585">
        <v>61.462334881263608</v>
      </c>
      <c r="E585">
        <v>86.171799017981996</v>
      </c>
      <c r="F585">
        <v>86.798344690585225</v>
      </c>
      <c r="H585">
        <f>SUM(B585:F585)/N585</f>
        <v>55.584311593759899</v>
      </c>
      <c r="I585">
        <f t="shared" si="31"/>
        <v>1</v>
      </c>
      <c r="J585">
        <f t="shared" si="32"/>
        <v>1</v>
      </c>
      <c r="K585">
        <f t="shared" si="33"/>
        <v>1</v>
      </c>
      <c r="L585">
        <f t="shared" si="34"/>
        <v>1</v>
      </c>
      <c r="M585">
        <f t="shared" si="35"/>
        <v>1</v>
      </c>
      <c r="N585">
        <f t="shared" si="36"/>
        <v>5</v>
      </c>
    </row>
    <row r="586" spans="1:14">
      <c r="A586" t="s">
        <v>149</v>
      </c>
      <c r="B586">
        <v>0</v>
      </c>
      <c r="C586">
        <v>72.546895892153529</v>
      </c>
      <c r="D586">
        <v>49.723830438543956</v>
      </c>
      <c r="E586">
        <v>47.843093324371502</v>
      </c>
      <c r="F586">
        <v>54.673145612316993</v>
      </c>
      <c r="H586">
        <f>SUM(B586:F586)/N586</f>
        <v>56.196741316846499</v>
      </c>
      <c r="I586">
        <f t="shared" si="31"/>
        <v>0</v>
      </c>
      <c r="J586">
        <f t="shared" si="32"/>
        <v>1</v>
      </c>
      <c r="K586">
        <f t="shared" si="33"/>
        <v>1</v>
      </c>
      <c r="L586">
        <f t="shared" si="34"/>
        <v>1</v>
      </c>
      <c r="M586">
        <f t="shared" si="35"/>
        <v>1</v>
      </c>
      <c r="N586">
        <f t="shared" si="36"/>
        <v>4</v>
      </c>
    </row>
    <row r="587" spans="1:14">
      <c r="A587" t="s">
        <v>41</v>
      </c>
      <c r="B587">
        <v>58.842405692382371</v>
      </c>
      <c r="C587">
        <v>0</v>
      </c>
      <c r="D587">
        <v>0</v>
      </c>
      <c r="E587">
        <v>0</v>
      </c>
      <c r="F587">
        <v>0</v>
      </c>
      <c r="H587">
        <f>SUM(B587:F587)/N587</f>
        <v>58.842405692382371</v>
      </c>
      <c r="I587">
        <f t="shared" si="31"/>
        <v>1</v>
      </c>
      <c r="J587">
        <f t="shared" si="32"/>
        <v>0</v>
      </c>
      <c r="K587">
        <f t="shared" si="33"/>
        <v>0</v>
      </c>
      <c r="L587">
        <f t="shared" si="34"/>
        <v>0</v>
      </c>
      <c r="M587">
        <f t="shared" si="35"/>
        <v>0</v>
      </c>
      <c r="N587">
        <f t="shared" si="36"/>
        <v>1</v>
      </c>
    </row>
    <row r="588" spans="1:14">
      <c r="A588" t="s">
        <v>492</v>
      </c>
      <c r="B588">
        <v>41.184867879146481</v>
      </c>
      <c r="C588">
        <v>41.122890805554583</v>
      </c>
      <c r="D588">
        <v>66.286671644237245</v>
      </c>
      <c r="E588">
        <v>76.250222998556694</v>
      </c>
      <c r="F588">
        <v>76.499696805427675</v>
      </c>
      <c r="H588">
        <f>SUM(B588:F588)/N588</f>
        <v>60.268870026584537</v>
      </c>
      <c r="I588">
        <f t="shared" si="31"/>
        <v>1</v>
      </c>
      <c r="J588">
        <f t="shared" si="32"/>
        <v>1</v>
      </c>
      <c r="K588">
        <f t="shared" si="33"/>
        <v>1</v>
      </c>
      <c r="L588">
        <f t="shared" si="34"/>
        <v>1</v>
      </c>
      <c r="M588">
        <f t="shared" si="35"/>
        <v>1</v>
      </c>
      <c r="N588">
        <f t="shared" si="36"/>
        <v>5</v>
      </c>
    </row>
    <row r="589" spans="1:14">
      <c r="A589" t="s">
        <v>13</v>
      </c>
      <c r="B589">
        <v>0</v>
      </c>
      <c r="C589">
        <v>41.105715694708316</v>
      </c>
      <c r="D589">
        <v>43.039213826648975</v>
      </c>
      <c r="E589">
        <v>87.997543286065508</v>
      </c>
      <c r="F589">
        <v>71.611955908231508</v>
      </c>
      <c r="H589">
        <f>SUM(B589:F589)/N589</f>
        <v>60.938607178913571</v>
      </c>
      <c r="I589">
        <f t="shared" si="31"/>
        <v>0</v>
      </c>
      <c r="J589">
        <f t="shared" si="32"/>
        <v>1</v>
      </c>
      <c r="K589">
        <f t="shared" si="33"/>
        <v>1</v>
      </c>
      <c r="L589">
        <f t="shared" si="34"/>
        <v>1</v>
      </c>
      <c r="M589">
        <f t="shared" si="35"/>
        <v>1</v>
      </c>
      <c r="N589">
        <f t="shared" si="36"/>
        <v>4</v>
      </c>
    </row>
    <row r="590" spans="1:14">
      <c r="A590" t="s">
        <v>32</v>
      </c>
      <c r="B590">
        <v>47.45469090982958</v>
      </c>
      <c r="C590">
        <v>60.441948982200962</v>
      </c>
      <c r="D590">
        <v>68.607339892371357</v>
      </c>
      <c r="E590">
        <v>67.667997647193857</v>
      </c>
      <c r="F590">
        <v>64.135680396015559</v>
      </c>
      <c r="H590">
        <f>SUM(B590:F590)/N590</f>
        <v>61.66153156552226</v>
      </c>
      <c r="I590">
        <f t="shared" si="31"/>
        <v>1</v>
      </c>
      <c r="J590">
        <f t="shared" si="32"/>
        <v>1</v>
      </c>
      <c r="K590">
        <f t="shared" si="33"/>
        <v>1</v>
      </c>
      <c r="L590">
        <f t="shared" si="34"/>
        <v>1</v>
      </c>
      <c r="M590">
        <f t="shared" si="35"/>
        <v>1</v>
      </c>
      <c r="N590">
        <f t="shared" si="36"/>
        <v>5</v>
      </c>
    </row>
    <row r="591" spans="1:14">
      <c r="A591" t="s">
        <v>58</v>
      </c>
      <c r="B591">
        <v>0</v>
      </c>
      <c r="C591">
        <v>0</v>
      </c>
      <c r="D591">
        <v>0</v>
      </c>
      <c r="E591">
        <v>0</v>
      </c>
      <c r="F591">
        <v>63.229650929851836</v>
      </c>
      <c r="H591">
        <f>SUM(B591:F591)/N591</f>
        <v>63.229650929851836</v>
      </c>
      <c r="I591">
        <f t="shared" si="31"/>
        <v>0</v>
      </c>
      <c r="J591">
        <f t="shared" si="32"/>
        <v>0</v>
      </c>
      <c r="K591">
        <f t="shared" si="33"/>
        <v>0</v>
      </c>
      <c r="L591">
        <f t="shared" si="34"/>
        <v>0</v>
      </c>
      <c r="M591">
        <f t="shared" si="35"/>
        <v>1</v>
      </c>
      <c r="N591">
        <f t="shared" si="36"/>
        <v>1</v>
      </c>
    </row>
    <row r="592" spans="1:14">
      <c r="A592" t="s">
        <v>243</v>
      </c>
      <c r="B592">
        <v>50.296926160626469</v>
      </c>
      <c r="C592">
        <v>72.162752041911332</v>
      </c>
      <c r="D592">
        <v>77.903543942139166</v>
      </c>
      <c r="E592">
        <v>64.878297063904085</v>
      </c>
      <c r="F592">
        <v>53.021615274611307</v>
      </c>
      <c r="H592">
        <f>SUM(B592:F592)/N592</f>
        <v>63.652626896638466</v>
      </c>
      <c r="I592">
        <f t="shared" si="31"/>
        <v>1</v>
      </c>
      <c r="J592">
        <f t="shared" si="32"/>
        <v>1</v>
      </c>
      <c r="K592">
        <f t="shared" si="33"/>
        <v>1</v>
      </c>
      <c r="L592">
        <f t="shared" si="34"/>
        <v>1</v>
      </c>
      <c r="M592">
        <f t="shared" si="35"/>
        <v>1</v>
      </c>
      <c r="N592">
        <f t="shared" si="36"/>
        <v>5</v>
      </c>
    </row>
    <row r="593" spans="1:14">
      <c r="A593" t="s">
        <v>383</v>
      </c>
      <c r="B593">
        <v>53.512355284382245</v>
      </c>
      <c r="C593">
        <v>92.800054078010461</v>
      </c>
      <c r="D593">
        <v>71.282036481293986</v>
      </c>
      <c r="E593">
        <v>53.705651377236592</v>
      </c>
      <c r="F593">
        <v>52.276106732146332</v>
      </c>
      <c r="H593">
        <f>SUM(B593:F593)/N593</f>
        <v>64.715240790613919</v>
      </c>
      <c r="I593">
        <f t="shared" si="31"/>
        <v>1</v>
      </c>
      <c r="J593">
        <f t="shared" si="32"/>
        <v>1</v>
      </c>
      <c r="K593">
        <f t="shared" si="33"/>
        <v>1</v>
      </c>
      <c r="L593">
        <f t="shared" si="34"/>
        <v>1</v>
      </c>
      <c r="M593">
        <f t="shared" si="35"/>
        <v>1</v>
      </c>
      <c r="N593">
        <f t="shared" si="36"/>
        <v>5</v>
      </c>
    </row>
    <row r="594" spans="1:14">
      <c r="A594" t="s">
        <v>156</v>
      </c>
      <c r="B594">
        <v>82.488337439303962</v>
      </c>
      <c r="C594">
        <v>74.640564962511021</v>
      </c>
      <c r="D594">
        <v>64.968453369577858</v>
      </c>
      <c r="E594">
        <v>57.08436535358301</v>
      </c>
      <c r="F594">
        <v>53.420280479420917</v>
      </c>
      <c r="H594">
        <f>SUM(B594:F594)/N594</f>
        <v>66.520400320879347</v>
      </c>
      <c r="I594">
        <f t="shared" si="31"/>
        <v>1</v>
      </c>
      <c r="J594">
        <f t="shared" si="32"/>
        <v>1</v>
      </c>
      <c r="K594">
        <f t="shared" si="33"/>
        <v>1</v>
      </c>
      <c r="L594">
        <f t="shared" si="34"/>
        <v>1</v>
      </c>
      <c r="M594">
        <f t="shared" si="35"/>
        <v>1</v>
      </c>
      <c r="N594">
        <f t="shared" si="36"/>
        <v>5</v>
      </c>
    </row>
    <row r="595" spans="1:14">
      <c r="A595" t="s">
        <v>507</v>
      </c>
      <c r="B595">
        <v>57.263396950917034</v>
      </c>
      <c r="C595">
        <v>49.149330461035589</v>
      </c>
      <c r="D595">
        <v>63.991682925186211</v>
      </c>
      <c r="E595">
        <v>78.228988178836175</v>
      </c>
      <c r="F595">
        <v>91.174055011550493</v>
      </c>
      <c r="H595">
        <f>SUM(B595:F595)/N595</f>
        <v>67.961490705505099</v>
      </c>
      <c r="I595">
        <f t="shared" si="31"/>
        <v>1</v>
      </c>
      <c r="J595">
        <f t="shared" si="32"/>
        <v>1</v>
      </c>
      <c r="K595">
        <f t="shared" si="33"/>
        <v>1</v>
      </c>
      <c r="L595">
        <f t="shared" si="34"/>
        <v>1</v>
      </c>
      <c r="M595">
        <f t="shared" si="35"/>
        <v>1</v>
      </c>
      <c r="N595">
        <f t="shared" si="36"/>
        <v>5</v>
      </c>
    </row>
    <row r="596" spans="1:14">
      <c r="A596" t="s">
        <v>16</v>
      </c>
      <c r="B596">
        <v>65.414020767321674</v>
      </c>
      <c r="C596">
        <v>70.559176782785826</v>
      </c>
      <c r="D596">
        <v>71.540322422456498</v>
      </c>
      <c r="E596">
        <v>0</v>
      </c>
      <c r="F596">
        <v>0</v>
      </c>
      <c r="H596">
        <f>SUM(B596:F596)/N596</f>
        <v>69.17117332418799</v>
      </c>
      <c r="I596">
        <f t="shared" si="31"/>
        <v>1</v>
      </c>
      <c r="J596">
        <f t="shared" si="32"/>
        <v>1</v>
      </c>
      <c r="K596">
        <f t="shared" si="33"/>
        <v>1</v>
      </c>
      <c r="L596">
        <f t="shared" si="34"/>
        <v>0</v>
      </c>
      <c r="M596">
        <f t="shared" si="35"/>
        <v>0</v>
      </c>
      <c r="N596">
        <f t="shared" si="36"/>
        <v>3</v>
      </c>
    </row>
    <row r="597" spans="1:14">
      <c r="A597" t="s">
        <v>253</v>
      </c>
      <c r="B597">
        <v>13.498716014988572</v>
      </c>
      <c r="C597">
        <v>15.830292050842406</v>
      </c>
      <c r="D597">
        <v>159.84798798208337</v>
      </c>
      <c r="E597">
        <v>96.797856357753759</v>
      </c>
      <c r="F597">
        <v>82.994758843424847</v>
      </c>
      <c r="H597">
        <f>SUM(B597:F597)/N597</f>
        <v>73.793922249818593</v>
      </c>
      <c r="I597">
        <f t="shared" si="31"/>
        <v>1</v>
      </c>
      <c r="J597">
        <f t="shared" si="32"/>
        <v>1</v>
      </c>
      <c r="K597">
        <f t="shared" si="33"/>
        <v>1</v>
      </c>
      <c r="L597">
        <f t="shared" si="34"/>
        <v>1</v>
      </c>
      <c r="M597">
        <f t="shared" si="35"/>
        <v>1</v>
      </c>
      <c r="N597">
        <f t="shared" si="36"/>
        <v>5</v>
      </c>
    </row>
    <row r="598" spans="1:14">
      <c r="A598" t="s">
        <v>427</v>
      </c>
      <c r="B598">
        <v>66.355660347544784</v>
      </c>
      <c r="C598">
        <v>53.96853982098078</v>
      </c>
      <c r="D598">
        <v>65.517770221534562</v>
      </c>
      <c r="E598">
        <v>92.609444012447639</v>
      </c>
      <c r="F598">
        <v>90.997123863794656</v>
      </c>
      <c r="H598">
        <f>SUM(B598:F598)/N598</f>
        <v>73.889707653260487</v>
      </c>
      <c r="I598">
        <f t="shared" si="31"/>
        <v>1</v>
      </c>
      <c r="J598">
        <f t="shared" si="32"/>
        <v>1</v>
      </c>
      <c r="K598">
        <f t="shared" si="33"/>
        <v>1</v>
      </c>
      <c r="L598">
        <f t="shared" si="34"/>
        <v>1</v>
      </c>
      <c r="M598">
        <f t="shared" si="35"/>
        <v>1</v>
      </c>
      <c r="N598">
        <f t="shared" si="36"/>
        <v>5</v>
      </c>
    </row>
    <row r="599" spans="1:14">
      <c r="A599" t="s">
        <v>60</v>
      </c>
      <c r="B599">
        <v>70.968311574418564</v>
      </c>
      <c r="C599">
        <v>67.426567932219996</v>
      </c>
      <c r="D599">
        <v>74.200657288778956</v>
      </c>
      <c r="E599">
        <v>83.33950961287276</v>
      </c>
      <c r="F599">
        <v>85.405747652045449</v>
      </c>
      <c r="H599">
        <f>SUM(B599:F599)/N599</f>
        <v>76.268158812067142</v>
      </c>
      <c r="I599">
        <f t="shared" si="31"/>
        <v>1</v>
      </c>
      <c r="J599">
        <f t="shared" si="32"/>
        <v>1</v>
      </c>
      <c r="K599">
        <f t="shared" si="33"/>
        <v>1</v>
      </c>
      <c r="L599">
        <f t="shared" si="34"/>
        <v>1</v>
      </c>
      <c r="M599">
        <f t="shared" si="35"/>
        <v>1</v>
      </c>
      <c r="N599">
        <f t="shared" si="36"/>
        <v>5</v>
      </c>
    </row>
    <row r="600" spans="1:14">
      <c r="A600" t="s">
        <v>1</v>
      </c>
      <c r="B600">
        <v>61.839319879209313</v>
      </c>
      <c r="C600">
        <v>66.998080943283</v>
      </c>
      <c r="D600">
        <v>78.029472291053779</v>
      </c>
      <c r="E600">
        <v>98.673778588129252</v>
      </c>
      <c r="F600">
        <v>98.036545614592654</v>
      </c>
      <c r="H600">
        <f>SUM(B600:F600)/N600</f>
        <v>80.715439463253603</v>
      </c>
      <c r="I600">
        <f t="shared" si="31"/>
        <v>1</v>
      </c>
      <c r="J600">
        <f t="shared" si="32"/>
        <v>1</v>
      </c>
      <c r="K600">
        <f t="shared" si="33"/>
        <v>1</v>
      </c>
      <c r="L600">
        <f t="shared" si="34"/>
        <v>1</v>
      </c>
      <c r="M600">
        <f t="shared" si="35"/>
        <v>1</v>
      </c>
      <c r="N600">
        <f t="shared" si="36"/>
        <v>5</v>
      </c>
    </row>
    <row r="601" spans="1:14">
      <c r="A601" t="s">
        <v>178</v>
      </c>
      <c r="B601">
        <v>27.731924462955021</v>
      </c>
      <c r="C601">
        <v>43.843065801789862</v>
      </c>
      <c r="D601">
        <v>76.334058835493138</v>
      </c>
      <c r="E601">
        <v>120.82739873678226</v>
      </c>
      <c r="F601">
        <v>164.50959575041463</v>
      </c>
      <c r="H601">
        <f>SUM(B601:F601)/N601</f>
        <v>86.649208717486971</v>
      </c>
      <c r="I601">
        <f t="shared" si="31"/>
        <v>1</v>
      </c>
      <c r="J601">
        <f t="shared" si="32"/>
        <v>1</v>
      </c>
      <c r="K601">
        <f t="shared" si="33"/>
        <v>1</v>
      </c>
      <c r="L601">
        <f t="shared" si="34"/>
        <v>1</v>
      </c>
      <c r="M601">
        <f t="shared" si="35"/>
        <v>1</v>
      </c>
      <c r="N601">
        <f t="shared" si="36"/>
        <v>5</v>
      </c>
    </row>
    <row r="602" spans="1:14">
      <c r="A602" t="s">
        <v>128</v>
      </c>
      <c r="B602">
        <v>44.532584540513277</v>
      </c>
      <c r="C602">
        <v>50.352905323092976</v>
      </c>
      <c r="D602">
        <v>101.24145890237624</v>
      </c>
      <c r="E602">
        <v>130.95171930540494</v>
      </c>
      <c r="F602">
        <v>171.31751537894476</v>
      </c>
      <c r="H602">
        <f>SUM(B602:F602)/N602</f>
        <v>99.679236690066432</v>
      </c>
      <c r="I602">
        <f t="shared" si="31"/>
        <v>1</v>
      </c>
      <c r="J602">
        <f t="shared" si="32"/>
        <v>1</v>
      </c>
      <c r="K602">
        <f t="shared" si="33"/>
        <v>1</v>
      </c>
      <c r="L602">
        <f t="shared" si="34"/>
        <v>1</v>
      </c>
      <c r="M602">
        <f t="shared" si="35"/>
        <v>1</v>
      </c>
      <c r="N602">
        <f t="shared" si="36"/>
        <v>5</v>
      </c>
    </row>
    <row r="603" spans="1:14">
      <c r="A603" t="s">
        <v>33</v>
      </c>
      <c r="B603">
        <v>68.310421322759879</v>
      </c>
      <c r="C603">
        <v>93.924768432800207</v>
      </c>
      <c r="D603">
        <v>173.05395488354918</v>
      </c>
      <c r="E603">
        <v>0</v>
      </c>
      <c r="F603">
        <v>70.810754571123184</v>
      </c>
      <c r="H603">
        <f>SUM(B603:F603)/N603</f>
        <v>101.52497480255812</v>
      </c>
      <c r="I603">
        <f t="shared" si="31"/>
        <v>1</v>
      </c>
      <c r="J603">
        <f t="shared" si="32"/>
        <v>1</v>
      </c>
      <c r="K603">
        <f t="shared" si="33"/>
        <v>1</v>
      </c>
      <c r="L603">
        <f t="shared" si="34"/>
        <v>0</v>
      </c>
      <c r="M603">
        <f t="shared" si="35"/>
        <v>1</v>
      </c>
      <c r="N603">
        <f t="shared" si="36"/>
        <v>4</v>
      </c>
    </row>
    <row r="604" spans="1:14">
      <c r="A604" t="s">
        <v>137</v>
      </c>
      <c r="B604">
        <v>19.87952754667128</v>
      </c>
      <c r="C604">
        <v>31.09681728601365</v>
      </c>
      <c r="D604">
        <v>103.45544187322641</v>
      </c>
      <c r="E604">
        <v>195.8253840908024</v>
      </c>
      <c r="F604">
        <v>173.47421864159136</v>
      </c>
      <c r="H604">
        <f>SUM(B604:F604)/N604</f>
        <v>104.74627788766102</v>
      </c>
      <c r="I604">
        <f t="shared" si="31"/>
        <v>1</v>
      </c>
      <c r="J604">
        <f t="shared" si="32"/>
        <v>1</v>
      </c>
      <c r="K604">
        <f t="shared" si="33"/>
        <v>1</v>
      </c>
      <c r="L604">
        <f t="shared" si="34"/>
        <v>1</v>
      </c>
      <c r="M604">
        <f t="shared" si="35"/>
        <v>1</v>
      </c>
      <c r="N604">
        <f t="shared" si="36"/>
        <v>5</v>
      </c>
    </row>
    <row r="605" spans="1:14">
      <c r="A605" t="s">
        <v>126</v>
      </c>
      <c r="B605">
        <v>117.77085715055438</v>
      </c>
      <c r="C605">
        <v>100.37258072676181</v>
      </c>
      <c r="D605">
        <v>105.99704927759633</v>
      </c>
      <c r="E605">
        <v>113.22003556203744</v>
      </c>
      <c r="F605">
        <v>114.11509786850286</v>
      </c>
      <c r="H605">
        <f>SUM(B605:F605)/N605</f>
        <v>110.29512411709057</v>
      </c>
      <c r="I605">
        <f t="shared" si="31"/>
        <v>1</v>
      </c>
      <c r="J605">
        <f t="shared" si="32"/>
        <v>1</v>
      </c>
      <c r="K605">
        <f t="shared" si="33"/>
        <v>1</v>
      </c>
      <c r="L605">
        <f t="shared" si="34"/>
        <v>1</v>
      </c>
      <c r="M605">
        <f t="shared" si="35"/>
        <v>1</v>
      </c>
      <c r="N605">
        <f t="shared" si="36"/>
        <v>5</v>
      </c>
    </row>
    <row r="606" spans="1:14">
      <c r="A606" t="s">
        <v>560</v>
      </c>
      <c r="B606">
        <v>96.969089664314652</v>
      </c>
      <c r="C606">
        <v>128.68347369406209</v>
      </c>
      <c r="D606">
        <v>117.36734728834662</v>
      </c>
      <c r="E606">
        <v>98.540748114791398</v>
      </c>
      <c r="F606">
        <v>0</v>
      </c>
      <c r="H606">
        <f>SUM(B606:F606)/N606</f>
        <v>110.3901646903787</v>
      </c>
      <c r="I606">
        <f t="shared" si="31"/>
        <v>1</v>
      </c>
      <c r="J606">
        <f t="shared" si="32"/>
        <v>1</v>
      </c>
      <c r="K606">
        <f t="shared" si="33"/>
        <v>1</v>
      </c>
      <c r="L606">
        <f t="shared" si="34"/>
        <v>1</v>
      </c>
      <c r="M606">
        <f t="shared" si="35"/>
        <v>0</v>
      </c>
      <c r="N606">
        <f t="shared" si="36"/>
        <v>4</v>
      </c>
    </row>
    <row r="607" spans="1:14">
      <c r="A607" t="s">
        <v>67</v>
      </c>
      <c r="B607">
        <v>91.271183507303206</v>
      </c>
      <c r="C607">
        <v>114.10156081722027</v>
      </c>
      <c r="D607">
        <v>124.87303382599318</v>
      </c>
      <c r="E607">
        <v>101.04308650174931</v>
      </c>
      <c r="F607">
        <v>123.74860839141735</v>
      </c>
      <c r="H607">
        <f>SUM(B607:F607)/N607</f>
        <v>111.00749460873666</v>
      </c>
      <c r="I607">
        <f t="shared" si="31"/>
        <v>1</v>
      </c>
      <c r="J607">
        <f t="shared" si="32"/>
        <v>1</v>
      </c>
      <c r="K607">
        <f t="shared" si="33"/>
        <v>1</v>
      </c>
      <c r="L607">
        <f t="shared" si="34"/>
        <v>1</v>
      </c>
      <c r="M607">
        <f t="shared" si="35"/>
        <v>1</v>
      </c>
      <c r="N607">
        <f t="shared" si="36"/>
        <v>5</v>
      </c>
    </row>
    <row r="608" spans="1:14">
      <c r="A608" t="s">
        <v>453</v>
      </c>
      <c r="B608">
        <v>87.395594390532338</v>
      </c>
      <c r="C608">
        <v>86.461806971642417</v>
      </c>
      <c r="D608">
        <v>104.84959179367479</v>
      </c>
      <c r="E608">
        <v>98.011755550888552</v>
      </c>
      <c r="F608">
        <v>180.07809696301467</v>
      </c>
      <c r="H608">
        <f>SUM(B608:F608)/N608</f>
        <v>111.35936913395055</v>
      </c>
      <c r="I608">
        <f t="shared" si="31"/>
        <v>1</v>
      </c>
      <c r="J608">
        <f t="shared" si="32"/>
        <v>1</v>
      </c>
      <c r="K608">
        <f t="shared" si="33"/>
        <v>1</v>
      </c>
      <c r="L608">
        <f t="shared" si="34"/>
        <v>1</v>
      </c>
      <c r="M608">
        <f t="shared" si="35"/>
        <v>1</v>
      </c>
      <c r="N608">
        <f t="shared" si="36"/>
        <v>5</v>
      </c>
    </row>
    <row r="609" spans="1:14">
      <c r="A609" t="s">
        <v>388</v>
      </c>
      <c r="B609">
        <v>0</v>
      </c>
      <c r="C609">
        <v>0</v>
      </c>
      <c r="D609">
        <v>118.71742331575133</v>
      </c>
      <c r="E609">
        <v>103.15407854984893</v>
      </c>
      <c r="F609">
        <v>112.4547039587334</v>
      </c>
      <c r="H609">
        <f>SUM(B609:F609)/N609</f>
        <v>111.44206860811123</v>
      </c>
      <c r="I609">
        <f t="shared" si="31"/>
        <v>0</v>
      </c>
      <c r="J609">
        <f t="shared" si="32"/>
        <v>0</v>
      </c>
      <c r="K609">
        <f t="shared" si="33"/>
        <v>1</v>
      </c>
      <c r="L609">
        <f t="shared" si="34"/>
        <v>1</v>
      </c>
      <c r="M609">
        <f t="shared" si="35"/>
        <v>1</v>
      </c>
      <c r="N609">
        <f t="shared" si="36"/>
        <v>3</v>
      </c>
    </row>
    <row r="610" spans="1:14">
      <c r="A610" t="s">
        <v>86</v>
      </c>
      <c r="B610">
        <v>4.2746090803205279</v>
      </c>
      <c r="C610">
        <v>84.392743167937923</v>
      </c>
      <c r="D610">
        <v>114.89498137518264</v>
      </c>
      <c r="E610">
        <v>178.19459424957077</v>
      </c>
      <c r="F610">
        <v>191.35411299916336</v>
      </c>
      <c r="H610">
        <f>SUM(B610:F610)/N610</f>
        <v>114.62220817443503</v>
      </c>
      <c r="I610">
        <f t="shared" si="31"/>
        <v>1</v>
      </c>
      <c r="J610">
        <f t="shared" si="32"/>
        <v>1</v>
      </c>
      <c r="K610">
        <f t="shared" si="33"/>
        <v>1</v>
      </c>
      <c r="L610">
        <f t="shared" si="34"/>
        <v>1</v>
      </c>
      <c r="M610">
        <f t="shared" si="35"/>
        <v>1</v>
      </c>
      <c r="N610">
        <f t="shared" si="36"/>
        <v>5</v>
      </c>
    </row>
    <row r="611" spans="1:14">
      <c r="A611" t="s">
        <v>17</v>
      </c>
      <c r="B611">
        <v>0</v>
      </c>
      <c r="C611">
        <v>117.39298861458595</v>
      </c>
      <c r="D611">
        <v>97.551141185766639</v>
      </c>
      <c r="E611">
        <v>138.02428679460343</v>
      </c>
      <c r="F611">
        <v>113.81314962043241</v>
      </c>
      <c r="H611">
        <f>SUM(B611:F611)/N611</f>
        <v>116.6953915538471</v>
      </c>
      <c r="I611">
        <f t="shared" si="31"/>
        <v>0</v>
      </c>
      <c r="J611">
        <f t="shared" si="32"/>
        <v>1</v>
      </c>
      <c r="K611">
        <f t="shared" si="33"/>
        <v>1</v>
      </c>
      <c r="L611">
        <f t="shared" si="34"/>
        <v>1</v>
      </c>
      <c r="M611">
        <f t="shared" si="35"/>
        <v>1</v>
      </c>
      <c r="N611">
        <f t="shared" si="36"/>
        <v>4</v>
      </c>
    </row>
    <row r="612" spans="1:14">
      <c r="A612" t="s">
        <v>83</v>
      </c>
      <c r="B612">
        <v>109.98039761148455</v>
      </c>
      <c r="C612">
        <v>110.00872186742964</v>
      </c>
      <c r="D612">
        <v>126.17030193520019</v>
      </c>
      <c r="E612">
        <v>116.08801849451221</v>
      </c>
      <c r="F612">
        <v>135.25290803471825</v>
      </c>
      <c r="H612">
        <f>SUM(B612:F612)/N612</f>
        <v>119.50006958866898</v>
      </c>
      <c r="I612">
        <f t="shared" si="31"/>
        <v>1</v>
      </c>
      <c r="J612">
        <f t="shared" si="32"/>
        <v>1</v>
      </c>
      <c r="K612">
        <f t="shared" si="33"/>
        <v>1</v>
      </c>
      <c r="L612">
        <f t="shared" si="34"/>
        <v>1</v>
      </c>
      <c r="M612">
        <f t="shared" si="35"/>
        <v>1</v>
      </c>
      <c r="N612">
        <f t="shared" si="36"/>
        <v>5</v>
      </c>
    </row>
    <row r="613" spans="1:14">
      <c r="A613" t="s">
        <v>399</v>
      </c>
      <c r="B613">
        <v>85.760320629252064</v>
      </c>
      <c r="C613">
        <v>119.27150695763955</v>
      </c>
      <c r="D613">
        <v>146.40976282277182</v>
      </c>
      <c r="E613">
        <v>130.81138996705138</v>
      </c>
      <c r="F613">
        <v>120.89064708384043</v>
      </c>
      <c r="H613">
        <f>SUM(B613:F613)/N613</f>
        <v>120.62872549211106</v>
      </c>
      <c r="I613">
        <f t="shared" si="31"/>
        <v>1</v>
      </c>
      <c r="J613">
        <f t="shared" si="32"/>
        <v>1</v>
      </c>
      <c r="K613">
        <f t="shared" si="33"/>
        <v>1</v>
      </c>
      <c r="L613">
        <f t="shared" si="34"/>
        <v>1</v>
      </c>
      <c r="M613">
        <f t="shared" si="35"/>
        <v>1</v>
      </c>
      <c r="N613">
        <f t="shared" si="36"/>
        <v>5</v>
      </c>
    </row>
    <row r="614" spans="1:14">
      <c r="A614" t="s">
        <v>158</v>
      </c>
      <c r="B614">
        <v>103.1294803180057</v>
      </c>
      <c r="C614">
        <v>112.95722975867062</v>
      </c>
      <c r="D614">
        <v>120.71972776547594</v>
      </c>
      <c r="E614">
        <v>145.80929222348647</v>
      </c>
      <c r="F614">
        <v>139.40174415791483</v>
      </c>
      <c r="H614">
        <f>SUM(B614:F614)/N614</f>
        <v>124.40349484471071</v>
      </c>
      <c r="I614">
        <f t="shared" si="31"/>
        <v>1</v>
      </c>
      <c r="J614">
        <f t="shared" si="32"/>
        <v>1</v>
      </c>
      <c r="K614">
        <f t="shared" si="33"/>
        <v>1</v>
      </c>
      <c r="L614">
        <f t="shared" si="34"/>
        <v>1</v>
      </c>
      <c r="M614">
        <f t="shared" si="35"/>
        <v>1</v>
      </c>
      <c r="N614">
        <f t="shared" si="36"/>
        <v>5</v>
      </c>
    </row>
    <row r="615" spans="1:14">
      <c r="A615" t="s">
        <v>476</v>
      </c>
      <c r="B615">
        <v>129.53276993748935</v>
      </c>
      <c r="C615">
        <v>152.10871720963311</v>
      </c>
      <c r="D615">
        <v>118.30392598325439</v>
      </c>
      <c r="E615">
        <v>112.35636874877149</v>
      </c>
      <c r="F615">
        <v>114.18973288971517</v>
      </c>
      <c r="H615">
        <f>SUM(B615:F615)/N615</f>
        <v>125.29830295377269</v>
      </c>
      <c r="I615">
        <f t="shared" si="31"/>
        <v>1</v>
      </c>
      <c r="J615">
        <f t="shared" si="32"/>
        <v>1</v>
      </c>
      <c r="K615">
        <f t="shared" si="33"/>
        <v>1</v>
      </c>
      <c r="L615">
        <f t="shared" si="34"/>
        <v>1</v>
      </c>
      <c r="M615">
        <f t="shared" si="35"/>
        <v>1</v>
      </c>
      <c r="N615">
        <f t="shared" si="36"/>
        <v>5</v>
      </c>
    </row>
    <row r="616" spans="1:14">
      <c r="A616" t="s">
        <v>520</v>
      </c>
      <c r="B616">
        <v>0</v>
      </c>
      <c r="C616">
        <v>62.19012532708993</v>
      </c>
      <c r="D616">
        <v>159.86826610332719</v>
      </c>
      <c r="E616">
        <v>148.5461215633654</v>
      </c>
      <c r="F616">
        <v>138.21524851760887</v>
      </c>
      <c r="H616">
        <f>SUM(B616:F616)/N616</f>
        <v>127.20494037784785</v>
      </c>
      <c r="I616">
        <f t="shared" si="31"/>
        <v>0</v>
      </c>
      <c r="J616">
        <f t="shared" si="32"/>
        <v>1</v>
      </c>
      <c r="K616">
        <f t="shared" si="33"/>
        <v>1</v>
      </c>
      <c r="L616">
        <f t="shared" si="34"/>
        <v>1</v>
      </c>
      <c r="M616">
        <f t="shared" si="35"/>
        <v>1</v>
      </c>
      <c r="N616">
        <f t="shared" si="36"/>
        <v>4</v>
      </c>
    </row>
    <row r="617" spans="1:14">
      <c r="A617" t="s">
        <v>403</v>
      </c>
      <c r="B617">
        <v>77.528294966840207</v>
      </c>
      <c r="C617">
        <v>86.316529085969535</v>
      </c>
      <c r="D617">
        <v>117.62258170312518</v>
      </c>
      <c r="E617">
        <v>169.25839407307754</v>
      </c>
      <c r="F617">
        <v>202.69213884411511</v>
      </c>
      <c r="H617">
        <f>SUM(B617:F617)/N617</f>
        <v>130.68358773462552</v>
      </c>
      <c r="I617">
        <f t="shared" si="31"/>
        <v>1</v>
      </c>
      <c r="J617">
        <f t="shared" si="32"/>
        <v>1</v>
      </c>
      <c r="K617">
        <f t="shared" si="33"/>
        <v>1</v>
      </c>
      <c r="L617">
        <f t="shared" si="34"/>
        <v>1</v>
      </c>
      <c r="M617">
        <f t="shared" si="35"/>
        <v>1</v>
      </c>
      <c r="N617">
        <f t="shared" si="36"/>
        <v>5</v>
      </c>
    </row>
    <row r="618" spans="1:14">
      <c r="A618" t="s">
        <v>361</v>
      </c>
      <c r="B618">
        <v>69.130590229628069</v>
      </c>
      <c r="C618">
        <v>93.166750640732104</v>
      </c>
      <c r="D618">
        <v>134.87899012893394</v>
      </c>
      <c r="E618">
        <v>106.57707882291447</v>
      </c>
      <c r="F618">
        <v>278.53380325670696</v>
      </c>
      <c r="H618">
        <f>SUM(B618:F618)/N618</f>
        <v>136.45744261578312</v>
      </c>
      <c r="I618">
        <f t="shared" si="31"/>
        <v>1</v>
      </c>
      <c r="J618">
        <f t="shared" si="32"/>
        <v>1</v>
      </c>
      <c r="K618">
        <f t="shared" si="33"/>
        <v>1</v>
      </c>
      <c r="L618">
        <f t="shared" si="34"/>
        <v>1</v>
      </c>
      <c r="M618">
        <f t="shared" si="35"/>
        <v>1</v>
      </c>
      <c r="N618">
        <f t="shared" si="36"/>
        <v>5</v>
      </c>
    </row>
    <row r="619" spans="1:14">
      <c r="A619" t="s">
        <v>224</v>
      </c>
      <c r="B619">
        <v>147.88622533153057</v>
      </c>
      <c r="C619">
        <v>71.516277958675531</v>
      </c>
      <c r="D619">
        <v>133.53950852453306</v>
      </c>
      <c r="E619">
        <v>186.17773973246176</v>
      </c>
      <c r="F619">
        <v>153.13148739471927</v>
      </c>
      <c r="H619">
        <f>SUM(B619:F619)/N619</f>
        <v>138.45024778838402</v>
      </c>
      <c r="I619">
        <f t="shared" si="31"/>
        <v>1</v>
      </c>
      <c r="J619">
        <f t="shared" si="32"/>
        <v>1</v>
      </c>
      <c r="K619">
        <f t="shared" si="33"/>
        <v>1</v>
      </c>
      <c r="L619">
        <f t="shared" si="34"/>
        <v>1</v>
      </c>
      <c r="M619">
        <f t="shared" si="35"/>
        <v>1</v>
      </c>
      <c r="N619">
        <f t="shared" si="36"/>
        <v>5</v>
      </c>
    </row>
    <row r="620" spans="1:14">
      <c r="A620" t="s">
        <v>69</v>
      </c>
      <c r="B620">
        <v>120.21985846733092</v>
      </c>
      <c r="C620">
        <v>165.41371649833297</v>
      </c>
      <c r="D620">
        <v>151.12863232585752</v>
      </c>
      <c r="E620">
        <v>112.68504969682586</v>
      </c>
      <c r="F620">
        <v>146.94826071697918</v>
      </c>
      <c r="H620">
        <f>SUM(B620:F620)/N620</f>
        <v>139.2791035410653</v>
      </c>
      <c r="I620">
        <f t="shared" si="31"/>
        <v>1</v>
      </c>
      <c r="J620">
        <f t="shared" si="32"/>
        <v>1</v>
      </c>
      <c r="K620">
        <f t="shared" si="33"/>
        <v>1</v>
      </c>
      <c r="L620">
        <f t="shared" si="34"/>
        <v>1</v>
      </c>
      <c r="M620">
        <f t="shared" si="35"/>
        <v>1</v>
      </c>
      <c r="N620">
        <f t="shared" si="36"/>
        <v>5</v>
      </c>
    </row>
    <row r="621" spans="1:14">
      <c r="A621" t="s">
        <v>85</v>
      </c>
      <c r="B621">
        <v>82.206855060818938</v>
      </c>
      <c r="C621">
        <v>113.52384175452376</v>
      </c>
      <c r="D621">
        <v>192.99464131136688</v>
      </c>
      <c r="E621">
        <v>163.39625708330186</v>
      </c>
      <c r="F621">
        <v>158.39743101350456</v>
      </c>
      <c r="H621">
        <f>SUM(B621:F621)/N621</f>
        <v>142.10380524470321</v>
      </c>
      <c r="I621">
        <f t="shared" si="31"/>
        <v>1</v>
      </c>
      <c r="J621">
        <f t="shared" si="32"/>
        <v>1</v>
      </c>
      <c r="K621">
        <f t="shared" si="33"/>
        <v>1</v>
      </c>
      <c r="L621">
        <f t="shared" si="34"/>
        <v>1</v>
      </c>
      <c r="M621">
        <f t="shared" si="35"/>
        <v>1</v>
      </c>
      <c r="N621">
        <f t="shared" si="36"/>
        <v>5</v>
      </c>
    </row>
    <row r="622" spans="1:14">
      <c r="A622" t="s">
        <v>364</v>
      </c>
      <c r="B622">
        <v>37.537748664149845</v>
      </c>
      <c r="C622">
        <v>101.33175168187364</v>
      </c>
      <c r="D622">
        <v>200.33759481188491</v>
      </c>
      <c r="E622">
        <v>121.10203439650788</v>
      </c>
      <c r="F622">
        <v>260.11247456075915</v>
      </c>
      <c r="H622">
        <f>SUM(B622:F622)/N622</f>
        <v>144.08432082303506</v>
      </c>
      <c r="I622">
        <f t="shared" si="31"/>
        <v>1</v>
      </c>
      <c r="J622">
        <f t="shared" si="32"/>
        <v>1</v>
      </c>
      <c r="K622">
        <f t="shared" si="33"/>
        <v>1</v>
      </c>
      <c r="L622">
        <f t="shared" si="34"/>
        <v>1</v>
      </c>
      <c r="M622">
        <f t="shared" si="35"/>
        <v>1</v>
      </c>
      <c r="N622">
        <f t="shared" si="36"/>
        <v>5</v>
      </c>
    </row>
    <row r="623" spans="1:14">
      <c r="A623" t="s">
        <v>212</v>
      </c>
      <c r="B623">
        <v>71.148852541824411</v>
      </c>
      <c r="C623">
        <v>89.846420434620143</v>
      </c>
      <c r="D623">
        <v>120.81473382164151</v>
      </c>
      <c r="E623">
        <v>215.10358798803367</v>
      </c>
      <c r="F623">
        <v>245.8030728752077</v>
      </c>
      <c r="H623">
        <f>SUM(B623:F623)/N623</f>
        <v>148.54333353226548</v>
      </c>
      <c r="I623">
        <f t="shared" si="31"/>
        <v>1</v>
      </c>
      <c r="J623">
        <f t="shared" si="32"/>
        <v>1</v>
      </c>
      <c r="K623">
        <f t="shared" si="33"/>
        <v>1</v>
      </c>
      <c r="L623">
        <f t="shared" si="34"/>
        <v>1</v>
      </c>
      <c r="M623">
        <f t="shared" si="35"/>
        <v>1</v>
      </c>
      <c r="N623">
        <f t="shared" si="36"/>
        <v>5</v>
      </c>
    </row>
    <row r="624" spans="1:14">
      <c r="A624" t="s">
        <v>186</v>
      </c>
      <c r="B624">
        <v>120.03032943840128</v>
      </c>
      <c r="C624">
        <v>137.03429257354449</v>
      </c>
      <c r="D624">
        <v>172.80661823637749</v>
      </c>
      <c r="E624">
        <v>195.25743714261327</v>
      </c>
      <c r="F624">
        <v>205.24520441814252</v>
      </c>
      <c r="H624">
        <f>SUM(B624:F624)/N624</f>
        <v>166.07477636181582</v>
      </c>
      <c r="I624">
        <f t="shared" si="31"/>
        <v>1</v>
      </c>
      <c r="J624">
        <f t="shared" si="32"/>
        <v>1</v>
      </c>
      <c r="K624">
        <f t="shared" si="33"/>
        <v>1</v>
      </c>
      <c r="L624">
        <f t="shared" si="34"/>
        <v>1</v>
      </c>
      <c r="M624">
        <f t="shared" si="35"/>
        <v>1</v>
      </c>
      <c r="N624">
        <f t="shared" si="36"/>
        <v>5</v>
      </c>
    </row>
    <row r="625" spans="1:14">
      <c r="A625" t="s">
        <v>28</v>
      </c>
      <c r="B625">
        <v>151.32867835434772</v>
      </c>
      <c r="C625">
        <v>148.30590889640956</v>
      </c>
      <c r="D625">
        <v>153.721777642386</v>
      </c>
      <c r="E625">
        <v>165.39024488498779</v>
      </c>
      <c r="F625">
        <v>241.23918770898948</v>
      </c>
      <c r="H625">
        <f>SUM(B625:F625)/N625</f>
        <v>171.99715949742409</v>
      </c>
      <c r="I625">
        <f t="shared" si="31"/>
        <v>1</v>
      </c>
      <c r="J625">
        <f t="shared" si="32"/>
        <v>1</v>
      </c>
      <c r="K625">
        <f t="shared" si="33"/>
        <v>1</v>
      </c>
      <c r="L625">
        <f t="shared" si="34"/>
        <v>1</v>
      </c>
      <c r="M625">
        <f t="shared" si="35"/>
        <v>1</v>
      </c>
      <c r="N625">
        <f t="shared" si="36"/>
        <v>5</v>
      </c>
    </row>
    <row r="626" spans="1:14">
      <c r="A626" t="s">
        <v>263</v>
      </c>
      <c r="B626">
        <v>0</v>
      </c>
      <c r="C626">
        <v>0</v>
      </c>
      <c r="D626">
        <v>375.97724742726746</v>
      </c>
      <c r="E626">
        <v>141.46266974551446</v>
      </c>
      <c r="F626">
        <v>15.015978696685707</v>
      </c>
      <c r="H626">
        <f>SUM(B626:F626)/N626</f>
        <v>177.48529862315584</v>
      </c>
      <c r="I626">
        <f t="shared" si="31"/>
        <v>0</v>
      </c>
      <c r="J626">
        <f t="shared" si="32"/>
        <v>0</v>
      </c>
      <c r="K626">
        <f t="shared" si="33"/>
        <v>1</v>
      </c>
      <c r="L626">
        <f t="shared" si="34"/>
        <v>1</v>
      </c>
      <c r="M626">
        <f t="shared" si="35"/>
        <v>1</v>
      </c>
      <c r="N626">
        <f t="shared" si="36"/>
        <v>3</v>
      </c>
    </row>
    <row r="627" spans="1:14">
      <c r="A627" t="s">
        <v>7</v>
      </c>
      <c r="B627">
        <v>169.48684405452707</v>
      </c>
      <c r="C627">
        <v>203.57687502808716</v>
      </c>
      <c r="D627">
        <v>175.38094981204921</v>
      </c>
      <c r="E627">
        <v>150.88478524130969</v>
      </c>
      <c r="F627">
        <v>229.75054445615825</v>
      </c>
      <c r="H627">
        <f>SUM(B627:F627)/N627</f>
        <v>185.8159997184263</v>
      </c>
      <c r="I627">
        <f t="shared" si="31"/>
        <v>1</v>
      </c>
      <c r="J627">
        <f t="shared" si="32"/>
        <v>1</v>
      </c>
      <c r="K627">
        <f t="shared" si="33"/>
        <v>1</v>
      </c>
      <c r="L627">
        <f t="shared" si="34"/>
        <v>1</v>
      </c>
      <c r="M627">
        <f t="shared" si="35"/>
        <v>1</v>
      </c>
      <c r="N627">
        <f t="shared" si="36"/>
        <v>5</v>
      </c>
    </row>
    <row r="628" spans="1:14">
      <c r="A628" t="s">
        <v>434</v>
      </c>
      <c r="B628">
        <v>138.39214630971347</v>
      </c>
      <c r="C628">
        <v>143.50903051294048</v>
      </c>
      <c r="D628">
        <v>182.02494229898997</v>
      </c>
      <c r="E628">
        <v>207.16414154254062</v>
      </c>
      <c r="F628">
        <v>274.31001801969779</v>
      </c>
      <c r="H628">
        <f>SUM(B628:F628)/N628</f>
        <v>189.08005573677647</v>
      </c>
      <c r="I628">
        <f t="shared" si="31"/>
        <v>1</v>
      </c>
      <c r="J628">
        <f t="shared" si="32"/>
        <v>1</v>
      </c>
      <c r="K628">
        <f t="shared" si="33"/>
        <v>1</v>
      </c>
      <c r="L628">
        <f t="shared" si="34"/>
        <v>1</v>
      </c>
      <c r="M628">
        <f t="shared" si="35"/>
        <v>1</v>
      </c>
      <c r="N628">
        <f t="shared" si="36"/>
        <v>5</v>
      </c>
    </row>
    <row r="629" spans="1:14">
      <c r="A629" t="s">
        <v>5</v>
      </c>
      <c r="B629">
        <v>254.11133567130707</v>
      </c>
      <c r="C629">
        <v>148.10759579749171</v>
      </c>
      <c r="D629">
        <v>213.31671473806367</v>
      </c>
      <c r="E629">
        <v>246.72404172613804</v>
      </c>
      <c r="F629">
        <v>107.00672221825747</v>
      </c>
      <c r="H629">
        <f>SUM(B629:F629)/N629</f>
        <v>193.85328203025159</v>
      </c>
      <c r="I629">
        <f t="shared" si="31"/>
        <v>1</v>
      </c>
      <c r="J629">
        <f t="shared" si="32"/>
        <v>1</v>
      </c>
      <c r="K629">
        <f t="shared" si="33"/>
        <v>1</v>
      </c>
      <c r="L629">
        <f t="shared" si="34"/>
        <v>1</v>
      </c>
      <c r="M629">
        <f t="shared" si="35"/>
        <v>1</v>
      </c>
      <c r="N629">
        <f t="shared" si="36"/>
        <v>5</v>
      </c>
    </row>
    <row r="630" spans="1:14">
      <c r="A630" t="s">
        <v>315</v>
      </c>
      <c r="B630">
        <v>180.83876910548062</v>
      </c>
      <c r="C630">
        <v>177.56709015942758</v>
      </c>
      <c r="D630">
        <v>225.5405400380069</v>
      </c>
      <c r="E630">
        <v>207.26215444226568</v>
      </c>
      <c r="F630">
        <v>192.04618570700154</v>
      </c>
      <c r="H630">
        <f>SUM(B630:F630)/N630</f>
        <v>196.65094789043647</v>
      </c>
      <c r="I630">
        <f t="shared" si="31"/>
        <v>1</v>
      </c>
      <c r="J630">
        <f t="shared" si="32"/>
        <v>1</v>
      </c>
      <c r="K630">
        <f t="shared" si="33"/>
        <v>1</v>
      </c>
      <c r="L630">
        <f t="shared" si="34"/>
        <v>1</v>
      </c>
      <c r="M630">
        <f t="shared" si="35"/>
        <v>1</v>
      </c>
      <c r="N630">
        <f t="shared" si="36"/>
        <v>5</v>
      </c>
    </row>
    <row r="631" spans="1:14">
      <c r="A631" t="s">
        <v>486</v>
      </c>
      <c r="B631">
        <v>188.1048744471812</v>
      </c>
      <c r="C631">
        <v>205.20522884343575</v>
      </c>
      <c r="D631">
        <v>227.66392267356369</v>
      </c>
      <c r="E631">
        <v>167.8910541704667</v>
      </c>
      <c r="F631">
        <v>204.2975152480295</v>
      </c>
      <c r="H631">
        <f>SUM(B631:F631)/N631</f>
        <v>198.63251907653537</v>
      </c>
      <c r="I631">
        <f t="shared" si="31"/>
        <v>1</v>
      </c>
      <c r="J631">
        <f t="shared" si="32"/>
        <v>1</v>
      </c>
      <c r="K631">
        <f t="shared" si="33"/>
        <v>1</v>
      </c>
      <c r="L631">
        <f t="shared" si="34"/>
        <v>1</v>
      </c>
      <c r="M631">
        <f t="shared" si="35"/>
        <v>1</v>
      </c>
      <c r="N631">
        <f t="shared" si="36"/>
        <v>5</v>
      </c>
    </row>
    <row r="632" spans="1:14">
      <c r="A632" t="s">
        <v>523</v>
      </c>
      <c r="B632">
        <v>234.58733730089207</v>
      </c>
      <c r="C632">
        <v>209.90970053943073</v>
      </c>
      <c r="D632">
        <v>181.00067379896777</v>
      </c>
      <c r="E632">
        <v>180.84269903199208</v>
      </c>
      <c r="F632">
        <v>223.42227619778953</v>
      </c>
      <c r="H632">
        <f>SUM(B632:F632)/N632</f>
        <v>205.95253737381444</v>
      </c>
      <c r="I632">
        <f t="shared" si="31"/>
        <v>1</v>
      </c>
      <c r="J632">
        <f t="shared" si="32"/>
        <v>1</v>
      </c>
      <c r="K632">
        <f t="shared" si="33"/>
        <v>1</v>
      </c>
      <c r="L632">
        <f t="shared" si="34"/>
        <v>1</v>
      </c>
      <c r="M632">
        <f t="shared" si="35"/>
        <v>1</v>
      </c>
      <c r="N632">
        <f t="shared" si="36"/>
        <v>5</v>
      </c>
    </row>
    <row r="633" spans="1:14">
      <c r="A633" t="s">
        <v>201</v>
      </c>
      <c r="B633">
        <v>244.67601275580853</v>
      </c>
      <c r="C633">
        <v>274.09100835976596</v>
      </c>
      <c r="D633">
        <v>267.51981407082098</v>
      </c>
      <c r="E633">
        <v>188.85814261148826</v>
      </c>
      <c r="F633">
        <v>212.28122377016783</v>
      </c>
      <c r="H633">
        <f>SUM(B633:F633)/N633</f>
        <v>237.48524031361029</v>
      </c>
      <c r="I633">
        <f t="shared" si="31"/>
        <v>1</v>
      </c>
      <c r="J633">
        <f t="shared" si="32"/>
        <v>1</v>
      </c>
      <c r="K633">
        <f t="shared" si="33"/>
        <v>1</v>
      </c>
      <c r="L633">
        <f t="shared" si="34"/>
        <v>1</v>
      </c>
      <c r="M633">
        <f t="shared" si="35"/>
        <v>1</v>
      </c>
      <c r="N633">
        <f t="shared" si="36"/>
        <v>5</v>
      </c>
    </row>
    <row r="634" spans="1:14">
      <c r="A634" t="s">
        <v>176</v>
      </c>
      <c r="B634">
        <v>184.9005125423628</v>
      </c>
      <c r="C634">
        <v>209.16366952558542</v>
      </c>
      <c r="D634">
        <v>267.87443360822351</v>
      </c>
      <c r="E634">
        <v>283.41803413139093</v>
      </c>
      <c r="F634">
        <v>287.83551259627882</v>
      </c>
      <c r="H634">
        <f>SUM(B634:F634)/N634</f>
        <v>246.63843248076827</v>
      </c>
      <c r="I634">
        <f t="shared" si="31"/>
        <v>1</v>
      </c>
      <c r="J634">
        <f t="shared" si="32"/>
        <v>1</v>
      </c>
      <c r="K634">
        <f t="shared" si="33"/>
        <v>1</v>
      </c>
      <c r="L634">
        <f t="shared" si="34"/>
        <v>1</v>
      </c>
      <c r="M634">
        <f t="shared" si="35"/>
        <v>1</v>
      </c>
      <c r="N634">
        <f t="shared" si="36"/>
        <v>5</v>
      </c>
    </row>
    <row r="635" spans="1:14">
      <c r="A635" t="s">
        <v>488</v>
      </c>
      <c r="B635">
        <v>213.88896035336072</v>
      </c>
      <c r="C635">
        <v>244.57628512899944</v>
      </c>
      <c r="D635">
        <v>326.87420518360824</v>
      </c>
      <c r="E635">
        <v>253.39190106957645</v>
      </c>
      <c r="F635">
        <v>229.37831239675282</v>
      </c>
      <c r="H635">
        <f>SUM(B635:F635)/N635</f>
        <v>253.62193282645953</v>
      </c>
      <c r="I635">
        <f t="shared" si="31"/>
        <v>1</v>
      </c>
      <c r="J635">
        <f t="shared" si="32"/>
        <v>1</v>
      </c>
      <c r="K635">
        <f t="shared" si="33"/>
        <v>1</v>
      </c>
      <c r="L635">
        <f t="shared" si="34"/>
        <v>1</v>
      </c>
      <c r="M635">
        <f t="shared" si="35"/>
        <v>1</v>
      </c>
      <c r="N635">
        <f t="shared" si="36"/>
        <v>5</v>
      </c>
    </row>
    <row r="636" spans="1:14">
      <c r="A636" t="s">
        <v>68</v>
      </c>
      <c r="B636">
        <v>414.1637364158496</v>
      </c>
      <c r="C636">
        <v>240.19613880670539</v>
      </c>
      <c r="D636">
        <v>221.33620700657886</v>
      </c>
      <c r="E636">
        <v>200.81841118190655</v>
      </c>
      <c r="F636">
        <v>193.15467731090695</v>
      </c>
      <c r="H636">
        <f>SUM(B636:F636)/N636</f>
        <v>253.93383414438949</v>
      </c>
      <c r="I636">
        <f t="shared" si="31"/>
        <v>1</v>
      </c>
      <c r="J636">
        <f t="shared" si="32"/>
        <v>1</v>
      </c>
      <c r="K636">
        <f t="shared" si="33"/>
        <v>1</v>
      </c>
      <c r="L636">
        <f t="shared" si="34"/>
        <v>1</v>
      </c>
      <c r="M636">
        <f t="shared" si="35"/>
        <v>1</v>
      </c>
      <c r="N636">
        <f t="shared" si="36"/>
        <v>5</v>
      </c>
    </row>
    <row r="637" spans="1:14">
      <c r="A637" t="s">
        <v>234</v>
      </c>
      <c r="B637">
        <v>91.125198098256732</v>
      </c>
      <c r="C637">
        <v>164.98205204038436</v>
      </c>
      <c r="D637">
        <v>312.63637812468812</v>
      </c>
      <c r="E637">
        <v>293.00808327356253</v>
      </c>
      <c r="F637">
        <v>415.07060014631469</v>
      </c>
      <c r="H637">
        <f>SUM(B637:F637)/N637</f>
        <v>255.36446233664128</v>
      </c>
      <c r="I637">
        <f t="shared" si="31"/>
        <v>1</v>
      </c>
      <c r="J637">
        <f t="shared" si="32"/>
        <v>1</v>
      </c>
      <c r="K637">
        <f t="shared" si="33"/>
        <v>1</v>
      </c>
      <c r="L637">
        <f t="shared" si="34"/>
        <v>1</v>
      </c>
      <c r="M637">
        <f t="shared" si="35"/>
        <v>1</v>
      </c>
      <c r="N637">
        <f t="shared" si="36"/>
        <v>5</v>
      </c>
    </row>
    <row r="638" spans="1:14">
      <c r="A638" t="s">
        <v>81</v>
      </c>
      <c r="B638">
        <v>291.2628379954582</v>
      </c>
      <c r="C638">
        <v>296.43906575787156</v>
      </c>
      <c r="D638">
        <v>269.06261257646509</v>
      </c>
      <c r="E638">
        <v>228.00596038595168</v>
      </c>
      <c r="F638">
        <v>226.17208557339069</v>
      </c>
      <c r="H638">
        <f>SUM(B638:F638)/N638</f>
        <v>262.18851245782741</v>
      </c>
      <c r="I638">
        <f t="shared" si="31"/>
        <v>1</v>
      </c>
      <c r="J638">
        <f t="shared" si="32"/>
        <v>1</v>
      </c>
      <c r="K638">
        <f t="shared" si="33"/>
        <v>1</v>
      </c>
      <c r="L638">
        <f t="shared" si="34"/>
        <v>1</v>
      </c>
      <c r="M638">
        <f t="shared" si="35"/>
        <v>1</v>
      </c>
      <c r="N638">
        <f t="shared" si="36"/>
        <v>5</v>
      </c>
    </row>
    <row r="639" spans="1:14">
      <c r="A639" t="s">
        <v>45</v>
      </c>
      <c r="B639">
        <v>286.25267367422504</v>
      </c>
      <c r="C639">
        <v>254.02624986060451</v>
      </c>
      <c r="D639">
        <v>234.74924784853184</v>
      </c>
      <c r="E639">
        <v>289.69543570193525</v>
      </c>
      <c r="F639">
        <v>331.08668754881728</v>
      </c>
      <c r="H639">
        <f>SUM(B639:F639)/N639</f>
        <v>279.16205892682279</v>
      </c>
      <c r="I639">
        <f t="shared" si="31"/>
        <v>1</v>
      </c>
      <c r="J639">
        <f t="shared" si="32"/>
        <v>1</v>
      </c>
      <c r="K639">
        <f t="shared" si="33"/>
        <v>1</v>
      </c>
      <c r="L639">
        <f t="shared" si="34"/>
        <v>1</v>
      </c>
      <c r="M639">
        <f t="shared" si="35"/>
        <v>1</v>
      </c>
      <c r="N639">
        <f t="shared" si="36"/>
        <v>5</v>
      </c>
    </row>
    <row r="640" spans="1:14">
      <c r="A640" t="s">
        <v>79</v>
      </c>
      <c r="B640">
        <v>116.23850055433797</v>
      </c>
      <c r="C640">
        <v>195.76407262830716</v>
      </c>
      <c r="D640">
        <v>305.761289568287</v>
      </c>
      <c r="E640">
        <v>430.00616314712749</v>
      </c>
      <c r="F640">
        <v>487.2856784075239</v>
      </c>
      <c r="H640">
        <f>SUM(B640:F640)/N640</f>
        <v>307.0111408611167</v>
      </c>
      <c r="I640">
        <f t="shared" si="31"/>
        <v>1</v>
      </c>
      <c r="J640">
        <f t="shared" si="32"/>
        <v>1</v>
      </c>
      <c r="K640">
        <f t="shared" si="33"/>
        <v>1</v>
      </c>
      <c r="L640">
        <f t="shared" si="34"/>
        <v>1</v>
      </c>
      <c r="M640">
        <f t="shared" si="35"/>
        <v>1</v>
      </c>
      <c r="N640">
        <f t="shared" si="36"/>
        <v>5</v>
      </c>
    </row>
    <row r="641" spans="1:15">
      <c r="A641" t="s">
        <v>337</v>
      </c>
      <c r="B641">
        <v>319.43403331090889</v>
      </c>
      <c r="C641">
        <v>342.09449656015039</v>
      </c>
      <c r="D641">
        <v>321.50562601237198</v>
      </c>
      <c r="E641">
        <v>348.17466097192039</v>
      </c>
      <c r="F641">
        <v>380.54463332046936</v>
      </c>
      <c r="H641">
        <f>SUM(B641:F641)/N641</f>
        <v>342.35069003516418</v>
      </c>
      <c r="I641">
        <f t="shared" ref="I641:I679" si="37">IF(B641&gt;0,1,0)</f>
        <v>1</v>
      </c>
      <c r="J641">
        <f t="shared" ref="J641:J679" si="38">IF(C641&gt;0,1,0)</f>
        <v>1</v>
      </c>
      <c r="K641">
        <f t="shared" ref="K641:K679" si="39">IF(D641&gt;0,1,0)</f>
        <v>1</v>
      </c>
      <c r="L641">
        <f t="shared" ref="L641:L679" si="40">IF(E641&gt;0,1,0)</f>
        <v>1</v>
      </c>
      <c r="M641">
        <f t="shared" ref="M641:M679" si="41">IF(F641&gt;0,1,0)</f>
        <v>1</v>
      </c>
      <c r="N641">
        <f t="shared" ref="N641:N679" si="42">SUM(I641:M641)</f>
        <v>5</v>
      </c>
    </row>
    <row r="642" spans="1:15">
      <c r="A642" t="s">
        <v>230</v>
      </c>
      <c r="B642">
        <v>430.02807743460914</v>
      </c>
      <c r="C642">
        <v>257.55060088551551</v>
      </c>
      <c r="D642">
        <v>0</v>
      </c>
      <c r="E642">
        <v>0</v>
      </c>
      <c r="F642">
        <v>0</v>
      </c>
      <c r="H642">
        <f>SUM(B642:F642)/N642</f>
        <v>343.78933916006235</v>
      </c>
      <c r="I642">
        <f t="shared" si="37"/>
        <v>1</v>
      </c>
      <c r="J642">
        <f t="shared" si="38"/>
        <v>1</v>
      </c>
      <c r="K642">
        <f t="shared" si="39"/>
        <v>0</v>
      </c>
      <c r="L642">
        <f t="shared" si="40"/>
        <v>0</v>
      </c>
      <c r="M642">
        <f t="shared" si="41"/>
        <v>0</v>
      </c>
      <c r="N642">
        <f t="shared" si="42"/>
        <v>2</v>
      </c>
    </row>
    <row r="643" spans="1:15">
      <c r="A643" t="s">
        <v>317</v>
      </c>
      <c r="B643">
        <v>349.29712169655102</v>
      </c>
      <c r="C643">
        <v>353.65260097092869</v>
      </c>
      <c r="D643">
        <v>346.14639117888885</v>
      </c>
      <c r="E643">
        <v>349.92706653944441</v>
      </c>
      <c r="F643">
        <v>359.98788673749573</v>
      </c>
      <c r="H643">
        <f>SUM(B643:F643)/N643</f>
        <v>351.80221342466177</v>
      </c>
      <c r="I643">
        <f t="shared" si="37"/>
        <v>1</v>
      </c>
      <c r="J643">
        <f t="shared" si="38"/>
        <v>1</v>
      </c>
      <c r="K643">
        <f t="shared" si="39"/>
        <v>1</v>
      </c>
      <c r="L643">
        <f t="shared" si="40"/>
        <v>1</v>
      </c>
      <c r="M643">
        <f t="shared" si="41"/>
        <v>1</v>
      </c>
      <c r="N643">
        <f t="shared" si="42"/>
        <v>5</v>
      </c>
    </row>
    <row r="644" spans="1:15">
      <c r="A644" t="s">
        <v>78</v>
      </c>
      <c r="B644">
        <v>391.81888186275592</v>
      </c>
      <c r="C644">
        <v>380.69014713497336</v>
      </c>
      <c r="D644">
        <v>382.51889148350563</v>
      </c>
      <c r="E644">
        <v>353.67376401395865</v>
      </c>
      <c r="F644">
        <v>352.01035176766084</v>
      </c>
      <c r="H644">
        <f>SUM(B644:F644)/N644</f>
        <v>372.14240725257088</v>
      </c>
      <c r="I644">
        <f t="shared" si="37"/>
        <v>1</v>
      </c>
      <c r="J644">
        <f t="shared" si="38"/>
        <v>1</v>
      </c>
      <c r="K644">
        <f t="shared" si="39"/>
        <v>1</v>
      </c>
      <c r="L644">
        <f t="shared" si="40"/>
        <v>1</v>
      </c>
      <c r="M644">
        <f t="shared" si="41"/>
        <v>1</v>
      </c>
      <c r="N644">
        <f t="shared" si="42"/>
        <v>5</v>
      </c>
    </row>
    <row r="645" spans="1:15">
      <c r="A645" t="s">
        <v>73</v>
      </c>
      <c r="B645">
        <v>346.89330035139812</v>
      </c>
      <c r="C645">
        <v>375.6998014397135</v>
      </c>
      <c r="D645">
        <v>399.16496071752988</v>
      </c>
      <c r="E645">
        <v>378.60072804931434</v>
      </c>
      <c r="F645">
        <v>372.49437121824747</v>
      </c>
      <c r="H645">
        <f>SUM(B645:F645)/N645</f>
        <v>374.57063235524066</v>
      </c>
      <c r="I645">
        <f t="shared" si="37"/>
        <v>1</v>
      </c>
      <c r="J645">
        <f t="shared" si="38"/>
        <v>1</v>
      </c>
      <c r="K645">
        <f t="shared" si="39"/>
        <v>1</v>
      </c>
      <c r="L645">
        <f t="shared" si="40"/>
        <v>1</v>
      </c>
      <c r="M645">
        <f t="shared" si="41"/>
        <v>1</v>
      </c>
      <c r="N645">
        <f t="shared" si="42"/>
        <v>5</v>
      </c>
    </row>
    <row r="646" spans="1:15">
      <c r="A646" t="s">
        <v>232</v>
      </c>
      <c r="B646">
        <v>409.4385656319414</v>
      </c>
      <c r="C646">
        <v>412.92199696658065</v>
      </c>
      <c r="D646">
        <v>404.64226385761674</v>
      </c>
      <c r="E646">
        <v>347.83548239767975</v>
      </c>
      <c r="F646">
        <v>349.91256105533802</v>
      </c>
      <c r="H646">
        <f>SUM(B646:F646)/N646</f>
        <v>384.95017398183131</v>
      </c>
      <c r="I646">
        <f t="shared" si="37"/>
        <v>1</v>
      </c>
      <c r="J646">
        <f t="shared" si="38"/>
        <v>1</v>
      </c>
      <c r="K646">
        <f t="shared" si="39"/>
        <v>1</v>
      </c>
      <c r="L646">
        <f t="shared" si="40"/>
        <v>1</v>
      </c>
      <c r="M646">
        <f t="shared" si="41"/>
        <v>1</v>
      </c>
      <c r="N646">
        <f t="shared" si="42"/>
        <v>5</v>
      </c>
    </row>
    <row r="647" spans="1:15">
      <c r="A647" t="s">
        <v>76</v>
      </c>
      <c r="B647">
        <v>582.64132186000472</v>
      </c>
      <c r="C647">
        <v>409.04894891003198</v>
      </c>
      <c r="D647">
        <v>352.10949702512613</v>
      </c>
      <c r="E647">
        <v>305.36414188795129</v>
      </c>
      <c r="F647">
        <v>294.12033785541934</v>
      </c>
      <c r="H647">
        <f>SUM(B647:F647)/N647</f>
        <v>388.65684950770668</v>
      </c>
      <c r="I647">
        <f t="shared" si="37"/>
        <v>1</v>
      </c>
      <c r="J647">
        <f t="shared" si="38"/>
        <v>1</v>
      </c>
      <c r="K647">
        <f t="shared" si="39"/>
        <v>1</v>
      </c>
      <c r="L647">
        <f t="shared" si="40"/>
        <v>1</v>
      </c>
      <c r="M647">
        <f t="shared" si="41"/>
        <v>1</v>
      </c>
      <c r="N647">
        <f t="shared" si="42"/>
        <v>5</v>
      </c>
      <c r="O647">
        <v>30</v>
      </c>
    </row>
    <row r="648" spans="1:15">
      <c r="A648" t="s">
        <v>0</v>
      </c>
      <c r="B648">
        <v>196.22435691405832</v>
      </c>
      <c r="C648">
        <v>237.10432109340266</v>
      </c>
      <c r="D648">
        <v>319.77517841168753</v>
      </c>
      <c r="E648">
        <v>975.64993385381024</v>
      </c>
      <c r="F648">
        <v>0</v>
      </c>
      <c r="H648">
        <f>SUM(B648:F648)/N648</f>
        <v>432.18844756823967</v>
      </c>
      <c r="I648">
        <f t="shared" si="37"/>
        <v>1</v>
      </c>
      <c r="J648">
        <f t="shared" si="38"/>
        <v>1</v>
      </c>
      <c r="K648">
        <f t="shared" si="39"/>
        <v>1</v>
      </c>
      <c r="L648">
        <f t="shared" si="40"/>
        <v>1</v>
      </c>
      <c r="M648">
        <f t="shared" si="41"/>
        <v>0</v>
      </c>
      <c r="N648">
        <f t="shared" si="42"/>
        <v>4</v>
      </c>
      <c r="O648">
        <v>29</v>
      </c>
    </row>
    <row r="649" spans="1:15">
      <c r="A649" t="s">
        <v>77</v>
      </c>
      <c r="B649">
        <v>525.17380932906246</v>
      </c>
      <c r="C649">
        <v>495.0658412021009</v>
      </c>
      <c r="D649">
        <v>478.60426190304247</v>
      </c>
      <c r="E649">
        <v>432.13004558842044</v>
      </c>
      <c r="F649">
        <v>404.48567495022996</v>
      </c>
      <c r="H649">
        <f>SUM(B649:F649)/N649</f>
        <v>467.09192659457119</v>
      </c>
      <c r="I649">
        <f t="shared" si="37"/>
        <v>1</v>
      </c>
      <c r="J649">
        <f t="shared" si="38"/>
        <v>1</v>
      </c>
      <c r="K649">
        <f t="shared" si="39"/>
        <v>1</v>
      </c>
      <c r="L649">
        <f t="shared" si="40"/>
        <v>1</v>
      </c>
      <c r="M649">
        <f t="shared" si="41"/>
        <v>1</v>
      </c>
      <c r="N649">
        <f t="shared" si="42"/>
        <v>5</v>
      </c>
      <c r="O649">
        <v>28</v>
      </c>
    </row>
    <row r="650" spans="1:15">
      <c r="A650" t="s">
        <v>51</v>
      </c>
      <c r="B650">
        <v>559.89445914546695</v>
      </c>
      <c r="C650">
        <v>464.12633939869136</v>
      </c>
      <c r="D650">
        <v>437.39252883876321</v>
      </c>
      <c r="E650">
        <v>441.33562477206709</v>
      </c>
      <c r="F650">
        <v>444.58758393427831</v>
      </c>
      <c r="H650">
        <f>SUM(B650:F650)/N650</f>
        <v>469.46730721785343</v>
      </c>
      <c r="I650">
        <f t="shared" si="37"/>
        <v>1</v>
      </c>
      <c r="J650">
        <f t="shared" si="38"/>
        <v>1</v>
      </c>
      <c r="K650">
        <f t="shared" si="39"/>
        <v>1</v>
      </c>
      <c r="L650">
        <f t="shared" si="40"/>
        <v>1</v>
      </c>
      <c r="M650">
        <f t="shared" si="41"/>
        <v>1</v>
      </c>
      <c r="N650">
        <f t="shared" si="42"/>
        <v>5</v>
      </c>
      <c r="O650">
        <v>27</v>
      </c>
    </row>
    <row r="651" spans="1:15">
      <c r="A651" t="s">
        <v>64</v>
      </c>
      <c r="B651">
        <v>499.86274689219749</v>
      </c>
      <c r="C651">
        <v>470.21927742482853</v>
      </c>
      <c r="D651">
        <v>464.25677692646661</v>
      </c>
      <c r="E651">
        <v>451.60355924071945</v>
      </c>
      <c r="F651">
        <v>468.73995033819585</v>
      </c>
      <c r="H651">
        <f>SUM(B651:F651)/N651</f>
        <v>470.93646216448161</v>
      </c>
      <c r="I651">
        <f t="shared" si="37"/>
        <v>1</v>
      </c>
      <c r="J651">
        <f t="shared" si="38"/>
        <v>1</v>
      </c>
      <c r="K651">
        <f t="shared" si="39"/>
        <v>1</v>
      </c>
      <c r="L651">
        <f t="shared" si="40"/>
        <v>1</v>
      </c>
      <c r="M651">
        <f t="shared" si="41"/>
        <v>1</v>
      </c>
      <c r="N651">
        <f t="shared" si="42"/>
        <v>5</v>
      </c>
      <c r="O651">
        <v>26</v>
      </c>
    </row>
    <row r="652" spans="1:15">
      <c r="A652" t="s">
        <v>42</v>
      </c>
      <c r="B652">
        <v>426.51106796056223</v>
      </c>
      <c r="C652">
        <v>430.5036698237106</v>
      </c>
      <c r="D652">
        <v>511.64793965049154</v>
      </c>
      <c r="E652">
        <v>479.0330765454874</v>
      </c>
      <c r="F652">
        <v>555.36728146000598</v>
      </c>
      <c r="H652">
        <f>SUM(B652:F652)/N652</f>
        <v>480.61260708805156</v>
      </c>
      <c r="I652">
        <f t="shared" si="37"/>
        <v>1</v>
      </c>
      <c r="J652">
        <f t="shared" si="38"/>
        <v>1</v>
      </c>
      <c r="K652">
        <f t="shared" si="39"/>
        <v>1</v>
      </c>
      <c r="L652">
        <f t="shared" si="40"/>
        <v>1</v>
      </c>
      <c r="M652">
        <f t="shared" si="41"/>
        <v>1</v>
      </c>
      <c r="N652">
        <f t="shared" si="42"/>
        <v>5</v>
      </c>
      <c r="O652">
        <v>25</v>
      </c>
    </row>
    <row r="653" spans="1:15">
      <c r="A653" t="s">
        <v>82</v>
      </c>
      <c r="B653">
        <v>527.03731100677396</v>
      </c>
      <c r="C653">
        <v>574.09116350873398</v>
      </c>
      <c r="D653">
        <v>529.86272082994196</v>
      </c>
      <c r="E653">
        <v>449.30869534977865</v>
      </c>
      <c r="F653">
        <v>425.02071341295874</v>
      </c>
      <c r="H653">
        <f>SUM(B653:F653)/N653</f>
        <v>501.06412082163752</v>
      </c>
      <c r="I653">
        <f t="shared" si="37"/>
        <v>1</v>
      </c>
      <c r="J653">
        <f t="shared" si="38"/>
        <v>1</v>
      </c>
      <c r="K653">
        <f t="shared" si="39"/>
        <v>1</v>
      </c>
      <c r="L653">
        <f t="shared" si="40"/>
        <v>1</v>
      </c>
      <c r="M653">
        <f t="shared" si="41"/>
        <v>1</v>
      </c>
      <c r="N653">
        <f t="shared" si="42"/>
        <v>5</v>
      </c>
      <c r="O653">
        <v>24</v>
      </c>
    </row>
    <row r="654" spans="1:15">
      <c r="A654" t="s">
        <v>72</v>
      </c>
      <c r="B654">
        <v>494.6356009004005</v>
      </c>
      <c r="C654">
        <v>563.63249728592371</v>
      </c>
      <c r="D654">
        <v>511.18428796687158</v>
      </c>
      <c r="E654">
        <v>439.39493773355798</v>
      </c>
      <c r="F654">
        <v>585.47800594477519</v>
      </c>
      <c r="H654">
        <f>SUM(B654:F654)/N654</f>
        <v>518.86506596630579</v>
      </c>
      <c r="I654">
        <f t="shared" si="37"/>
        <v>1</v>
      </c>
      <c r="J654">
        <f t="shared" si="38"/>
        <v>1</v>
      </c>
      <c r="K654">
        <f t="shared" si="39"/>
        <v>1</v>
      </c>
      <c r="L654">
        <f t="shared" si="40"/>
        <v>1</v>
      </c>
      <c r="M654">
        <f t="shared" si="41"/>
        <v>1</v>
      </c>
      <c r="N654">
        <f t="shared" si="42"/>
        <v>5</v>
      </c>
      <c r="O654">
        <v>23</v>
      </c>
    </row>
    <row r="655" spans="1:15">
      <c r="A655" t="s">
        <v>203</v>
      </c>
      <c r="B655">
        <v>535.82316648767926</v>
      </c>
      <c r="C655">
        <v>518.26695304738917</v>
      </c>
      <c r="D655">
        <v>493.97913867236895</v>
      </c>
      <c r="E655">
        <v>512.48454980882093</v>
      </c>
      <c r="F655">
        <v>546.42281575676714</v>
      </c>
      <c r="H655">
        <f>SUM(B655:F655)/N655</f>
        <v>521.3953247546051</v>
      </c>
      <c r="I655">
        <f t="shared" si="37"/>
        <v>1</v>
      </c>
      <c r="J655">
        <f t="shared" si="38"/>
        <v>1</v>
      </c>
      <c r="K655">
        <f t="shared" si="39"/>
        <v>1</v>
      </c>
      <c r="L655">
        <f t="shared" si="40"/>
        <v>1</v>
      </c>
      <c r="M655">
        <f t="shared" si="41"/>
        <v>1</v>
      </c>
      <c r="N655">
        <f t="shared" si="42"/>
        <v>5</v>
      </c>
      <c r="O655">
        <v>22</v>
      </c>
    </row>
    <row r="656" spans="1:15">
      <c r="A656" t="s">
        <v>75</v>
      </c>
      <c r="B656">
        <v>477.27622480223806</v>
      </c>
      <c r="C656">
        <v>509.69005192301574</v>
      </c>
      <c r="D656">
        <v>628.72934751487469</v>
      </c>
      <c r="E656">
        <v>647.74805393865881</v>
      </c>
      <c r="F656">
        <v>649.49485702940831</v>
      </c>
      <c r="H656">
        <f>SUM(B656:F656)/N656</f>
        <v>582.58770704163908</v>
      </c>
      <c r="I656">
        <f t="shared" si="37"/>
        <v>1</v>
      </c>
      <c r="J656">
        <f t="shared" si="38"/>
        <v>1</v>
      </c>
      <c r="K656">
        <f t="shared" si="39"/>
        <v>1</v>
      </c>
      <c r="L656">
        <f t="shared" si="40"/>
        <v>1</v>
      </c>
      <c r="M656">
        <f t="shared" si="41"/>
        <v>1</v>
      </c>
      <c r="N656">
        <f t="shared" si="42"/>
        <v>5</v>
      </c>
      <c r="O656">
        <v>21</v>
      </c>
    </row>
    <row r="657" spans="1:15">
      <c r="A657" t="s">
        <v>59</v>
      </c>
      <c r="B657">
        <v>437.24014613923873</v>
      </c>
      <c r="C657">
        <v>475.32360164919129</v>
      </c>
      <c r="D657">
        <v>592.22543640896117</v>
      </c>
      <c r="E657">
        <v>677.43693843436142</v>
      </c>
      <c r="F657">
        <v>776.71192228833297</v>
      </c>
      <c r="H657">
        <f>SUM(B657:F657)/N657</f>
        <v>591.78760898401708</v>
      </c>
      <c r="I657">
        <f t="shared" si="37"/>
        <v>1</v>
      </c>
      <c r="J657">
        <f t="shared" si="38"/>
        <v>1</v>
      </c>
      <c r="K657">
        <f t="shared" si="39"/>
        <v>1</v>
      </c>
      <c r="L657">
        <f t="shared" si="40"/>
        <v>1</v>
      </c>
      <c r="M657">
        <f t="shared" si="41"/>
        <v>1</v>
      </c>
      <c r="N657">
        <f t="shared" si="42"/>
        <v>5</v>
      </c>
      <c r="O657">
        <v>20</v>
      </c>
    </row>
    <row r="658" spans="1:15">
      <c r="A658" t="s">
        <v>265</v>
      </c>
      <c r="B658">
        <v>662.87416372070152</v>
      </c>
      <c r="C658">
        <v>658.23528777652689</v>
      </c>
      <c r="D658">
        <v>740.26528879171224</v>
      </c>
      <c r="E658">
        <v>487.05873283283944</v>
      </c>
      <c r="F658">
        <v>468.64378937761637</v>
      </c>
      <c r="H658">
        <f>SUM(B658:F658)/N658</f>
        <v>603.41545249987917</v>
      </c>
      <c r="I658">
        <f t="shared" si="37"/>
        <v>1</v>
      </c>
      <c r="J658">
        <f t="shared" si="38"/>
        <v>1</v>
      </c>
      <c r="K658">
        <f t="shared" si="39"/>
        <v>1</v>
      </c>
      <c r="L658">
        <f t="shared" si="40"/>
        <v>1</v>
      </c>
      <c r="M658">
        <f t="shared" si="41"/>
        <v>1</v>
      </c>
      <c r="N658">
        <f t="shared" si="42"/>
        <v>5</v>
      </c>
      <c r="O658">
        <v>19</v>
      </c>
    </row>
    <row r="659" spans="1:15">
      <c r="A659" t="s">
        <v>490</v>
      </c>
      <c r="B659">
        <v>686.43652032023761</v>
      </c>
      <c r="C659">
        <v>659.51708986762549</v>
      </c>
      <c r="D659">
        <v>577.00137151694651</v>
      </c>
      <c r="E659">
        <v>541.37839014262727</v>
      </c>
      <c r="F659">
        <v>560.45640453113504</v>
      </c>
      <c r="H659">
        <f>SUM(B659:F659)/N659</f>
        <v>604.95795527571431</v>
      </c>
      <c r="I659">
        <f t="shared" si="37"/>
        <v>1</v>
      </c>
      <c r="J659">
        <f t="shared" si="38"/>
        <v>1</v>
      </c>
      <c r="K659">
        <f t="shared" si="39"/>
        <v>1</v>
      </c>
      <c r="L659">
        <f t="shared" si="40"/>
        <v>1</v>
      </c>
      <c r="M659">
        <f t="shared" si="41"/>
        <v>1</v>
      </c>
      <c r="N659">
        <f t="shared" si="42"/>
        <v>5</v>
      </c>
      <c r="O659">
        <v>18</v>
      </c>
    </row>
    <row r="660" spans="1:15">
      <c r="A660" t="s">
        <v>411</v>
      </c>
      <c r="B660">
        <v>636.02306866171534</v>
      </c>
      <c r="C660">
        <v>628.13398020280943</v>
      </c>
      <c r="D660">
        <v>657.77373514949579</v>
      </c>
      <c r="E660">
        <v>575.74761261616857</v>
      </c>
      <c r="F660">
        <v>581.32178588388695</v>
      </c>
      <c r="H660">
        <f>SUM(B660:F660)/N660</f>
        <v>615.80003650281526</v>
      </c>
      <c r="I660">
        <f t="shared" si="37"/>
        <v>1</v>
      </c>
      <c r="J660">
        <f t="shared" si="38"/>
        <v>1</v>
      </c>
      <c r="K660">
        <f t="shared" si="39"/>
        <v>1</v>
      </c>
      <c r="L660">
        <f t="shared" si="40"/>
        <v>1</v>
      </c>
      <c r="M660">
        <f t="shared" si="41"/>
        <v>1</v>
      </c>
      <c r="N660">
        <f t="shared" si="42"/>
        <v>5</v>
      </c>
      <c r="O660">
        <v>17</v>
      </c>
    </row>
    <row r="661" spans="1:15">
      <c r="A661" t="s">
        <v>172</v>
      </c>
      <c r="B661">
        <v>762.17244965480552</v>
      </c>
      <c r="C661">
        <v>665.9257791706334</v>
      </c>
      <c r="D661">
        <v>582.08828768641354</v>
      </c>
      <c r="E661">
        <v>548.20830356009503</v>
      </c>
      <c r="F661">
        <v>551.05685005795101</v>
      </c>
      <c r="H661">
        <f>SUM(B661:F661)/N661</f>
        <v>621.89033402597966</v>
      </c>
      <c r="I661">
        <f t="shared" si="37"/>
        <v>1</v>
      </c>
      <c r="J661">
        <f t="shared" si="38"/>
        <v>1</v>
      </c>
      <c r="K661">
        <f t="shared" si="39"/>
        <v>1</v>
      </c>
      <c r="L661">
        <f t="shared" si="40"/>
        <v>1</v>
      </c>
      <c r="M661">
        <f t="shared" si="41"/>
        <v>1</v>
      </c>
      <c r="N661">
        <f t="shared" si="42"/>
        <v>5</v>
      </c>
      <c r="O661">
        <v>16</v>
      </c>
    </row>
    <row r="662" spans="1:15">
      <c r="A662" t="s">
        <v>208</v>
      </c>
      <c r="B662">
        <v>756.91571386383873</v>
      </c>
      <c r="C662">
        <v>743.96822827669519</v>
      </c>
      <c r="D662">
        <v>730.09342137427609</v>
      </c>
      <c r="E662">
        <v>685.02716331678289</v>
      </c>
      <c r="F662">
        <v>665.58953219953457</v>
      </c>
      <c r="H662">
        <f>SUM(B662:F662)/N662</f>
        <v>716.31881180622543</v>
      </c>
      <c r="I662">
        <f t="shared" si="37"/>
        <v>1</v>
      </c>
      <c r="J662">
        <f t="shared" si="38"/>
        <v>1</v>
      </c>
      <c r="K662">
        <f t="shared" si="39"/>
        <v>1</v>
      </c>
      <c r="L662">
        <f t="shared" si="40"/>
        <v>1</v>
      </c>
      <c r="M662">
        <f t="shared" si="41"/>
        <v>1</v>
      </c>
      <c r="N662">
        <f t="shared" si="42"/>
        <v>5</v>
      </c>
      <c r="O662">
        <v>15</v>
      </c>
    </row>
    <row r="663" spans="1:15">
      <c r="A663" t="s">
        <v>251</v>
      </c>
      <c r="B663">
        <v>697.04936366305299</v>
      </c>
      <c r="C663">
        <v>780.64590181203334</v>
      </c>
      <c r="D663">
        <v>865.72884413474367</v>
      </c>
      <c r="E663">
        <v>807.46835631798285</v>
      </c>
      <c r="F663">
        <v>720.31891424830462</v>
      </c>
      <c r="H663">
        <f>SUM(B663:F663)/N663</f>
        <v>774.24227603522354</v>
      </c>
      <c r="I663">
        <f t="shared" si="37"/>
        <v>1</v>
      </c>
      <c r="J663">
        <f t="shared" si="38"/>
        <v>1</v>
      </c>
      <c r="K663">
        <f t="shared" si="39"/>
        <v>1</v>
      </c>
      <c r="L663">
        <f t="shared" si="40"/>
        <v>1</v>
      </c>
      <c r="M663">
        <f t="shared" si="41"/>
        <v>1</v>
      </c>
      <c r="N663">
        <f t="shared" si="42"/>
        <v>5</v>
      </c>
      <c r="O663">
        <v>14</v>
      </c>
    </row>
    <row r="664" spans="1:15">
      <c r="A664" t="s">
        <v>71</v>
      </c>
      <c r="B664">
        <v>870.44566987335395</v>
      </c>
      <c r="C664">
        <v>867.21468838677492</v>
      </c>
      <c r="D664">
        <v>872.85992323933033</v>
      </c>
      <c r="E664">
        <v>829.81649511498551</v>
      </c>
      <c r="F664">
        <v>895.53256591534239</v>
      </c>
      <c r="H664">
        <f>SUM(B664:F664)/N664</f>
        <v>867.17386850595744</v>
      </c>
      <c r="I664">
        <f t="shared" si="37"/>
        <v>1</v>
      </c>
      <c r="J664">
        <f t="shared" si="38"/>
        <v>1</v>
      </c>
      <c r="K664">
        <f t="shared" si="39"/>
        <v>1</v>
      </c>
      <c r="L664">
        <f t="shared" si="40"/>
        <v>1</v>
      </c>
      <c r="M664">
        <f t="shared" si="41"/>
        <v>1</v>
      </c>
      <c r="N664">
        <f t="shared" si="42"/>
        <v>5</v>
      </c>
      <c r="O664">
        <v>13</v>
      </c>
    </row>
    <row r="665" spans="1:15">
      <c r="A665" t="s">
        <v>145</v>
      </c>
      <c r="B665">
        <v>755.85427129649406</v>
      </c>
      <c r="C665">
        <v>828.68887981015973</v>
      </c>
      <c r="D665">
        <v>783.68303243274738</v>
      </c>
      <c r="E665">
        <v>1009.4190809417782</v>
      </c>
      <c r="F665">
        <v>998.57451304393078</v>
      </c>
      <c r="H665">
        <f>SUM(B665:F665)/N665</f>
        <v>875.24395550502197</v>
      </c>
      <c r="I665">
        <f t="shared" si="37"/>
        <v>1</v>
      </c>
      <c r="J665">
        <f t="shared" si="38"/>
        <v>1</v>
      </c>
      <c r="K665">
        <f t="shared" si="39"/>
        <v>1</v>
      </c>
      <c r="L665">
        <f t="shared" si="40"/>
        <v>1</v>
      </c>
      <c r="M665">
        <f t="shared" si="41"/>
        <v>1</v>
      </c>
      <c r="N665">
        <f t="shared" si="42"/>
        <v>5</v>
      </c>
      <c r="O665">
        <v>12</v>
      </c>
    </row>
    <row r="666" spans="1:15">
      <c r="A666" t="s">
        <v>134</v>
      </c>
      <c r="B666">
        <v>778.54239179530782</v>
      </c>
      <c r="C666">
        <v>819.01299060873248</v>
      </c>
      <c r="D666">
        <v>946.90886619645778</v>
      </c>
      <c r="E666">
        <v>968.2606276893307</v>
      </c>
      <c r="F666">
        <v>1100.9134719965489</v>
      </c>
      <c r="H666">
        <f>SUM(B666:F666)/N666</f>
        <v>922.72766965727556</v>
      </c>
      <c r="I666">
        <f t="shared" si="37"/>
        <v>1</v>
      </c>
      <c r="J666">
        <f t="shared" si="38"/>
        <v>1</v>
      </c>
      <c r="K666">
        <f t="shared" si="39"/>
        <v>1</v>
      </c>
      <c r="L666">
        <f t="shared" si="40"/>
        <v>1</v>
      </c>
      <c r="M666">
        <f t="shared" si="41"/>
        <v>1</v>
      </c>
      <c r="N666">
        <f t="shared" si="42"/>
        <v>5</v>
      </c>
      <c r="O666">
        <v>11</v>
      </c>
    </row>
    <row r="667" spans="1:15">
      <c r="A667" t="s">
        <v>162</v>
      </c>
      <c r="B667">
        <v>1100.1713788091497</v>
      </c>
      <c r="C667">
        <v>865.69743182199875</v>
      </c>
      <c r="D667">
        <v>938.26604378895104</v>
      </c>
      <c r="E667">
        <v>985.21031935146505</v>
      </c>
      <c r="F667">
        <v>876.22960627719704</v>
      </c>
      <c r="H667">
        <f>SUM(B667:F667)/N667</f>
        <v>953.11495600975218</v>
      </c>
      <c r="I667">
        <f t="shared" si="37"/>
        <v>1</v>
      </c>
      <c r="J667">
        <f t="shared" si="38"/>
        <v>1</v>
      </c>
      <c r="K667">
        <f t="shared" si="39"/>
        <v>1</v>
      </c>
      <c r="L667">
        <f t="shared" si="40"/>
        <v>1</v>
      </c>
      <c r="M667">
        <f t="shared" si="41"/>
        <v>1</v>
      </c>
      <c r="N667">
        <f t="shared" si="42"/>
        <v>5</v>
      </c>
      <c r="O667">
        <v>10</v>
      </c>
    </row>
    <row r="668" spans="1:15">
      <c r="A668" t="s">
        <v>84</v>
      </c>
      <c r="B668">
        <v>1009.2903966625951</v>
      </c>
      <c r="C668">
        <v>1067.5939294549225</v>
      </c>
      <c r="D668">
        <v>1088.2126238005594</v>
      </c>
      <c r="E668">
        <v>1133.9127150390736</v>
      </c>
      <c r="F668">
        <v>1239.148527940087</v>
      </c>
      <c r="H668">
        <f>SUM(B668:F668)/N668</f>
        <v>1107.6316385794476</v>
      </c>
      <c r="I668">
        <f t="shared" si="37"/>
        <v>1</v>
      </c>
      <c r="J668">
        <f t="shared" si="38"/>
        <v>1</v>
      </c>
      <c r="K668">
        <f t="shared" si="39"/>
        <v>1</v>
      </c>
      <c r="L668">
        <f t="shared" si="40"/>
        <v>1</v>
      </c>
      <c r="M668">
        <f t="shared" si="41"/>
        <v>1</v>
      </c>
      <c r="N668">
        <f t="shared" si="42"/>
        <v>5</v>
      </c>
      <c r="O668">
        <v>9</v>
      </c>
    </row>
    <row r="669" spans="1:15">
      <c r="A669" t="s">
        <v>87</v>
      </c>
      <c r="B669">
        <v>878.45657908283715</v>
      </c>
      <c r="C669">
        <v>1220.5148806306436</v>
      </c>
      <c r="D669">
        <v>1555.6600187974027</v>
      </c>
      <c r="E669">
        <v>2091.8365141609029</v>
      </c>
      <c r="F669">
        <v>1575.5302945375736</v>
      </c>
      <c r="H669">
        <f>SUM(B669:F669)/N669</f>
        <v>1464.399657441872</v>
      </c>
      <c r="I669">
        <f t="shared" si="37"/>
        <v>1</v>
      </c>
      <c r="J669">
        <f t="shared" si="38"/>
        <v>1</v>
      </c>
      <c r="K669">
        <f t="shared" si="39"/>
        <v>1</v>
      </c>
      <c r="L669">
        <f t="shared" si="40"/>
        <v>1</v>
      </c>
      <c r="M669">
        <f t="shared" si="41"/>
        <v>1</v>
      </c>
      <c r="N669">
        <f t="shared" si="42"/>
        <v>5</v>
      </c>
      <c r="O669">
        <v>8</v>
      </c>
    </row>
    <row r="670" spans="1:15">
      <c r="A670" t="s">
        <v>88</v>
      </c>
      <c r="B670">
        <v>0</v>
      </c>
      <c r="C670">
        <v>2122.754281293875</v>
      </c>
      <c r="D670">
        <v>1536.7424222868149</v>
      </c>
      <c r="E670">
        <v>998.70967078045635</v>
      </c>
      <c r="F670">
        <v>0</v>
      </c>
      <c r="H670">
        <f>SUM(B670:F670)/N670</f>
        <v>1552.735458120382</v>
      </c>
      <c r="I670">
        <f t="shared" si="37"/>
        <v>0</v>
      </c>
      <c r="J670">
        <f t="shared" si="38"/>
        <v>1</v>
      </c>
      <c r="K670">
        <f t="shared" si="39"/>
        <v>1</v>
      </c>
      <c r="L670">
        <f t="shared" si="40"/>
        <v>1</v>
      </c>
      <c r="M670">
        <f t="shared" si="41"/>
        <v>0</v>
      </c>
      <c r="N670">
        <f t="shared" si="42"/>
        <v>3</v>
      </c>
      <c r="O670">
        <v>7</v>
      </c>
    </row>
    <row r="671" spans="1:15">
      <c r="A671" t="s">
        <v>465</v>
      </c>
      <c r="B671">
        <v>1863.3171762996808</v>
      </c>
      <c r="C671">
        <v>1844.5121810779526</v>
      </c>
      <c r="D671">
        <v>1907.0996692543918</v>
      </c>
      <c r="E671">
        <v>1646.4497064357672</v>
      </c>
      <c r="F671">
        <v>1812.5133801695461</v>
      </c>
      <c r="H671">
        <f>SUM(B671:F671)/N671</f>
        <v>1814.778422647468</v>
      </c>
      <c r="I671">
        <f t="shared" si="37"/>
        <v>1</v>
      </c>
      <c r="J671">
        <f t="shared" si="38"/>
        <v>1</v>
      </c>
      <c r="K671">
        <f t="shared" si="39"/>
        <v>1</v>
      </c>
      <c r="L671">
        <f t="shared" si="40"/>
        <v>1</v>
      </c>
      <c r="M671">
        <f t="shared" si="41"/>
        <v>1</v>
      </c>
      <c r="N671">
        <f t="shared" si="42"/>
        <v>5</v>
      </c>
      <c r="O671">
        <v>6</v>
      </c>
    </row>
    <row r="672" spans="1:15">
      <c r="A672" t="s">
        <v>89</v>
      </c>
      <c r="B672">
        <v>1480.6706246769616</v>
      </c>
      <c r="C672">
        <v>1402.1271920043953</v>
      </c>
      <c r="D672">
        <v>1864.885358301462</v>
      </c>
      <c r="E672">
        <v>2206.2033958435154</v>
      </c>
      <c r="F672">
        <v>2169.6628525131537</v>
      </c>
      <c r="H672">
        <f>SUM(B672:F672)/N672</f>
        <v>1824.7098846678978</v>
      </c>
      <c r="I672">
        <f t="shared" si="37"/>
        <v>1</v>
      </c>
      <c r="J672">
        <f t="shared" si="38"/>
        <v>1</v>
      </c>
      <c r="K672">
        <f t="shared" si="39"/>
        <v>1</v>
      </c>
      <c r="L672">
        <f t="shared" si="40"/>
        <v>1</v>
      </c>
      <c r="M672">
        <f t="shared" si="41"/>
        <v>1</v>
      </c>
      <c r="N672">
        <f t="shared" si="42"/>
        <v>5</v>
      </c>
      <c r="O672">
        <v>5</v>
      </c>
    </row>
    <row r="673" spans="1:15">
      <c r="A673" t="s">
        <v>534</v>
      </c>
      <c r="B673">
        <v>1488.3761583293385</v>
      </c>
      <c r="C673">
        <v>1742.2651692500265</v>
      </c>
      <c r="D673">
        <v>2259.5294391940924</v>
      </c>
      <c r="E673">
        <v>2291.381565642942</v>
      </c>
      <c r="F673">
        <v>1924.2152805874807</v>
      </c>
      <c r="H673">
        <f>SUM(B673:F673)/N673</f>
        <v>1941.1535226007759</v>
      </c>
      <c r="I673">
        <f t="shared" si="37"/>
        <v>1</v>
      </c>
      <c r="J673">
        <f t="shared" si="38"/>
        <v>1</v>
      </c>
      <c r="K673">
        <f t="shared" si="39"/>
        <v>1</v>
      </c>
      <c r="L673">
        <f t="shared" si="40"/>
        <v>1</v>
      </c>
      <c r="M673">
        <f t="shared" si="41"/>
        <v>1</v>
      </c>
      <c r="N673">
        <f t="shared" si="42"/>
        <v>5</v>
      </c>
      <c r="O673">
        <v>4</v>
      </c>
    </row>
    <row r="674" spans="1:15">
      <c r="A674" t="s">
        <v>331</v>
      </c>
      <c r="B674">
        <v>2230.6493547692094</v>
      </c>
      <c r="C674">
        <v>2401.2164334981289</v>
      </c>
      <c r="D674">
        <v>2165.0790819412014</v>
      </c>
      <c r="E674">
        <v>1743.0226035128178</v>
      </c>
      <c r="F674">
        <v>1692.9450821256521</v>
      </c>
      <c r="H674">
        <f>SUM(B674:F674)/N674</f>
        <v>2046.5825111694019</v>
      </c>
      <c r="I674">
        <f t="shared" si="37"/>
        <v>1</v>
      </c>
      <c r="J674">
        <f t="shared" si="38"/>
        <v>1</v>
      </c>
      <c r="K674">
        <f t="shared" si="39"/>
        <v>1</v>
      </c>
      <c r="L674">
        <f t="shared" si="40"/>
        <v>1</v>
      </c>
      <c r="M674">
        <f t="shared" si="41"/>
        <v>1</v>
      </c>
      <c r="N674">
        <f t="shared" si="42"/>
        <v>5</v>
      </c>
      <c r="O674">
        <v>3</v>
      </c>
    </row>
    <row r="675" spans="1:15">
      <c r="A675" t="s">
        <v>310</v>
      </c>
      <c r="B675">
        <v>2200.0661375661375</v>
      </c>
      <c r="C675">
        <v>2389.1428100997964</v>
      </c>
      <c r="D675">
        <v>2284.0345622568366</v>
      </c>
      <c r="E675">
        <v>2142.6856786211533</v>
      </c>
      <c r="F675">
        <v>1880.0806414237381</v>
      </c>
      <c r="H675">
        <f>SUM(B675:F675)/N675</f>
        <v>2179.2019659935322</v>
      </c>
      <c r="I675">
        <f t="shared" si="37"/>
        <v>1</v>
      </c>
      <c r="J675">
        <f t="shared" si="38"/>
        <v>1</v>
      </c>
      <c r="K675">
        <f t="shared" si="39"/>
        <v>1</v>
      </c>
      <c r="L675">
        <f t="shared" si="40"/>
        <v>1</v>
      </c>
      <c r="M675">
        <f t="shared" si="41"/>
        <v>1</v>
      </c>
      <c r="N675">
        <f t="shared" si="42"/>
        <v>5</v>
      </c>
      <c r="O675">
        <v>2</v>
      </c>
    </row>
    <row r="676" spans="1:15">
      <c r="A676" t="s">
        <v>124</v>
      </c>
      <c r="B676">
        <v>2820.2631207381996</v>
      </c>
      <c r="C676">
        <v>3041.8635560684129</v>
      </c>
      <c r="D676">
        <v>1972.1481674535128</v>
      </c>
      <c r="E676">
        <v>2518.0216861782014</v>
      </c>
      <c r="F676">
        <v>0</v>
      </c>
      <c r="H676">
        <f>SUM(B676:F676)/N676</f>
        <v>2588.0741326095817</v>
      </c>
      <c r="I676">
        <f t="shared" si="37"/>
        <v>1</v>
      </c>
      <c r="J676">
        <f t="shared" si="38"/>
        <v>1</v>
      </c>
      <c r="K676">
        <f t="shared" si="39"/>
        <v>1</v>
      </c>
      <c r="L676">
        <f t="shared" si="40"/>
        <v>1</v>
      </c>
      <c r="M676">
        <f t="shared" si="41"/>
        <v>0</v>
      </c>
      <c r="N676">
        <f t="shared" si="42"/>
        <v>4</v>
      </c>
      <c r="O676">
        <v>1</v>
      </c>
    </row>
    <row r="677" spans="1:15">
      <c r="A677" t="s">
        <v>47</v>
      </c>
      <c r="B677">
        <v>0</v>
      </c>
      <c r="C677">
        <v>0</v>
      </c>
      <c r="D677">
        <v>0</v>
      </c>
      <c r="E677">
        <v>0</v>
      </c>
      <c r="F677">
        <v>0</v>
      </c>
      <c r="H677" t="e">
        <f>SUM(B677:F677)/N677</f>
        <v>#DIV/0!</v>
      </c>
      <c r="I677">
        <f t="shared" si="37"/>
        <v>0</v>
      </c>
      <c r="J677">
        <f t="shared" si="38"/>
        <v>0</v>
      </c>
      <c r="K677">
        <f t="shared" si="39"/>
        <v>0</v>
      </c>
      <c r="L677">
        <f t="shared" si="40"/>
        <v>0</v>
      </c>
      <c r="M677">
        <f t="shared" si="41"/>
        <v>0</v>
      </c>
      <c r="N677">
        <f t="shared" si="42"/>
        <v>0</v>
      </c>
    </row>
    <row r="678" spans="1:15">
      <c r="A678" t="s">
        <v>80</v>
      </c>
      <c r="B678">
        <v>0</v>
      </c>
      <c r="C678">
        <v>0</v>
      </c>
      <c r="D678">
        <v>0</v>
      </c>
      <c r="E678">
        <v>0</v>
      </c>
      <c r="F678">
        <v>0</v>
      </c>
      <c r="H678" t="e">
        <f>SUM(B678:F678)/N678</f>
        <v>#DIV/0!</v>
      </c>
      <c r="I678">
        <f t="shared" si="37"/>
        <v>0</v>
      </c>
      <c r="J678">
        <f t="shared" si="38"/>
        <v>0</v>
      </c>
      <c r="K678">
        <f t="shared" si="39"/>
        <v>0</v>
      </c>
      <c r="L678">
        <f t="shared" si="40"/>
        <v>0</v>
      </c>
      <c r="M678">
        <f t="shared" si="41"/>
        <v>0</v>
      </c>
      <c r="N678">
        <f t="shared" si="42"/>
        <v>0</v>
      </c>
    </row>
    <row r="679" spans="1:15">
      <c r="A679" t="s">
        <v>90</v>
      </c>
      <c r="B679">
        <v>0</v>
      </c>
      <c r="C679">
        <v>0</v>
      </c>
      <c r="D679">
        <v>0</v>
      </c>
      <c r="E679">
        <v>0</v>
      </c>
      <c r="F679">
        <v>0</v>
      </c>
      <c r="H679" t="e">
        <f>SUM(B679:F679)/N679</f>
        <v>#DIV/0!</v>
      </c>
      <c r="I679">
        <f t="shared" si="37"/>
        <v>0</v>
      </c>
      <c r="J679">
        <f t="shared" si="38"/>
        <v>0</v>
      </c>
      <c r="K679">
        <f t="shared" si="39"/>
        <v>0</v>
      </c>
      <c r="L679">
        <f t="shared" si="40"/>
        <v>0</v>
      </c>
      <c r="M679">
        <f t="shared" si="41"/>
        <v>0</v>
      </c>
      <c r="N679">
        <f t="shared" si="42"/>
        <v>0</v>
      </c>
    </row>
  </sheetData>
  <sortState ref="A512:H679">
    <sortCondition ref="H512:H679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80"/>
  <sheetViews>
    <sheetView topLeftCell="A278" workbookViewId="0">
      <selection activeCell="D287" sqref="D287"/>
    </sheetView>
  </sheetViews>
  <sheetFormatPr baseColWidth="10" defaultRowHeight="14.4"/>
  <cols>
    <col min="1" max="1" width="20.33203125" customWidth="1"/>
    <col min="2" max="6" width="12.33203125" customWidth="1"/>
    <col min="7" max="7" width="4.77734375" customWidth="1"/>
    <col min="8" max="22" width="5" bestFit="1" customWidth="1"/>
    <col min="23" max="23" width="5" style="48" bestFit="1" customWidth="1"/>
    <col min="24" max="27" width="4.5546875" customWidth="1"/>
    <col min="28" max="28" width="4.5546875" style="48" customWidth="1"/>
  </cols>
  <sheetData>
    <row r="1" spans="1:43">
      <c r="A1" t="str">
        <f>Données!A2</f>
        <v>Pays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 s="48">
        <v>2019</v>
      </c>
      <c r="X1" t="s">
        <v>1405</v>
      </c>
      <c r="Y1" t="s">
        <v>1406</v>
      </c>
      <c r="Z1" s="47" t="s">
        <v>1407</v>
      </c>
      <c r="AA1" t="s">
        <v>1408</v>
      </c>
      <c r="AB1" s="48" t="s">
        <v>1409</v>
      </c>
      <c r="AC1" t="s">
        <v>1405</v>
      </c>
      <c r="AD1" t="s">
        <v>1406</v>
      </c>
      <c r="AE1" s="47" t="s">
        <v>1407</v>
      </c>
      <c r="AF1" t="s">
        <v>1408</v>
      </c>
      <c r="AG1" s="48" t="s">
        <v>1409</v>
      </c>
      <c r="AH1" s="54" t="s">
        <v>1412</v>
      </c>
      <c r="AI1" t="s">
        <v>1405</v>
      </c>
      <c r="AJ1" t="s">
        <v>1406</v>
      </c>
      <c r="AK1" s="47" t="s">
        <v>1407</v>
      </c>
      <c r="AL1" t="s">
        <v>1408</v>
      </c>
      <c r="AM1" s="48" t="s">
        <v>1409</v>
      </c>
      <c r="AN1" s="54" t="s">
        <v>1418</v>
      </c>
      <c r="AO1">
        <v>2019</v>
      </c>
      <c r="AP1" t="s">
        <v>1423</v>
      </c>
    </row>
    <row r="2" spans="1:43">
      <c r="A2" t="str">
        <f>Données!A3</f>
        <v>Afghanistan</v>
      </c>
      <c r="B2" s="36">
        <f>IF(Données!AZ3&gt;0,1,0)</f>
        <v>0</v>
      </c>
      <c r="C2" s="36">
        <f>IF(Données!BA3&gt;0,1,0)</f>
        <v>0</v>
      </c>
      <c r="D2" s="36">
        <f>IF(Données!BB3&gt;0,1,0)</f>
        <v>0</v>
      </c>
      <c r="E2" s="36">
        <f>IF(Données!BC3&gt;0,1,0)</f>
        <v>0</v>
      </c>
      <c r="F2" s="36">
        <f>IF(Données!BD3&gt;0,1,0)</f>
        <v>1</v>
      </c>
      <c r="G2" s="36">
        <f>IF(Données!BE3&gt;0,1,0)</f>
        <v>1</v>
      </c>
      <c r="H2" s="36">
        <f>IF(Données!BF3&gt;0,1,0)</f>
        <v>1</v>
      </c>
      <c r="I2" s="36">
        <f>IF(Données!BG3&gt;0,1,0)</f>
        <v>1</v>
      </c>
      <c r="J2" s="36">
        <f>IF(Données!BH3&gt;0,1,0)</f>
        <v>1</v>
      </c>
      <c r="K2" s="36">
        <f>IF(Données!BI3&gt;0,1,0)</f>
        <v>1</v>
      </c>
      <c r="L2" s="36">
        <f>IF(Données!BJ3&gt;0,1,0)</f>
        <v>1</v>
      </c>
      <c r="M2" s="36">
        <f>IF(Données!BK3&gt;0,1,0)</f>
        <v>1</v>
      </c>
      <c r="N2" s="36">
        <f>IF(Données!BL3&gt;0,1,0)</f>
        <v>1</v>
      </c>
      <c r="O2" s="36">
        <f>IF(Données!BM3&gt;0,1,0)</f>
        <v>1</v>
      </c>
      <c r="P2" s="36">
        <f>IF(Données!BN3&gt;0,1,0)</f>
        <v>1</v>
      </c>
      <c r="Q2" s="36">
        <f>IF(Données!BO3&gt;0,1,0)</f>
        <v>1</v>
      </c>
      <c r="R2" s="36">
        <f>IF(Données!BP3&gt;0,1,0)</f>
        <v>1</v>
      </c>
      <c r="S2" s="36">
        <f>IF(Données!BQ3&gt;0,1,0)</f>
        <v>1</v>
      </c>
      <c r="T2" s="36">
        <f>IF(Données!BR3&gt;0,1,0)</f>
        <v>1</v>
      </c>
      <c r="U2" s="36">
        <f>IF(Données!BS3&gt;0,1,0)</f>
        <v>1</v>
      </c>
      <c r="V2" s="36">
        <f>IF(Données!BT3&gt;0,1,0)</f>
        <v>1</v>
      </c>
      <c r="W2" s="36">
        <f>IF(Données!BU3&gt;0,1,0)</f>
        <v>1</v>
      </c>
      <c r="X2" s="36">
        <f t="shared" ref="X2:X35" si="0">B2+C2</f>
        <v>0</v>
      </c>
      <c r="Y2" s="36">
        <f t="shared" ref="Y2:Y35" si="1">SUM(D2:H2)</f>
        <v>3</v>
      </c>
      <c r="Z2" s="36">
        <f t="shared" ref="Z2:Z35" si="2">SUM(I2:M2)</f>
        <v>5</v>
      </c>
      <c r="AA2" s="36">
        <f t="shared" ref="AA2:AA35" si="3">SUM(N2:R2)</f>
        <v>5</v>
      </c>
      <c r="AB2" s="92">
        <f t="shared" ref="AB2:AB35" si="4">SUM(S2:W2)</f>
        <v>5</v>
      </c>
      <c r="AC2">
        <f>IF(X2&gt;0,(Données!AZ3+Données!BA3)/X2,0)</f>
        <v>0</v>
      </c>
      <c r="AD2">
        <f>IF(Y2&gt;0,SUM(Données!BB3:BF3)/Y2,0)</f>
        <v>4.6886666666666663</v>
      </c>
      <c r="AE2">
        <f>IF(Z2&gt;0,SUM(Données!BG3:BK3)/Z2,0)</f>
        <v>8.8021999999999991</v>
      </c>
      <c r="AF2">
        <f>IF(AA2&gt;0,SUM(Données!BL3:BP3)/AA2,0)</f>
        <v>18.858799999999999</v>
      </c>
      <c r="AG2">
        <f>IF(AB2&gt;0,SUM(Données!BQ3:BU3)/AB2,0)</f>
        <v>19.859000000000002</v>
      </c>
      <c r="AH2" s="59">
        <v>1</v>
      </c>
      <c r="AI2">
        <f>IF(AC2&gt;0,Budget!AC2*AH$2/AC2,0)</f>
        <v>0</v>
      </c>
      <c r="AJ2">
        <f>IF(AD2&gt;0,Budget!AD2*AH$2/AD2,0)</f>
        <v>43.082610550263048</v>
      </c>
      <c r="AK2">
        <f>IF(AE2&gt;0,Budget!AE2*AH$2/AE2,0)</f>
        <v>26.629706209811186</v>
      </c>
      <c r="AL2">
        <f>IF(AF2&gt;0,Budget!AF2*AH$2/AF2,0)</f>
        <v>13.29883131482385</v>
      </c>
      <c r="AM2">
        <f>IF(AG2&gt;0,Budget!AG2*AH$2/AG2,0)</f>
        <v>9.919935545596454</v>
      </c>
      <c r="AO2">
        <f>Données!X3</f>
        <v>198</v>
      </c>
      <c r="AP2" s="53">
        <f>Données!BU3</f>
        <v>19.989999999999998</v>
      </c>
      <c r="AQ2" s="53">
        <f>AO2/AP2</f>
        <v>9.9049524762381207</v>
      </c>
    </row>
    <row r="3" spans="1:43">
      <c r="A3" t="str">
        <f>Données!A4</f>
        <v>Afrique du Sud</v>
      </c>
      <c r="B3" s="36">
        <f>IF(Données!AZ4&gt;0,1,0)</f>
        <v>1</v>
      </c>
      <c r="C3" s="36">
        <f>IF(Données!BA4&gt;0,1,0)</f>
        <v>1</v>
      </c>
      <c r="D3" s="36">
        <f>IF(Données!BB4&gt;0,1,0)</f>
        <v>1</v>
      </c>
      <c r="E3" s="36">
        <f>IF(Données!BC4&gt;0,1,0)</f>
        <v>1</v>
      </c>
      <c r="F3" s="36">
        <f>IF(Données!BD4&gt;0,1,0)</f>
        <v>1</v>
      </c>
      <c r="G3" s="36">
        <f>IF(Données!BE4&gt;0,1,0)</f>
        <v>1</v>
      </c>
      <c r="H3" s="36">
        <f>IF(Données!BF4&gt;0,1,0)</f>
        <v>1</v>
      </c>
      <c r="I3" s="36">
        <f>IF(Données!BG4&gt;0,1,0)</f>
        <v>1</v>
      </c>
      <c r="J3" s="36">
        <f>IF(Données!BH4&gt;0,1,0)</f>
        <v>1</v>
      </c>
      <c r="K3" s="36">
        <f>IF(Données!BI4&gt;0,1,0)</f>
        <v>1</v>
      </c>
      <c r="L3" s="36">
        <f>IF(Données!BJ4&gt;0,1,0)</f>
        <v>1</v>
      </c>
      <c r="M3" s="36">
        <f>IF(Données!BK4&gt;0,1,0)</f>
        <v>1</v>
      </c>
      <c r="N3" s="36">
        <f>IF(Données!BL4&gt;0,1,0)</f>
        <v>1</v>
      </c>
      <c r="O3" s="36">
        <f>IF(Données!BM4&gt;0,1,0)</f>
        <v>1</v>
      </c>
      <c r="P3" s="36">
        <f>IF(Données!BN4&gt;0,1,0)</f>
        <v>1</v>
      </c>
      <c r="Q3" s="36">
        <f>IF(Données!BO4&gt;0,1,0)</f>
        <v>1</v>
      </c>
      <c r="R3" s="36">
        <f>IF(Données!BP4&gt;0,1,0)</f>
        <v>1</v>
      </c>
      <c r="S3" s="36">
        <f>IF(Données!BQ4&gt;0,1,0)</f>
        <v>1</v>
      </c>
      <c r="T3" s="36">
        <f>IF(Données!BR4&gt;0,1,0)</f>
        <v>1</v>
      </c>
      <c r="U3" s="36">
        <f>IF(Données!BS4&gt;0,1,0)</f>
        <v>1</v>
      </c>
      <c r="V3" s="36">
        <f>IF(Données!BT4&gt;0,1,0)</f>
        <v>1</v>
      </c>
      <c r="W3" s="36">
        <f>IF(Données!BU4&gt;0,1,0)</f>
        <v>1</v>
      </c>
      <c r="X3" s="36">
        <f t="shared" si="0"/>
        <v>2</v>
      </c>
      <c r="Y3" s="36">
        <f t="shared" si="1"/>
        <v>5</v>
      </c>
      <c r="Z3" s="36">
        <f t="shared" si="2"/>
        <v>5</v>
      </c>
      <c r="AA3" s="36">
        <f t="shared" si="3"/>
        <v>5</v>
      </c>
      <c r="AB3" s="92">
        <f t="shared" si="4"/>
        <v>5</v>
      </c>
      <c r="AC3">
        <f>IF(X3&gt;0,(Données!AZ4+Données!BA4)/X3,0)</f>
        <v>137.11850000000001</v>
      </c>
      <c r="AD3">
        <f>IF(Y3&gt;0,SUM(Données!BB4:BF4)/Y3,0)</f>
        <v>155.5976</v>
      </c>
      <c r="AE3">
        <f>IF(Z3&gt;0,SUM(Données!BG4:BK4)/Z3,0)</f>
        <v>282.56560000000002</v>
      </c>
      <c r="AF3">
        <f>IF(AA3&gt;0,SUM(Données!BL4:BP4)/AA3,0)</f>
        <v>381.24739999999997</v>
      </c>
      <c r="AG3">
        <f>IF(AB3&gt;0,SUM(Données!BQ4:BU4)/AB3,0)</f>
        <v>340.54339999999996</v>
      </c>
      <c r="AI3">
        <f>IF(AC3&gt;0,Budget!AC3*AH$2/AC3,0)</f>
        <v>15.231350984732183</v>
      </c>
      <c r="AJ3">
        <f>IF(AD3&gt;0,Budget!AD3*AH$2/AD3,0)</f>
        <v>17.923155627079083</v>
      </c>
      <c r="AK3">
        <f>IF(AE3&gt;0,Budget!AE3*AH$2/AE3,0)</f>
        <v>11.933512076487725</v>
      </c>
      <c r="AL3">
        <f>IF(AF3&gt;0,Budget!AF3*AH$2/AF3,0)</f>
        <v>9.3818344728383725</v>
      </c>
      <c r="AM3">
        <f>IF(AG3&gt;0,Budget!AG3*AH$2/AG3,0)</f>
        <v>10.658259710803382</v>
      </c>
      <c r="AO3">
        <f>Données!X4</f>
        <v>3640</v>
      </c>
      <c r="AP3" s="53">
        <f>Données!BU4</f>
        <v>371.298</v>
      </c>
      <c r="AQ3" s="53">
        <f t="shared" ref="AQ3:AQ66" si="5">AO3/AP3</f>
        <v>9.8034462884260076</v>
      </c>
    </row>
    <row r="4" spans="1:43">
      <c r="A4" t="str">
        <f>Données!A5</f>
        <v>Albanie</v>
      </c>
      <c r="B4" s="36">
        <f>IF(Données!AZ5&gt;0,1,0)</f>
        <v>1</v>
      </c>
      <c r="C4" s="36">
        <f>IF(Données!BA5&gt;0,1,0)</f>
        <v>1</v>
      </c>
      <c r="D4" s="36">
        <f>IF(Données!BB5&gt;0,1,0)</f>
        <v>1</v>
      </c>
      <c r="E4" s="36">
        <f>IF(Données!BC5&gt;0,1,0)</f>
        <v>1</v>
      </c>
      <c r="F4" s="36">
        <f>IF(Données!BD5&gt;0,1,0)</f>
        <v>1</v>
      </c>
      <c r="G4" s="36">
        <f>IF(Données!BE5&gt;0,1,0)</f>
        <v>1</v>
      </c>
      <c r="H4" s="36">
        <f>IF(Données!BF5&gt;0,1,0)</f>
        <v>1</v>
      </c>
      <c r="I4" s="36">
        <f>IF(Données!BG5&gt;0,1,0)</f>
        <v>1</v>
      </c>
      <c r="J4" s="36">
        <f>IF(Données!BH5&gt;0,1,0)</f>
        <v>1</v>
      </c>
      <c r="K4" s="36">
        <f>IF(Données!BI5&gt;0,1,0)</f>
        <v>1</v>
      </c>
      <c r="L4" s="36">
        <f>IF(Données!BJ5&gt;0,1,0)</f>
        <v>1</v>
      </c>
      <c r="M4" s="36">
        <f>IF(Données!BK5&gt;0,1,0)</f>
        <v>1</v>
      </c>
      <c r="N4" s="36">
        <f>IF(Données!BL5&gt;0,1,0)</f>
        <v>1</v>
      </c>
      <c r="O4" s="36">
        <f>IF(Données!BM5&gt;0,1,0)</f>
        <v>1</v>
      </c>
      <c r="P4" s="36">
        <f>IF(Données!BN5&gt;0,1,0)</f>
        <v>1</v>
      </c>
      <c r="Q4" s="36">
        <f>IF(Données!BO5&gt;0,1,0)</f>
        <v>1</v>
      </c>
      <c r="R4" s="36">
        <f>IF(Données!BP5&gt;0,1,0)</f>
        <v>1</v>
      </c>
      <c r="S4" s="36">
        <f>IF(Données!BQ5&gt;0,1,0)</f>
        <v>1</v>
      </c>
      <c r="T4" s="36">
        <f>IF(Données!BR5&gt;0,1,0)</f>
        <v>1</v>
      </c>
      <c r="U4" s="36">
        <f>IF(Données!BS5&gt;0,1,0)</f>
        <v>1</v>
      </c>
      <c r="V4" s="36">
        <f>IF(Données!BT5&gt;0,1,0)</f>
        <v>1</v>
      </c>
      <c r="W4" s="36">
        <f>IF(Données!BU5&gt;0,1,0)</f>
        <v>1</v>
      </c>
      <c r="X4" s="36">
        <f t="shared" si="0"/>
        <v>2</v>
      </c>
      <c r="Y4" s="36">
        <f t="shared" si="1"/>
        <v>5</v>
      </c>
      <c r="Z4" s="36">
        <f t="shared" si="2"/>
        <v>5</v>
      </c>
      <c r="AA4" s="36">
        <f t="shared" si="3"/>
        <v>5</v>
      </c>
      <c r="AB4" s="92">
        <f t="shared" si="4"/>
        <v>5</v>
      </c>
      <c r="AC4">
        <f>IF(X4&gt;0,(Données!AZ5+Données!BA5)/X4,0)</f>
        <v>2.8845000000000001</v>
      </c>
      <c r="AD4">
        <f>IF(Y4&gt;0,SUM(Données!BB5:BF5)/Y4,0)</f>
        <v>4.9109999999999996</v>
      </c>
      <c r="AE4">
        <f>IF(Z4&gt;0,SUM(Données!BG5:BK5)/Z4,0)</f>
        <v>10.525200000000002</v>
      </c>
      <c r="AF4">
        <f>IF(AA4&gt;0,SUM(Données!BL5:BP5)/AA4,0)</f>
        <v>12.636000000000001</v>
      </c>
      <c r="AG4">
        <f>IF(AB4&gt;0,SUM(Données!BQ5:BU5)/AB4,0)</f>
        <v>13.489799999999999</v>
      </c>
      <c r="AI4">
        <f>IF(AC4&gt;0,Budget!AC4*AH$2/AC4,0)</f>
        <v>24.804992199687987</v>
      </c>
      <c r="AJ4">
        <f>IF(AD4&gt;0,Budget!AD4*AH$2/AD4,0)</f>
        <v>20.521278761962943</v>
      </c>
      <c r="AK4">
        <f>IF(AE4&gt;0,Budget!AE4*AH$2/AE4,0)</f>
        <v>16.208718124121155</v>
      </c>
      <c r="AL4">
        <f>IF(AF4&gt;0,Budget!AF4*AH$2/AF4,0)</f>
        <v>14.1025641025641</v>
      </c>
      <c r="AM4">
        <f>IF(AG4&gt;0,Budget!AG4*AH$2/AG4,0)</f>
        <v>11.386380821064805</v>
      </c>
      <c r="AO4">
        <f>Données!X5</f>
        <v>180</v>
      </c>
      <c r="AP4" s="53">
        <f>Données!BU5</f>
        <v>15.96</v>
      </c>
      <c r="AQ4" s="53">
        <f t="shared" si="5"/>
        <v>11.278195488721805</v>
      </c>
    </row>
    <row r="5" spans="1:43">
      <c r="A5" t="str">
        <f>Données!A6</f>
        <v>Algérie</v>
      </c>
      <c r="B5" s="36">
        <f>IF(Données!AZ6&gt;0,1,0)</f>
        <v>1</v>
      </c>
      <c r="C5" s="36">
        <f>IF(Données!BA6&gt;0,1,0)</f>
        <v>1</v>
      </c>
      <c r="D5" s="36">
        <f>IF(Données!BB6&gt;0,1,0)</f>
        <v>1</v>
      </c>
      <c r="E5" s="36">
        <f>IF(Données!BC6&gt;0,1,0)</f>
        <v>1</v>
      </c>
      <c r="F5" s="36">
        <f>IF(Données!BD6&gt;0,1,0)</f>
        <v>1</v>
      </c>
      <c r="G5" s="36">
        <f>IF(Données!BE6&gt;0,1,0)</f>
        <v>1</v>
      </c>
      <c r="H5" s="36">
        <f>IF(Données!BF6&gt;0,1,0)</f>
        <v>1</v>
      </c>
      <c r="I5" s="36">
        <f>IF(Données!BG6&gt;0,1,0)</f>
        <v>1</v>
      </c>
      <c r="J5" s="36">
        <f>IF(Données!BH6&gt;0,1,0)</f>
        <v>1</v>
      </c>
      <c r="K5" s="36">
        <f>IF(Données!BI6&gt;0,1,0)</f>
        <v>1</v>
      </c>
      <c r="L5" s="36">
        <f>IF(Données!BJ6&gt;0,1,0)</f>
        <v>1</v>
      </c>
      <c r="M5" s="36">
        <f>IF(Données!BK6&gt;0,1,0)</f>
        <v>1</v>
      </c>
      <c r="N5" s="36">
        <f>IF(Données!BL6&gt;0,1,0)</f>
        <v>1</v>
      </c>
      <c r="O5" s="36">
        <f>IF(Données!BM6&gt;0,1,0)</f>
        <v>1</v>
      </c>
      <c r="P5" s="36">
        <f>IF(Données!BN6&gt;0,1,0)</f>
        <v>1</v>
      </c>
      <c r="Q5" s="36">
        <f>IF(Données!BO6&gt;0,1,0)</f>
        <v>1</v>
      </c>
      <c r="R5" s="36">
        <f>IF(Données!BP6&gt;0,1,0)</f>
        <v>1</v>
      </c>
      <c r="S5" s="36">
        <f>IF(Données!BQ6&gt;0,1,0)</f>
        <v>1</v>
      </c>
      <c r="T5" s="36">
        <f>IF(Données!BR6&gt;0,1,0)</f>
        <v>1</v>
      </c>
      <c r="U5" s="36">
        <f>IF(Données!BS6&gt;0,1,0)</f>
        <v>1</v>
      </c>
      <c r="V5" s="36">
        <f>IF(Données!BT6&gt;0,1,0)</f>
        <v>1</v>
      </c>
      <c r="W5" s="36">
        <f>IF(Données!BU6&gt;0,1,0)</f>
        <v>1</v>
      </c>
      <c r="X5" s="36">
        <f t="shared" si="0"/>
        <v>2</v>
      </c>
      <c r="Y5" s="36">
        <f t="shared" si="1"/>
        <v>5</v>
      </c>
      <c r="Z5" s="36">
        <f t="shared" si="2"/>
        <v>5</v>
      </c>
      <c r="AA5" s="36">
        <f t="shared" si="3"/>
        <v>5</v>
      </c>
      <c r="AB5" s="92">
        <f t="shared" si="4"/>
        <v>5</v>
      </c>
      <c r="AC5">
        <f>IF(X5&gt;0,(Données!AZ6+Données!BA6)/X5,0)</f>
        <v>48.516500000000001</v>
      </c>
      <c r="AD5">
        <f>IF(Y5&gt;0,SUM(Données!BB6:BF6)/Y5,0)</f>
        <v>63.889200000000002</v>
      </c>
      <c r="AE5">
        <f>IF(Z5&gt;0,SUM(Données!BG6:BK6)/Z5,0)</f>
        <v>132.6514</v>
      </c>
      <c r="AF5">
        <f>IF(AA5&gt;0,SUM(Données!BL6:BP6)/AA5,0)</f>
        <v>198.80779999999999</v>
      </c>
      <c r="AG5">
        <f>IF(AB5&gt;0,SUM(Données!BQ6:BU6)/AB5,0)</f>
        <v>171.55840000000001</v>
      </c>
      <c r="AI5">
        <f>IF(AC5&gt;0,Budget!AC5*AH$2/AC5,0)</f>
        <v>44.593076582193689</v>
      </c>
      <c r="AJ5">
        <f>IF(AD5&gt;0,Budget!AD5*AH$2/AD5,0)</f>
        <v>44.805694859225028</v>
      </c>
      <c r="AK5">
        <f>IF(AE5&gt;0,Budget!AE5*AH$2/AE5,0)</f>
        <v>31.152328584545657</v>
      </c>
      <c r="AL5">
        <f>IF(AF5&gt;0,Budget!AF5*AH$2/AF5,0)</f>
        <v>40.484327073686245</v>
      </c>
      <c r="AM5">
        <f>IF(AG5&gt;0,Budget!AG5*AH$2/AG5,0)</f>
        <v>58.706539580690887</v>
      </c>
      <c r="AO5">
        <f>Données!X6</f>
        <v>9584</v>
      </c>
      <c r="AP5" s="53">
        <f>Données!BU6</f>
        <v>183.68700000000001</v>
      </c>
      <c r="AQ5" s="53">
        <f t="shared" si="5"/>
        <v>52.175711944775621</v>
      </c>
    </row>
    <row r="6" spans="1:43">
      <c r="A6" t="str">
        <f>Données!A7</f>
        <v>Allemagne</v>
      </c>
      <c r="B6" s="36">
        <f>IF(Données!AZ7&gt;0,1,0)</f>
        <v>1</v>
      </c>
      <c r="C6" s="36">
        <f>IF(Données!BA7&gt;0,1,0)</f>
        <v>1</v>
      </c>
      <c r="D6" s="36">
        <f>IF(Données!BB7&gt;0,1,0)</f>
        <v>1</v>
      </c>
      <c r="E6" s="36">
        <f>IF(Données!BC7&gt;0,1,0)</f>
        <v>1</v>
      </c>
      <c r="F6" s="36">
        <f>IF(Données!BD7&gt;0,1,0)</f>
        <v>1</v>
      </c>
      <c r="G6" s="36">
        <f>IF(Données!BE7&gt;0,1,0)</f>
        <v>1</v>
      </c>
      <c r="H6" s="36">
        <f>IF(Données!BF7&gt;0,1,0)</f>
        <v>1</v>
      </c>
      <c r="I6" s="36">
        <f>IF(Données!BG7&gt;0,1,0)</f>
        <v>1</v>
      </c>
      <c r="J6" s="36">
        <f>IF(Données!BH7&gt;0,1,0)</f>
        <v>1</v>
      </c>
      <c r="K6" s="36">
        <f>IF(Données!BI7&gt;0,1,0)</f>
        <v>1</v>
      </c>
      <c r="L6" s="36">
        <f>IF(Données!BJ7&gt;0,1,0)</f>
        <v>1</v>
      </c>
      <c r="M6" s="36">
        <f>IF(Données!BK7&gt;0,1,0)</f>
        <v>1</v>
      </c>
      <c r="N6" s="36">
        <f>IF(Données!BL7&gt;0,1,0)</f>
        <v>1</v>
      </c>
      <c r="O6" s="36">
        <f>IF(Données!BM7&gt;0,1,0)</f>
        <v>1</v>
      </c>
      <c r="P6" s="36">
        <f>IF(Données!BN7&gt;0,1,0)</f>
        <v>1</v>
      </c>
      <c r="Q6" s="36">
        <f>IF(Données!BO7&gt;0,1,0)</f>
        <v>1</v>
      </c>
      <c r="R6" s="36">
        <f>IF(Données!BP7&gt;0,1,0)</f>
        <v>1</v>
      </c>
      <c r="S6" s="36">
        <f>IF(Données!BQ7&gt;0,1,0)</f>
        <v>1</v>
      </c>
      <c r="T6" s="36">
        <f>IF(Données!BR7&gt;0,1,0)</f>
        <v>1</v>
      </c>
      <c r="U6" s="36">
        <f>IF(Données!BS7&gt;0,1,0)</f>
        <v>1</v>
      </c>
      <c r="V6" s="36">
        <f>IF(Données!BT7&gt;0,1,0)</f>
        <v>1</v>
      </c>
      <c r="W6" s="36">
        <f>IF(Données!BU7&gt;0,1,0)</f>
        <v>1</v>
      </c>
      <c r="X6" s="36">
        <f t="shared" si="0"/>
        <v>2</v>
      </c>
      <c r="Y6" s="36">
        <f t="shared" si="1"/>
        <v>5</v>
      </c>
      <c r="Z6" s="36">
        <f t="shared" si="2"/>
        <v>5</v>
      </c>
      <c r="AA6" s="36">
        <f t="shared" si="3"/>
        <v>5</v>
      </c>
      <c r="AB6" s="92">
        <f t="shared" si="4"/>
        <v>5</v>
      </c>
      <c r="AC6">
        <f>IF(X6&gt;0,(Données!AZ7+Données!BA7)/X6,0)</f>
        <v>2224.5500000000002</v>
      </c>
      <c r="AD6">
        <f>IF(Y6&gt;0,SUM(Données!BB7:BF7)/Y6,0)</f>
        <v>2265.0159999999996</v>
      </c>
      <c r="AE6">
        <f>IF(Z6&gt;0,SUM(Données!BG7:BK7)/Z6,0)</f>
        <v>3302.5080000000003</v>
      </c>
      <c r="AF6">
        <f>IF(AA6&gt;0,SUM(Données!BL7:BP7)/AA6,0)</f>
        <v>3677.8339999999998</v>
      </c>
      <c r="AG6">
        <f>IF(AB6&gt;0,SUM(Données!BQ7:BU7)/AB6,0)</f>
        <v>3708.9160000000002</v>
      </c>
      <c r="AI6">
        <f>IF(AC6&gt;0,Budget!AC6*AH$2/AC6,0)</f>
        <v>19.768942033220199</v>
      </c>
      <c r="AJ6">
        <f>IF(AD6&gt;0,Budget!AD6*AH$2/AD6,0)</f>
        <v>18.85885132820254</v>
      </c>
      <c r="AK6">
        <f>IF(AE6&gt;0,Budget!AE6*AH$2/AE6,0)</f>
        <v>12.298955823876883</v>
      </c>
      <c r="AL6">
        <f>IF(AF6&gt;0,Budget!AF6*AH$2/AF6,0)</f>
        <v>11.261954726613546</v>
      </c>
      <c r="AM6">
        <f>IF(AG6&gt;0,Budget!AG6*AH$2/AG6,0)</f>
        <v>12.140474467472437</v>
      </c>
      <c r="AO6">
        <f>Données!X7</f>
        <v>49471</v>
      </c>
      <c r="AP6" s="53">
        <f>Données!BU7</f>
        <v>3963.88</v>
      </c>
      <c r="AQ6" s="53">
        <f t="shared" si="5"/>
        <v>12.480448449498976</v>
      </c>
    </row>
    <row r="7" spans="1:43">
      <c r="A7" t="str">
        <f>Données!A8</f>
        <v>Angola</v>
      </c>
      <c r="B7" s="36">
        <f>IF(Données!AZ8&gt;0,1,0)</f>
        <v>1</v>
      </c>
      <c r="C7" s="36">
        <f>IF(Données!BA8&gt;0,1,0)</f>
        <v>1</v>
      </c>
      <c r="D7" s="36">
        <f>IF(Données!BB8&gt;0,1,0)</f>
        <v>1</v>
      </c>
      <c r="E7" s="36">
        <f>IF(Données!BC8&gt;0,1,0)</f>
        <v>1</v>
      </c>
      <c r="F7" s="36">
        <f>IF(Données!BD8&gt;0,1,0)</f>
        <v>1</v>
      </c>
      <c r="G7" s="36">
        <f>IF(Données!BE8&gt;0,1,0)</f>
        <v>1</v>
      </c>
      <c r="H7" s="36">
        <f>IF(Données!BF8&gt;0,1,0)</f>
        <v>1</v>
      </c>
      <c r="I7" s="36">
        <f>IF(Données!BG8&gt;0,1,0)</f>
        <v>1</v>
      </c>
      <c r="J7" s="36">
        <f>IF(Données!BH8&gt;0,1,0)</f>
        <v>1</v>
      </c>
      <c r="K7" s="36">
        <f>IF(Données!BI8&gt;0,1,0)</f>
        <v>1</v>
      </c>
      <c r="L7" s="36">
        <f>IF(Données!BJ8&gt;0,1,0)</f>
        <v>1</v>
      </c>
      <c r="M7" s="36">
        <f>IF(Données!BK8&gt;0,1,0)</f>
        <v>1</v>
      </c>
      <c r="N7" s="36">
        <f>IF(Données!BL8&gt;0,1,0)</f>
        <v>1</v>
      </c>
      <c r="O7" s="36">
        <f>IF(Données!BM8&gt;0,1,0)</f>
        <v>1</v>
      </c>
      <c r="P7" s="36">
        <f>IF(Données!BN8&gt;0,1,0)</f>
        <v>1</v>
      </c>
      <c r="Q7" s="36">
        <f>IF(Données!BO8&gt;0,1,0)</f>
        <v>1</v>
      </c>
      <c r="R7" s="36">
        <f>IF(Données!BP8&gt;0,1,0)</f>
        <v>1</v>
      </c>
      <c r="S7" s="36">
        <f>IF(Données!BQ8&gt;0,1,0)</f>
        <v>1</v>
      </c>
      <c r="T7" s="36">
        <f>IF(Données!BR8&gt;0,1,0)</f>
        <v>1</v>
      </c>
      <c r="U7" s="36">
        <f>IF(Données!BS8&gt;0,1,0)</f>
        <v>1</v>
      </c>
      <c r="V7" s="36">
        <f>IF(Données!BT8&gt;0,1,0)</f>
        <v>1</v>
      </c>
      <c r="W7" s="36">
        <f>IF(Données!BU8&gt;0,1,0)</f>
        <v>1</v>
      </c>
      <c r="X7" s="36">
        <f t="shared" si="0"/>
        <v>2</v>
      </c>
      <c r="Y7" s="36">
        <f t="shared" si="1"/>
        <v>5</v>
      </c>
      <c r="Z7" s="36">
        <f t="shared" si="2"/>
        <v>5</v>
      </c>
      <c r="AA7" s="36">
        <f t="shared" si="3"/>
        <v>5</v>
      </c>
      <c r="AB7" s="92">
        <f t="shared" si="4"/>
        <v>5</v>
      </c>
      <c r="AC7">
        <f>IF(X7&gt;0,(Données!AZ8+Données!BA8)/X7,0)</f>
        <v>7.742</v>
      </c>
      <c r="AD7">
        <f>IF(Y7&gt;0,SUM(Données!BB8:BF8)/Y7,0)</f>
        <v>15.749399999999998</v>
      </c>
      <c r="AE7">
        <f>IF(Z7&gt;0,SUM(Données!BG8:BK8)/Z7,0)</f>
        <v>62.692799999999998</v>
      </c>
      <c r="AF7">
        <f>IF(AA7&gt;0,SUM(Données!BL8:BP8)/AA7,0)</f>
        <v>121.21279999999999</v>
      </c>
      <c r="AG7">
        <f>IF(AB7&gt;0,SUM(Données!BQ8:BU8)/AB7,0)</f>
        <v>107.78980000000001</v>
      </c>
      <c r="AI7">
        <f>IF(AC7&gt;0,Budget!AC7*AH$2/AC7,0)</f>
        <v>512.46447946267119</v>
      </c>
      <c r="AJ7">
        <f>IF(AD7&gt;0,Budget!AD7*AH$2/AD7,0)</f>
        <v>165.02215957433302</v>
      </c>
      <c r="AK7">
        <f>IF(AE7&gt;0,Budget!AE7*AH$2/AE7,0)</f>
        <v>71.249011050710777</v>
      </c>
      <c r="AL7">
        <f>IF(AF7&gt;0,Budget!AF7*AH$2/AF7,0)</f>
        <v>51.148063570844009</v>
      </c>
      <c r="AM7">
        <f>IF(AG7&gt;0,Budget!AG7*AH$2/AG7,0)</f>
        <v>29.125204796743287</v>
      </c>
      <c r="AO7">
        <f>Données!X8</f>
        <v>1984</v>
      </c>
      <c r="AP7" s="53">
        <f>Données!BU8</f>
        <v>92.191000000000003</v>
      </c>
      <c r="AQ7" s="53">
        <f t="shared" si="5"/>
        <v>21.520538881235694</v>
      </c>
    </row>
    <row r="8" spans="1:43">
      <c r="A8" t="str">
        <f>Données!A9</f>
        <v>Arabie Saoudite</v>
      </c>
      <c r="B8" s="36">
        <f>IF(Données!AZ9&gt;0,1,0)</f>
        <v>1</v>
      </c>
      <c r="C8" s="36">
        <f>IF(Données!BA9&gt;0,1,0)</f>
        <v>1</v>
      </c>
      <c r="D8" s="36">
        <f>IF(Données!BB9&gt;0,1,0)</f>
        <v>1</v>
      </c>
      <c r="E8" s="36">
        <f>IF(Données!BC9&gt;0,1,0)</f>
        <v>1</v>
      </c>
      <c r="F8" s="36">
        <f>IF(Données!BD9&gt;0,1,0)</f>
        <v>1</v>
      </c>
      <c r="G8" s="36">
        <f>IF(Données!BE9&gt;0,1,0)</f>
        <v>1</v>
      </c>
      <c r="H8" s="36">
        <f>IF(Données!BF9&gt;0,1,0)</f>
        <v>1</v>
      </c>
      <c r="I8" s="36">
        <f>IF(Données!BG9&gt;0,1,0)</f>
        <v>1</v>
      </c>
      <c r="J8" s="36">
        <f>IF(Données!BH9&gt;0,1,0)</f>
        <v>1</v>
      </c>
      <c r="K8" s="36">
        <f>IF(Données!BI9&gt;0,1,0)</f>
        <v>1</v>
      </c>
      <c r="L8" s="36">
        <f>IF(Données!BJ9&gt;0,1,0)</f>
        <v>1</v>
      </c>
      <c r="M8" s="36">
        <f>IF(Données!BK9&gt;0,1,0)</f>
        <v>1</v>
      </c>
      <c r="N8" s="36">
        <f>IF(Données!BL9&gt;0,1,0)</f>
        <v>1</v>
      </c>
      <c r="O8" s="36">
        <f>IF(Données!BM9&gt;0,1,0)</f>
        <v>1</v>
      </c>
      <c r="P8" s="36">
        <f>IF(Données!BN9&gt;0,1,0)</f>
        <v>1</v>
      </c>
      <c r="Q8" s="36">
        <f>IF(Données!BO9&gt;0,1,0)</f>
        <v>1</v>
      </c>
      <c r="R8" s="36">
        <f>IF(Données!BP9&gt;0,1,0)</f>
        <v>1</v>
      </c>
      <c r="S8" s="36">
        <f>IF(Données!BQ9&gt;0,1,0)</f>
        <v>1</v>
      </c>
      <c r="T8" s="36">
        <f>IF(Données!BR9&gt;0,1,0)</f>
        <v>1</v>
      </c>
      <c r="U8" s="36">
        <f>IF(Données!BS9&gt;0,1,0)</f>
        <v>1</v>
      </c>
      <c r="V8" s="36">
        <f>IF(Données!BT9&gt;0,1,0)</f>
        <v>1</v>
      </c>
      <c r="W8" s="36">
        <f>IF(Données!BU9&gt;0,1,0)</f>
        <v>1</v>
      </c>
      <c r="X8" s="36">
        <f t="shared" si="0"/>
        <v>2</v>
      </c>
      <c r="Y8" s="36">
        <f t="shared" si="1"/>
        <v>5</v>
      </c>
      <c r="Z8" s="36">
        <f t="shared" si="2"/>
        <v>5</v>
      </c>
      <c r="AA8" s="36">
        <f t="shared" si="3"/>
        <v>5</v>
      </c>
      <c r="AB8" s="92">
        <f t="shared" si="4"/>
        <v>5</v>
      </c>
      <c r="AC8">
        <f>IF(X8&gt;0,(Données!AZ9+Données!BA9)/X8,0)</f>
        <v>154.24600000000001</v>
      </c>
      <c r="AD8">
        <f>IF(Y8&gt;0,SUM(Données!BB9:BF9)/Y8,0)</f>
        <v>207.5616</v>
      </c>
      <c r="AE8">
        <f>IF(Z8&gt;0,SUM(Données!BG9:BK9)/Z8,0)</f>
        <v>413.83720000000005</v>
      </c>
      <c r="AF8">
        <f>IF(AA8&gt;0,SUM(Données!BL9:BP9)/AA8,0)</f>
        <v>687.68359999999996</v>
      </c>
      <c r="AG8">
        <f>IF(AB8&gt;0,SUM(Données!BQ9:BU9)/AB8,0)</f>
        <v>706.5068</v>
      </c>
      <c r="AI8">
        <f>IF(AC8&gt;0,Budget!AC8*AH$2/AC8,0)</f>
        <v>191.88179920386912</v>
      </c>
      <c r="AJ8">
        <f>IF(AD8&gt;0,Budget!AD8*AH$2/AD8,0)</f>
        <v>147.61690023588179</v>
      </c>
      <c r="AK8">
        <f>IF(AE8&gt;0,Budget!AE8*AH$2/AE8,0)</f>
        <v>113.575579962362</v>
      </c>
      <c r="AL8">
        <f>IF(AF8&gt;0,Budget!AF8*AH$2/AF8,0)</f>
        <v>93.559014639872174</v>
      </c>
      <c r="AM8">
        <f>IF(AG8&gt;0,Budget!AG8*AH$2/AG8,0)</f>
        <v>100.54312286873954</v>
      </c>
      <c r="AO8">
        <f>Données!X9</f>
        <v>67555</v>
      </c>
      <c r="AP8" s="53">
        <f>Données!BU9</f>
        <v>762.25900000000001</v>
      </c>
      <c r="AQ8" s="53">
        <f t="shared" si="5"/>
        <v>88.624732538415415</v>
      </c>
    </row>
    <row r="9" spans="1:43">
      <c r="A9" t="str">
        <f>Données!A10</f>
        <v>Argentine</v>
      </c>
      <c r="B9" s="36">
        <f>IF(Données!AZ10&gt;0,1,0)</f>
        <v>1</v>
      </c>
      <c r="C9" s="36">
        <f>IF(Données!BA10&gt;0,1,0)</f>
        <v>1</v>
      </c>
      <c r="D9" s="36">
        <f>IF(Données!BB10&gt;0,1,0)</f>
        <v>1</v>
      </c>
      <c r="E9" s="36">
        <f>IF(Données!BC10&gt;0,1,0)</f>
        <v>1</v>
      </c>
      <c r="F9" s="36">
        <f>IF(Données!BD10&gt;0,1,0)</f>
        <v>1</v>
      </c>
      <c r="G9" s="36">
        <f>IF(Données!BE10&gt;0,1,0)</f>
        <v>1</v>
      </c>
      <c r="H9" s="36">
        <f>IF(Données!BF10&gt;0,1,0)</f>
        <v>1</v>
      </c>
      <c r="I9" s="36">
        <f>IF(Données!BG10&gt;0,1,0)</f>
        <v>1</v>
      </c>
      <c r="J9" s="36">
        <f>IF(Données!BH10&gt;0,1,0)</f>
        <v>1</v>
      </c>
      <c r="K9" s="36">
        <f>IF(Données!BI10&gt;0,1,0)</f>
        <v>1</v>
      </c>
      <c r="L9" s="36">
        <f>IF(Données!BJ10&gt;0,1,0)</f>
        <v>1</v>
      </c>
      <c r="M9" s="36">
        <f>IF(Données!BK10&gt;0,1,0)</f>
        <v>1</v>
      </c>
      <c r="N9" s="36">
        <f>IF(Données!BL10&gt;0,1,0)</f>
        <v>1</v>
      </c>
      <c r="O9" s="36">
        <f>IF(Données!BM10&gt;0,1,0)</f>
        <v>1</v>
      </c>
      <c r="P9" s="36">
        <f>IF(Données!BN10&gt;0,1,0)</f>
        <v>1</v>
      </c>
      <c r="Q9" s="36">
        <f>IF(Données!BO10&gt;0,1,0)</f>
        <v>1</v>
      </c>
      <c r="R9" s="36">
        <f>IF(Données!BP10&gt;0,1,0)</f>
        <v>1</v>
      </c>
      <c r="S9" s="36">
        <f>IF(Données!BQ10&gt;0,1,0)</f>
        <v>1</v>
      </c>
      <c r="T9" s="36">
        <f>IF(Données!BR10&gt;0,1,0)</f>
        <v>1</v>
      </c>
      <c r="U9" s="36">
        <f>IF(Données!BS10&gt;0,1,0)</f>
        <v>1</v>
      </c>
      <c r="V9" s="36">
        <f>IF(Données!BT10&gt;0,1,0)</f>
        <v>1</v>
      </c>
      <c r="W9" s="36">
        <f>IF(Données!BU10&gt;0,1,0)</f>
        <v>1</v>
      </c>
      <c r="X9" s="36">
        <f t="shared" si="0"/>
        <v>2</v>
      </c>
      <c r="Y9" s="36">
        <f t="shared" si="1"/>
        <v>5</v>
      </c>
      <c r="Z9" s="36">
        <f t="shared" si="2"/>
        <v>5</v>
      </c>
      <c r="AA9" s="36">
        <f t="shared" si="3"/>
        <v>5</v>
      </c>
      <c r="AB9" s="92">
        <f t="shared" si="4"/>
        <v>5</v>
      </c>
      <c r="AC9">
        <f>IF(X9&gt;0,(Données!AZ10+Données!BA10)/X9,0)</f>
        <v>315.95749999999998</v>
      </c>
      <c r="AD9">
        <f>IF(Y9&gt;0,SUM(Données!BB10:BF10)/Y9,0)</f>
        <v>202.40660000000003</v>
      </c>
      <c r="AE9">
        <f>IF(Z9&gt;0,SUM(Données!BG10:BK10)/Z9,0)</f>
        <v>283.65280000000001</v>
      </c>
      <c r="AF9">
        <f>IF(AA9&gt;0,SUM(Données!BL10:BP10)/AA9,0)</f>
        <v>541.42460000000005</v>
      </c>
      <c r="AG9">
        <f>IF(AB9&gt;0,SUM(Données!BQ10:BU10)/AB9,0)</f>
        <v>567.60020000000009</v>
      </c>
      <c r="AI9">
        <f>IF(AC9&gt;0,Budget!AC9*AH$2/AC9,0)</f>
        <v>13.51764082194599</v>
      </c>
      <c r="AJ9">
        <f>IF(AD9&gt;0,Budget!AD9*AH$2/AD9,0)</f>
        <v>18.68614956231664</v>
      </c>
      <c r="AK9">
        <f>IF(AE9&gt;0,Budget!AE9*AH$2/AE9,0)</f>
        <v>14.830102153054721</v>
      </c>
      <c r="AL9">
        <f>IF(AF9&gt;0,Budget!AF9*AH$2/AF9,0)</f>
        <v>8.7266075460922892</v>
      </c>
      <c r="AM9">
        <f>IF(AG9&gt;0,Budget!AG9*AH$2/AG9,0)</f>
        <v>8.8090173329748644</v>
      </c>
      <c r="AO9">
        <f>Données!X10</f>
        <v>4145</v>
      </c>
      <c r="AP9" s="53">
        <f>Données!BU10</f>
        <v>477.74299999999999</v>
      </c>
      <c r="AQ9" s="53">
        <f t="shared" si="5"/>
        <v>8.6762129429421257</v>
      </c>
    </row>
    <row r="10" spans="1:43">
      <c r="A10" t="str">
        <f>Données!A11</f>
        <v>Arménie</v>
      </c>
      <c r="B10" s="36">
        <f>IF(Données!AZ11&gt;0,1,0)</f>
        <v>1</v>
      </c>
      <c r="C10" s="36">
        <f>IF(Données!BA11&gt;0,1,0)</f>
        <v>1</v>
      </c>
      <c r="D10" s="36">
        <f>IF(Données!BB11&gt;0,1,0)</f>
        <v>1</v>
      </c>
      <c r="E10" s="36">
        <f>IF(Données!BC11&gt;0,1,0)</f>
        <v>1</v>
      </c>
      <c r="F10" s="36">
        <f>IF(Données!BD11&gt;0,1,0)</f>
        <v>1</v>
      </c>
      <c r="G10" s="36">
        <f>IF(Données!BE11&gt;0,1,0)</f>
        <v>1</v>
      </c>
      <c r="H10" s="36">
        <f>IF(Données!BF11&gt;0,1,0)</f>
        <v>1</v>
      </c>
      <c r="I10" s="36">
        <f>IF(Données!BG11&gt;0,1,0)</f>
        <v>1</v>
      </c>
      <c r="J10" s="36">
        <f>IF(Données!BH11&gt;0,1,0)</f>
        <v>1</v>
      </c>
      <c r="K10" s="36">
        <f>IF(Données!BI11&gt;0,1,0)</f>
        <v>1</v>
      </c>
      <c r="L10" s="36">
        <f>IF(Données!BJ11&gt;0,1,0)</f>
        <v>1</v>
      </c>
      <c r="M10" s="36">
        <f>IF(Données!BK11&gt;0,1,0)</f>
        <v>1</v>
      </c>
      <c r="N10" s="36">
        <f>IF(Données!BL11&gt;0,1,0)</f>
        <v>1</v>
      </c>
      <c r="O10" s="36">
        <f>IF(Données!BM11&gt;0,1,0)</f>
        <v>1</v>
      </c>
      <c r="P10" s="36">
        <f>IF(Données!BN11&gt;0,1,0)</f>
        <v>1</v>
      </c>
      <c r="Q10" s="36">
        <f>IF(Données!BO11&gt;0,1,0)</f>
        <v>1</v>
      </c>
      <c r="R10" s="36">
        <f>IF(Données!BP11&gt;0,1,0)</f>
        <v>1</v>
      </c>
      <c r="S10" s="36">
        <f>IF(Données!BQ11&gt;0,1,0)</f>
        <v>1</v>
      </c>
      <c r="T10" s="36">
        <f>IF(Données!BR11&gt;0,1,0)</f>
        <v>1</v>
      </c>
      <c r="U10" s="36">
        <f>IF(Données!BS11&gt;0,1,0)</f>
        <v>1</v>
      </c>
      <c r="V10" s="36">
        <f>IF(Données!BT11&gt;0,1,0)</f>
        <v>1</v>
      </c>
      <c r="W10" s="36">
        <f>IF(Données!BU11&gt;0,1,0)</f>
        <v>1</v>
      </c>
      <c r="X10" s="36">
        <f t="shared" si="0"/>
        <v>2</v>
      </c>
      <c r="Y10" s="36">
        <f t="shared" si="1"/>
        <v>5</v>
      </c>
      <c r="Z10" s="36">
        <f t="shared" si="2"/>
        <v>5</v>
      </c>
      <c r="AA10" s="36">
        <f t="shared" si="3"/>
        <v>5</v>
      </c>
      <c r="AB10" s="92">
        <f t="shared" si="4"/>
        <v>5</v>
      </c>
      <c r="AC10">
        <f>IF(X10&gt;0,(Données!AZ11+Données!BA11)/X10,0)</f>
        <v>1.8685</v>
      </c>
      <c r="AD10">
        <f>IF(Y10&gt;0,SUM(Données!BB11:BF11)/Y10,0)</f>
        <v>2.5579999999999998</v>
      </c>
      <c r="AE10">
        <f>IF(Z10&gt;0,SUM(Données!BG11:BK11)/Z10,0)</f>
        <v>8.16</v>
      </c>
      <c r="AF10">
        <f>IF(AA10&gt;0,SUM(Données!BL11:BP11)/AA10,0)</f>
        <v>10.5504</v>
      </c>
      <c r="AG10">
        <f>IF(AB10&gt;0,SUM(Données!BQ11:BU11)/AB10,0)</f>
        <v>11.6304</v>
      </c>
      <c r="AI10">
        <f>IF(AC10&gt;0,Budget!AC10*AH$2/AC10,0)</f>
        <v>73.856034252073854</v>
      </c>
      <c r="AJ10">
        <f>IF(AD10&gt;0,Budget!AD10*AH$2/AD10,0)</f>
        <v>59.734167318217366</v>
      </c>
      <c r="AK10">
        <f>IF(AE10&gt;0,Budget!AE10*AH$2/AE10,0)</f>
        <v>36.397058823529413</v>
      </c>
      <c r="AL10">
        <f>IF(AF10&gt;0,Budget!AF10*AH$2/AF10,0)</f>
        <v>35.865938732180766</v>
      </c>
      <c r="AM10">
        <f>IF(AG10&gt;0,Budget!AG10*AH$2/AG10,0)</f>
        <v>43.300316412161237</v>
      </c>
      <c r="AO10">
        <f>Données!X11</f>
        <v>609</v>
      </c>
      <c r="AP10" s="53">
        <f>Données!BU11</f>
        <v>13.105</v>
      </c>
      <c r="AQ10" s="53">
        <f t="shared" si="5"/>
        <v>46.47081266692102</v>
      </c>
    </row>
    <row r="11" spans="1:43">
      <c r="A11" t="str">
        <f>Données!A12</f>
        <v>Australie</v>
      </c>
      <c r="B11" s="36">
        <f>IF(Données!AZ12&gt;0,1,0)</f>
        <v>1</v>
      </c>
      <c r="C11" s="36">
        <f>IF(Données!BA12&gt;0,1,0)</f>
        <v>1</v>
      </c>
      <c r="D11" s="36">
        <f>IF(Données!BB12&gt;0,1,0)</f>
        <v>1</v>
      </c>
      <c r="E11" s="36">
        <f>IF(Données!BC12&gt;0,1,0)</f>
        <v>1</v>
      </c>
      <c r="F11" s="36">
        <f>IF(Données!BD12&gt;0,1,0)</f>
        <v>1</v>
      </c>
      <c r="G11" s="36">
        <f>IF(Données!BE12&gt;0,1,0)</f>
        <v>1</v>
      </c>
      <c r="H11" s="36">
        <f>IF(Données!BF12&gt;0,1,0)</f>
        <v>1</v>
      </c>
      <c r="I11" s="36">
        <f>IF(Données!BG12&gt;0,1,0)</f>
        <v>1</v>
      </c>
      <c r="J11" s="36">
        <f>IF(Données!BH12&gt;0,1,0)</f>
        <v>1</v>
      </c>
      <c r="K11" s="36">
        <f>IF(Données!BI12&gt;0,1,0)</f>
        <v>1</v>
      </c>
      <c r="L11" s="36">
        <f>IF(Données!BJ12&gt;0,1,0)</f>
        <v>1</v>
      </c>
      <c r="M11" s="36">
        <f>IF(Données!BK12&gt;0,1,0)</f>
        <v>1</v>
      </c>
      <c r="N11" s="36">
        <f>IF(Données!BL12&gt;0,1,0)</f>
        <v>1</v>
      </c>
      <c r="O11" s="36">
        <f>IF(Données!BM12&gt;0,1,0)</f>
        <v>1</v>
      </c>
      <c r="P11" s="36">
        <f>IF(Données!BN12&gt;0,1,0)</f>
        <v>1</v>
      </c>
      <c r="Q11" s="36">
        <f>IF(Données!BO12&gt;0,1,0)</f>
        <v>1</v>
      </c>
      <c r="R11" s="36">
        <f>IF(Données!BP12&gt;0,1,0)</f>
        <v>1</v>
      </c>
      <c r="S11" s="36">
        <f>IF(Données!BQ12&gt;0,1,0)</f>
        <v>1</v>
      </c>
      <c r="T11" s="36">
        <f>IF(Données!BR12&gt;0,1,0)</f>
        <v>1</v>
      </c>
      <c r="U11" s="36">
        <f>IF(Données!BS12&gt;0,1,0)</f>
        <v>1</v>
      </c>
      <c r="V11" s="36">
        <f>IF(Données!BT12&gt;0,1,0)</f>
        <v>1</v>
      </c>
      <c r="W11" s="36">
        <f>IF(Données!BU12&gt;0,1,0)</f>
        <v>1</v>
      </c>
      <c r="X11" s="36">
        <f t="shared" si="0"/>
        <v>2</v>
      </c>
      <c r="Y11" s="36">
        <f t="shared" si="1"/>
        <v>5</v>
      </c>
      <c r="Z11" s="36">
        <f t="shared" si="2"/>
        <v>5</v>
      </c>
      <c r="AA11" s="36">
        <f t="shared" si="3"/>
        <v>5</v>
      </c>
      <c r="AB11" s="92">
        <f t="shared" si="4"/>
        <v>5</v>
      </c>
      <c r="AC11">
        <f>IF(X11&gt;0,(Données!AZ12+Données!BA12)/X11,0)</f>
        <v>395.82249999999999</v>
      </c>
      <c r="AD11">
        <f>IF(Y11&gt;0,SUM(Données!BB12:BF12)/Y11,0)</f>
        <v>479.28919999999999</v>
      </c>
      <c r="AE11">
        <f>IF(Z11&gt;0,SUM(Données!BG12:BK12)/Z11,0)</f>
        <v>903.57459999999992</v>
      </c>
      <c r="AF11" s="53">
        <f>Données!BL12</f>
        <v>1251.72</v>
      </c>
      <c r="AG11">
        <f>IF(AB11&gt;0,SUM(Données!BQ12:BU12)/AB11,0)</f>
        <v>1344.9099999999999</v>
      </c>
      <c r="AI11">
        <f>IF(AC11&gt;0,Budget!AC11*AH$2/AC11,0)</f>
        <v>37.014065648112478</v>
      </c>
      <c r="AJ11">
        <f>IF(AD11&gt;0,Budget!AD11*AH$2/AD11,0)</f>
        <v>33.574718562404492</v>
      </c>
      <c r="AK11">
        <f>IF(AE11&gt;0,Budget!AE11*AH$2/AE11,0)</f>
        <v>21.978041436755749</v>
      </c>
      <c r="AL11">
        <f>IF(AF11&gt;0,Budget!AF11*AH$2/AF11,0)</f>
        <v>17.591793691879971</v>
      </c>
      <c r="AM11">
        <f>IF(AG11&gt;0,Budget!AG11*AH$2/AG11,0)</f>
        <v>19.973529827274689</v>
      </c>
      <c r="AO11">
        <f>Données!X12</f>
        <v>26712</v>
      </c>
      <c r="AP11" s="53">
        <f>Données!BU12</f>
        <v>1417</v>
      </c>
      <c r="AQ11" s="53">
        <f t="shared" si="5"/>
        <v>18.851093860268172</v>
      </c>
    </row>
    <row r="12" spans="1:43">
      <c r="A12" t="str">
        <f>Données!A13</f>
        <v>Autriche</v>
      </c>
      <c r="B12" s="36">
        <f>IF(Données!AZ13&gt;0,1,0)</f>
        <v>1</v>
      </c>
      <c r="C12" s="36">
        <f>IF(Données!BA13&gt;0,1,0)</f>
        <v>1</v>
      </c>
      <c r="D12" s="36">
        <f>IF(Données!BB13&gt;0,1,0)</f>
        <v>1</v>
      </c>
      <c r="E12" s="36">
        <f>IF(Données!BC13&gt;0,1,0)</f>
        <v>1</v>
      </c>
      <c r="F12" s="36">
        <f>IF(Données!BD13&gt;0,1,0)</f>
        <v>1</v>
      </c>
      <c r="G12" s="36">
        <f>IF(Données!BE13&gt;0,1,0)</f>
        <v>1</v>
      </c>
      <c r="H12" s="36">
        <f>IF(Données!BF13&gt;0,1,0)</f>
        <v>1</v>
      </c>
      <c r="I12" s="36">
        <f>IF(Données!BG13&gt;0,1,0)</f>
        <v>1</v>
      </c>
      <c r="J12" s="36">
        <f>IF(Données!BH13&gt;0,1,0)</f>
        <v>1</v>
      </c>
      <c r="K12" s="36">
        <f>IF(Données!BI13&gt;0,1,0)</f>
        <v>1</v>
      </c>
      <c r="L12" s="36">
        <f>IF(Données!BJ13&gt;0,1,0)</f>
        <v>1</v>
      </c>
      <c r="M12" s="36">
        <f>IF(Données!BK13&gt;0,1,0)</f>
        <v>1</v>
      </c>
      <c r="N12" s="36">
        <f>IF(Données!BL13&gt;0,1,0)</f>
        <v>1</v>
      </c>
      <c r="O12" s="36">
        <f>IF(Données!BM13&gt;0,1,0)</f>
        <v>1</v>
      </c>
      <c r="P12" s="36">
        <f>IF(Données!BN13&gt;0,1,0)</f>
        <v>1</v>
      </c>
      <c r="Q12" s="36">
        <f>IF(Données!BO13&gt;0,1,0)</f>
        <v>1</v>
      </c>
      <c r="R12" s="36">
        <f>IF(Données!BP13&gt;0,1,0)</f>
        <v>1</v>
      </c>
      <c r="S12" s="36">
        <f>IF(Données!BQ13&gt;0,1,0)</f>
        <v>1</v>
      </c>
      <c r="T12" s="36">
        <f>IF(Données!BR13&gt;0,1,0)</f>
        <v>1</v>
      </c>
      <c r="U12" s="36">
        <f>IF(Données!BS13&gt;0,1,0)</f>
        <v>1</v>
      </c>
      <c r="V12" s="36">
        <f>IF(Données!BT13&gt;0,1,0)</f>
        <v>1</v>
      </c>
      <c r="W12" s="36">
        <f>IF(Données!BU13&gt;0,1,0)</f>
        <v>1</v>
      </c>
      <c r="X12" s="36">
        <f t="shared" si="0"/>
        <v>2</v>
      </c>
      <c r="Y12" s="36">
        <f t="shared" si="1"/>
        <v>5</v>
      </c>
      <c r="Z12" s="36">
        <f t="shared" si="2"/>
        <v>5</v>
      </c>
      <c r="AA12" s="36">
        <f t="shared" si="3"/>
        <v>5</v>
      </c>
      <c r="AB12" s="92">
        <f t="shared" si="4"/>
        <v>5</v>
      </c>
      <c r="AC12">
        <f>IF(X12&gt;0,(Données!AZ13+Données!BA13)/X12,0)</f>
        <v>218.01150000000001</v>
      </c>
      <c r="AD12">
        <f>IF(Y12&gt;0,SUM(Données!BB13:BF13)/Y12,0)</f>
        <v>234.44279999999998</v>
      </c>
      <c r="AE12">
        <f>IF(Z12&gt;0,SUM(Données!BG13:BK13)/Z12,0)</f>
        <v>375.10320000000002</v>
      </c>
      <c r="AF12">
        <f>IF(AA12&gt;0,SUM(Données!BL13:BP13)/AA12,0)</f>
        <v>421.33819999999997</v>
      </c>
      <c r="AG12">
        <f>IF(AB12&gt;0,SUM(Données!BQ13:BU13)/AB12,0)</f>
        <v>422.22219999999999</v>
      </c>
      <c r="AI12">
        <f>IF(AC12&gt;0,Budget!AC12*AH$2/AC12,0)</f>
        <v>14.350160427316906</v>
      </c>
      <c r="AJ12">
        <f>IF(AD12&gt;0,Budget!AD12*AH$2/AD12,0)</f>
        <v>13.129855128841662</v>
      </c>
      <c r="AK12">
        <f>IF(AE12&gt;0,Budget!AE12*AH$2/AE12,0)</f>
        <v>8.455273108840446</v>
      </c>
      <c r="AL12">
        <f>IF(AF12&gt;0,Budget!AF12*AH$2/AF12,0)</f>
        <v>7.0864687797118808</v>
      </c>
      <c r="AM12">
        <f>IF(AG12&gt;0,Budget!AG12*AH$2/AG12,0)</f>
        <v>7.299947752628829</v>
      </c>
      <c r="AO12">
        <f>Données!X13</f>
        <v>3367</v>
      </c>
      <c r="AP12" s="53">
        <f>Données!BU13</f>
        <v>459.589</v>
      </c>
      <c r="AQ12" s="53">
        <f t="shared" si="5"/>
        <v>7.3261109382513503</v>
      </c>
    </row>
    <row r="13" spans="1:43">
      <c r="A13" t="str">
        <f>Données!A14</f>
        <v>Azerbaïdjan</v>
      </c>
      <c r="B13" s="36">
        <f>IF(Données!AZ14&gt;0,1,0)</f>
        <v>1</v>
      </c>
      <c r="C13" s="36">
        <f>IF(Données!BA14&gt;0,1,0)</f>
        <v>1</v>
      </c>
      <c r="D13" s="36">
        <f>IF(Données!BB14&gt;0,1,0)</f>
        <v>1</v>
      </c>
      <c r="E13" s="36">
        <f>IF(Données!BC14&gt;0,1,0)</f>
        <v>1</v>
      </c>
      <c r="F13" s="36">
        <f>IF(Données!BD14&gt;0,1,0)</f>
        <v>1</v>
      </c>
      <c r="G13" s="36">
        <f>IF(Données!BE14&gt;0,1,0)</f>
        <v>1</v>
      </c>
      <c r="H13" s="36">
        <f>IF(Données!BF14&gt;0,1,0)</f>
        <v>1</v>
      </c>
      <c r="I13" s="36">
        <f>IF(Données!BG14&gt;0,1,0)</f>
        <v>1</v>
      </c>
      <c r="J13" s="36">
        <f>IF(Données!BH14&gt;0,1,0)</f>
        <v>1</v>
      </c>
      <c r="K13" s="36">
        <f>IF(Données!BI14&gt;0,1,0)</f>
        <v>1</v>
      </c>
      <c r="L13" s="36">
        <f>IF(Données!BJ14&gt;0,1,0)</f>
        <v>1</v>
      </c>
      <c r="M13" s="36">
        <f>IF(Données!BK14&gt;0,1,0)</f>
        <v>1</v>
      </c>
      <c r="N13" s="36">
        <f>IF(Données!BL14&gt;0,1,0)</f>
        <v>1</v>
      </c>
      <c r="O13" s="36">
        <f>IF(Données!BM14&gt;0,1,0)</f>
        <v>1</v>
      </c>
      <c r="P13" s="36">
        <f>IF(Données!BN14&gt;0,1,0)</f>
        <v>1</v>
      </c>
      <c r="Q13" s="36">
        <f>IF(Données!BO14&gt;0,1,0)</f>
        <v>1</v>
      </c>
      <c r="R13" s="36">
        <f>IF(Données!BP14&gt;0,1,0)</f>
        <v>1</v>
      </c>
      <c r="S13" s="36">
        <f>IF(Données!BQ14&gt;0,1,0)</f>
        <v>1</v>
      </c>
      <c r="T13" s="36">
        <f>IF(Données!BR14&gt;0,1,0)</f>
        <v>1</v>
      </c>
      <c r="U13" s="36">
        <f>IF(Données!BS14&gt;0,1,0)</f>
        <v>1</v>
      </c>
      <c r="V13" s="36">
        <f>IF(Données!BT14&gt;0,1,0)</f>
        <v>1</v>
      </c>
      <c r="W13" s="36">
        <f>IF(Données!BU14&gt;0,1,0)</f>
        <v>1</v>
      </c>
      <c r="X13" s="36">
        <f t="shared" si="0"/>
        <v>2</v>
      </c>
      <c r="Y13" s="36">
        <f t="shared" si="1"/>
        <v>5</v>
      </c>
      <c r="Z13" s="36">
        <f t="shared" si="2"/>
        <v>5</v>
      </c>
      <c r="AA13" s="36">
        <f t="shared" si="3"/>
        <v>5</v>
      </c>
      <c r="AB13" s="92">
        <f t="shared" si="4"/>
        <v>5</v>
      </c>
      <c r="AC13">
        <f>IF(X13&gt;0,(Données!AZ14+Données!BA14)/X13,0)</f>
        <v>4.4305000000000003</v>
      </c>
      <c r="AD13">
        <f>IF(Y13&gt;0,SUM(Données!BB14:BF14)/Y13,0)</f>
        <v>6.5876000000000001</v>
      </c>
      <c r="AE13">
        <f>IF(Z13&gt;0,SUM(Données!BG14:BK14)/Z13,0)</f>
        <v>32.131600000000006</v>
      </c>
      <c r="AF13">
        <f>IF(AA13&gt;0,SUM(Données!BL14:BP14)/AA13,0)</f>
        <v>67.597999999999999</v>
      </c>
      <c r="AG13">
        <f>IF(AB13&gt;0,SUM(Données!BQ14:BU14)/AB13,0)</f>
        <v>44.119199999999999</v>
      </c>
      <c r="AI13">
        <f>IF(AC13&gt;0,Budget!AC13*AH$2/AC13,0)</f>
        <v>35.661889177293759</v>
      </c>
      <c r="AJ13">
        <f>IF(AD13&gt;0,Budget!AD13*AH$2/AD13,0)</f>
        <v>38.58764952334689</v>
      </c>
      <c r="AK13">
        <f>IF(AE13&gt;0,Budget!AE13*AH$2/AE13,0)</f>
        <v>27.798179984812457</v>
      </c>
      <c r="AL13">
        <f>IF(AF13&gt;0,Budget!AF13*AH$2/AF13,0)</f>
        <v>26.926832154797481</v>
      </c>
      <c r="AM13">
        <f>IF(AG13&gt;0,Budget!AG13*AH$2/AG13,0)</f>
        <v>38.536510181508277</v>
      </c>
      <c r="AO13">
        <f>Données!X14</f>
        <v>1709</v>
      </c>
      <c r="AP13" s="53">
        <f>Données!BU14</f>
        <v>45.247999999999998</v>
      </c>
      <c r="AQ13" s="53">
        <f t="shared" si="5"/>
        <v>37.769625176803395</v>
      </c>
    </row>
    <row r="14" spans="1:43">
      <c r="A14" t="str">
        <f>Données!A15</f>
        <v>Bahreïn</v>
      </c>
      <c r="B14" s="36">
        <f>IF(Données!AZ15&gt;0,1,0)</f>
        <v>1</v>
      </c>
      <c r="C14" s="36">
        <f>IF(Données!BA15&gt;0,1,0)</f>
        <v>1</v>
      </c>
      <c r="D14" s="36">
        <f>IF(Données!BB15&gt;0,1,0)</f>
        <v>1</v>
      </c>
      <c r="E14" s="36">
        <f>IF(Données!BC15&gt;0,1,0)</f>
        <v>1</v>
      </c>
      <c r="F14" s="36">
        <f>IF(Données!BD15&gt;0,1,0)</f>
        <v>1</v>
      </c>
      <c r="G14" s="36">
        <f>IF(Données!BE15&gt;0,1,0)</f>
        <v>1</v>
      </c>
      <c r="H14" s="36">
        <f>IF(Données!BF15&gt;0,1,0)</f>
        <v>1</v>
      </c>
      <c r="I14" s="36">
        <f>IF(Données!BG15&gt;0,1,0)</f>
        <v>1</v>
      </c>
      <c r="J14" s="36">
        <f>IF(Données!BH15&gt;0,1,0)</f>
        <v>1</v>
      </c>
      <c r="K14" s="36">
        <f>IF(Données!BI15&gt;0,1,0)</f>
        <v>1</v>
      </c>
      <c r="L14" s="36">
        <f>IF(Données!BJ15&gt;0,1,0)</f>
        <v>1</v>
      </c>
      <c r="M14" s="36">
        <f>IF(Données!BK15&gt;0,1,0)</f>
        <v>1</v>
      </c>
      <c r="N14" s="36">
        <f>IF(Données!BL15&gt;0,1,0)</f>
        <v>1</v>
      </c>
      <c r="O14" s="36">
        <f>IF(Données!BM15&gt;0,1,0)</f>
        <v>1</v>
      </c>
      <c r="P14" s="36">
        <f>IF(Données!BN15&gt;0,1,0)</f>
        <v>1</v>
      </c>
      <c r="Q14" s="36">
        <f>IF(Données!BO15&gt;0,1,0)</f>
        <v>1</v>
      </c>
      <c r="R14" s="36">
        <f>IF(Données!BP15&gt;0,1,0)</f>
        <v>1</v>
      </c>
      <c r="S14" s="36">
        <f>IF(Données!BQ15&gt;0,1,0)</f>
        <v>1</v>
      </c>
      <c r="T14" s="36">
        <f>IF(Données!BR15&gt;0,1,0)</f>
        <v>1</v>
      </c>
      <c r="U14" s="36">
        <f>IF(Données!BS15&gt;0,1,0)</f>
        <v>1</v>
      </c>
      <c r="V14" s="36">
        <f>IF(Données!BT15&gt;0,1,0)</f>
        <v>1</v>
      </c>
      <c r="W14" s="36">
        <f>IF(Données!BU15&gt;0,1,0)</f>
        <v>1</v>
      </c>
      <c r="X14" s="36">
        <f t="shared" si="0"/>
        <v>2</v>
      </c>
      <c r="Y14" s="36">
        <f t="shared" si="1"/>
        <v>5</v>
      </c>
      <c r="Z14" s="36">
        <f t="shared" si="2"/>
        <v>5</v>
      </c>
      <c r="AA14" s="36">
        <f t="shared" si="3"/>
        <v>5</v>
      </c>
      <c r="AB14" s="92">
        <f t="shared" si="4"/>
        <v>5</v>
      </c>
      <c r="AC14">
        <f>IF(X14&gt;0,(Données!AZ15+Données!BA15)/X14,0)</f>
        <v>7.2889999999999997</v>
      </c>
      <c r="AD14">
        <f>IF(Y14&gt;0,SUM(Données!BB15:BF15)/Y14,0)</f>
        <v>10.414200000000001</v>
      </c>
      <c r="AE14">
        <f>IF(Z14&gt;0,SUM(Données!BG15:BK15)/Z14,0)</f>
        <v>20.970599999999997</v>
      </c>
      <c r="AF14">
        <f>IF(AA14&gt;0,SUM(Données!BL15:BP15)/AA14,0)</f>
        <v>30.2332</v>
      </c>
      <c r="AG14">
        <f>IF(AB14&gt;0,SUM(Données!BQ15:BU15)/AB14,0)</f>
        <v>35.2104</v>
      </c>
      <c r="AI14">
        <f>IF(AC14&gt;0,Budget!AC14*AH$2/AC14,0)</f>
        <v>64.82370695568666</v>
      </c>
      <c r="AJ14">
        <f>IF(AD14&gt;0,Budget!AD14*AH$2/AD14,0)</f>
        <v>58.977165792859751</v>
      </c>
      <c r="AK14">
        <f>IF(AE14&gt;0,Budget!AE14*AH$2/AE14,0)</f>
        <v>38.739950216016716</v>
      </c>
      <c r="AL14">
        <f>IF(AF14&gt;0,Budget!AF14*AH$2/AF14,0)</f>
        <v>43.204159665533254</v>
      </c>
      <c r="AM14">
        <f>IF(AG14&gt;0,Budget!AG14*AH$2/AG14,0)</f>
        <v>41.555903937473019</v>
      </c>
      <c r="AO14">
        <f>Données!X15</f>
        <v>1397</v>
      </c>
      <c r="AP14" s="53">
        <f>Données!BU15</f>
        <v>38.951999999999998</v>
      </c>
      <c r="AQ14" s="53">
        <f t="shared" si="5"/>
        <v>35.864653933045801</v>
      </c>
    </row>
    <row r="15" spans="1:43">
      <c r="A15" t="str">
        <f>Données!A16</f>
        <v>Bangladesh</v>
      </c>
      <c r="B15" s="36">
        <f>IF(Données!AZ16&gt;0,1,0)</f>
        <v>1</v>
      </c>
      <c r="C15" s="36">
        <f>IF(Données!BA16&gt;0,1,0)</f>
        <v>1</v>
      </c>
      <c r="D15" s="36">
        <f>IF(Données!BB16&gt;0,1,0)</f>
        <v>1</v>
      </c>
      <c r="E15" s="36">
        <f>IF(Données!BC16&gt;0,1,0)</f>
        <v>1</v>
      </c>
      <c r="F15" s="36">
        <f>IF(Données!BD16&gt;0,1,0)</f>
        <v>1</v>
      </c>
      <c r="G15" s="36">
        <f>IF(Données!BE16&gt;0,1,0)</f>
        <v>1</v>
      </c>
      <c r="H15" s="36">
        <f>IF(Données!BF16&gt;0,1,0)</f>
        <v>1</v>
      </c>
      <c r="I15" s="36">
        <f>IF(Données!BG16&gt;0,1,0)</f>
        <v>1</v>
      </c>
      <c r="J15" s="36">
        <f>IF(Données!BH16&gt;0,1,0)</f>
        <v>1</v>
      </c>
      <c r="K15" s="36">
        <f>IF(Données!BI16&gt;0,1,0)</f>
        <v>1</v>
      </c>
      <c r="L15" s="36">
        <f>IF(Données!BJ16&gt;0,1,0)</f>
        <v>1</v>
      </c>
      <c r="M15" s="36">
        <f>IF(Données!BK16&gt;0,1,0)</f>
        <v>1</v>
      </c>
      <c r="N15" s="36">
        <f>IF(Données!BL16&gt;0,1,0)</f>
        <v>1</v>
      </c>
      <c r="O15" s="36">
        <f>IF(Données!BM16&gt;0,1,0)</f>
        <v>1</v>
      </c>
      <c r="P15" s="36">
        <f>IF(Données!BN16&gt;0,1,0)</f>
        <v>1</v>
      </c>
      <c r="Q15" s="36">
        <f>IF(Données!BO16&gt;0,1,0)</f>
        <v>1</v>
      </c>
      <c r="R15" s="36">
        <f>IF(Données!BP16&gt;0,1,0)</f>
        <v>1</v>
      </c>
      <c r="S15" s="36">
        <f>IF(Données!BQ16&gt;0,1,0)</f>
        <v>1</v>
      </c>
      <c r="T15" s="36">
        <f>IF(Données!BR16&gt;0,1,0)</f>
        <v>1</v>
      </c>
      <c r="U15" s="36">
        <f>IF(Données!BS16&gt;0,1,0)</f>
        <v>1</v>
      </c>
      <c r="V15" s="36">
        <f>IF(Données!BT16&gt;0,1,0)</f>
        <v>1</v>
      </c>
      <c r="W15" s="36">
        <f>IF(Données!BU16&gt;0,1,0)</f>
        <v>1</v>
      </c>
      <c r="X15" s="36">
        <f t="shared" si="0"/>
        <v>2</v>
      </c>
      <c r="Y15" s="36">
        <f t="shared" si="1"/>
        <v>5</v>
      </c>
      <c r="Z15" s="36">
        <f t="shared" si="2"/>
        <v>5</v>
      </c>
      <c r="AA15" s="36">
        <f t="shared" si="3"/>
        <v>5</v>
      </c>
      <c r="AB15" s="92">
        <f t="shared" si="4"/>
        <v>5</v>
      </c>
      <c r="AC15">
        <f>IF(X15&gt;0,(Données!AZ16+Données!BA16)/X15,0)</f>
        <v>52.956000000000003</v>
      </c>
      <c r="AD15">
        <f>IF(Y15&gt;0,SUM(Données!BB16:BF16)/Y15,0)</f>
        <v>59.72760000000001</v>
      </c>
      <c r="AE15">
        <f>IF(Z15&gt;0,SUM(Données!BG16:BK16)/Z15,0)</f>
        <v>87.650600000000011</v>
      </c>
      <c r="AF15">
        <f>IF(AA15&gt;0,SUM(Données!BL16:BP16)/AA15,0)</f>
        <v>148.0266</v>
      </c>
      <c r="AG15">
        <f>IF(AB15&gt;0,SUM(Données!BQ16:BU16)/AB15,0)</f>
        <v>261.66160000000002</v>
      </c>
      <c r="AI15">
        <f>IF(AC15&gt;0,Budget!AC15*AH$2/AC15,0)</f>
        <v>25.577838205302513</v>
      </c>
      <c r="AJ15">
        <f>IF(AD15&gt;0,Budget!AD15*AH$2/AD15,0)</f>
        <v>23.774603365948067</v>
      </c>
      <c r="AK15">
        <f>IF(AE15&gt;0,Budget!AE15*AH$2/AE15,0)</f>
        <v>18.587436937111665</v>
      </c>
      <c r="AL15">
        <f>IF(AF15&gt;0,Budget!AF15*AH$2/AF15,0)</f>
        <v>16.811843276816465</v>
      </c>
      <c r="AM15">
        <f>IF(AG15&gt;0,Budget!AG15*AH$2/AG15,0)</f>
        <v>13.538860879853978</v>
      </c>
      <c r="AO15">
        <f>Données!X16</f>
        <v>3895</v>
      </c>
      <c r="AP15" s="53">
        <f>Données!BU16</f>
        <v>314.65600000000001</v>
      </c>
      <c r="AQ15" s="53">
        <f t="shared" si="5"/>
        <v>12.378597579578969</v>
      </c>
    </row>
    <row r="16" spans="1:43">
      <c r="A16" t="str">
        <f>Données!A17</f>
        <v>Bélarus</v>
      </c>
      <c r="B16" s="36">
        <f>IF(Données!AZ17&gt;0,1,0)</f>
        <v>1</v>
      </c>
      <c r="C16" s="36">
        <f>IF(Données!BA17&gt;0,1,0)</f>
        <v>1</v>
      </c>
      <c r="D16" s="36">
        <f>IF(Données!BB17&gt;0,1,0)</f>
        <v>1</v>
      </c>
      <c r="E16" s="36">
        <f>IF(Données!BC17&gt;0,1,0)</f>
        <v>1</v>
      </c>
      <c r="F16" s="36">
        <f>IF(Données!BD17&gt;0,1,0)</f>
        <v>1</v>
      </c>
      <c r="G16" s="36">
        <f>IF(Données!BE17&gt;0,1,0)</f>
        <v>1</v>
      </c>
      <c r="H16" s="36">
        <f>IF(Données!BF17&gt;0,1,0)</f>
        <v>1</v>
      </c>
      <c r="I16" s="36">
        <f>IF(Données!BG17&gt;0,1,0)</f>
        <v>1</v>
      </c>
      <c r="J16" s="36">
        <f>IF(Données!BH17&gt;0,1,0)</f>
        <v>1</v>
      </c>
      <c r="K16" s="36">
        <f>IF(Données!BI17&gt;0,1,0)</f>
        <v>1</v>
      </c>
      <c r="L16" s="36">
        <f>IF(Données!BJ17&gt;0,1,0)</f>
        <v>1</v>
      </c>
      <c r="M16" s="36">
        <f>IF(Données!BK17&gt;0,1,0)</f>
        <v>1</v>
      </c>
      <c r="N16" s="36">
        <f>IF(Données!BL17&gt;0,1,0)</f>
        <v>1</v>
      </c>
      <c r="O16" s="36">
        <f>IF(Données!BM17&gt;0,1,0)</f>
        <v>1</v>
      </c>
      <c r="P16" s="36">
        <f>IF(Données!BN17&gt;0,1,0)</f>
        <v>1</v>
      </c>
      <c r="Q16" s="36">
        <f>IF(Données!BO17&gt;0,1,0)</f>
        <v>1</v>
      </c>
      <c r="R16" s="36">
        <f>IF(Données!BP17&gt;0,1,0)</f>
        <v>1</v>
      </c>
      <c r="S16" s="36">
        <f>IF(Données!BQ17&gt;0,1,0)</f>
        <v>1</v>
      </c>
      <c r="T16" s="36">
        <f>IF(Données!BR17&gt;0,1,0)</f>
        <v>1</v>
      </c>
      <c r="U16" s="36">
        <f>IF(Données!BS17&gt;0,1,0)</f>
        <v>1</v>
      </c>
      <c r="V16" s="36">
        <f>IF(Données!BT17&gt;0,1,0)</f>
        <v>1</v>
      </c>
      <c r="W16" s="36">
        <f>IF(Données!BU17&gt;0,1,0)</f>
        <v>1</v>
      </c>
      <c r="X16" s="36">
        <f t="shared" si="0"/>
        <v>2</v>
      </c>
      <c r="Y16" s="36">
        <f t="shared" si="1"/>
        <v>5</v>
      </c>
      <c r="Z16" s="36">
        <f t="shared" si="2"/>
        <v>5</v>
      </c>
      <c r="AA16" s="36">
        <f t="shared" si="3"/>
        <v>5</v>
      </c>
      <c r="AB16" s="92">
        <f t="shared" si="4"/>
        <v>5</v>
      </c>
      <c r="AC16">
        <f>IF(X16&gt;0,(Données!AZ17+Données!BA17)/X16,0)</f>
        <v>13.133500000000002</v>
      </c>
      <c r="AD16">
        <f>IF(Y16&gt;0,SUM(Données!BB17:BF17)/Y16,0)</f>
        <v>16.1572</v>
      </c>
      <c r="AE16">
        <f>IF(Z16&gt;0,SUM(Données!BG17:BK17)/Z16,0)</f>
        <v>44.81</v>
      </c>
      <c r="AF16">
        <f>IF(AA16&gt;0,SUM(Données!BL17:BP17)/AA16,0)</f>
        <v>67.697800000000001</v>
      </c>
      <c r="AG16">
        <f>IF(AB16&gt;0,SUM(Données!BQ17:BU17)/AB16,0)</f>
        <v>55.869799999999998</v>
      </c>
      <c r="AI16">
        <f>IF(AC16&gt;0,Budget!AC16*AH$2/AC16,0)</f>
        <v>12.487151178284538</v>
      </c>
      <c r="AJ16">
        <f>IF(AD16&gt;0,Budget!AD16*AH$2/AD16,0)</f>
        <v>14.470329017404007</v>
      </c>
      <c r="AK16">
        <f>IF(AE16&gt;0,Budget!AE16*AH$2/AE16,0)</f>
        <v>10.78777058692256</v>
      </c>
      <c r="AL16">
        <f>IF(AF16&gt;0,Budget!AF16*AH$2/AF16,0)</f>
        <v>9.486275772624813</v>
      </c>
      <c r="AM16">
        <f>IF(AG16&gt;0,Budget!AG16*AH$2/AG16,0)</f>
        <v>12.246329859781135</v>
      </c>
      <c r="AO16">
        <f>Données!X17</f>
        <v>715</v>
      </c>
      <c r="AP16" s="53">
        <f>Données!BU17</f>
        <v>60.951000000000001</v>
      </c>
      <c r="AQ16" s="53">
        <f t="shared" si="5"/>
        <v>11.73073452445407</v>
      </c>
    </row>
    <row r="17" spans="1:43">
      <c r="A17" t="str">
        <f>Données!A18</f>
        <v>Belgique</v>
      </c>
      <c r="B17" s="36">
        <f>IF(Données!AZ18&gt;0,1,0)</f>
        <v>1</v>
      </c>
      <c r="C17" s="36">
        <f>IF(Données!BA18&gt;0,1,0)</f>
        <v>1</v>
      </c>
      <c r="D17" s="36">
        <f>IF(Données!BB18&gt;0,1,0)</f>
        <v>1</v>
      </c>
      <c r="E17" s="36">
        <f>IF(Données!BC18&gt;0,1,0)</f>
        <v>1</v>
      </c>
      <c r="F17" s="36">
        <f>IF(Données!BD18&gt;0,1,0)</f>
        <v>1</v>
      </c>
      <c r="G17" s="36">
        <f>IF(Données!BE18&gt;0,1,0)</f>
        <v>1</v>
      </c>
      <c r="H17" s="36">
        <f>IF(Données!BF18&gt;0,1,0)</f>
        <v>1</v>
      </c>
      <c r="I17" s="36">
        <f>IF(Données!BG18&gt;0,1,0)</f>
        <v>1</v>
      </c>
      <c r="J17" s="36">
        <f>IF(Données!BH18&gt;0,1,0)</f>
        <v>1</v>
      </c>
      <c r="K17" s="36">
        <f>IF(Données!BI18&gt;0,1,0)</f>
        <v>1</v>
      </c>
      <c r="L17" s="36">
        <f>IF(Données!BJ18&gt;0,1,0)</f>
        <v>1</v>
      </c>
      <c r="M17" s="36">
        <f>IF(Données!BK18&gt;0,1,0)</f>
        <v>1</v>
      </c>
      <c r="N17" s="36">
        <f>IF(Données!BL18&gt;0,1,0)</f>
        <v>1</v>
      </c>
      <c r="O17" s="36">
        <f>IF(Données!BM18&gt;0,1,0)</f>
        <v>1</v>
      </c>
      <c r="P17" s="36">
        <f>IF(Données!BN18&gt;0,1,0)</f>
        <v>1</v>
      </c>
      <c r="Q17" s="36">
        <f>IF(Données!BO18&gt;0,1,0)</f>
        <v>1</v>
      </c>
      <c r="R17" s="36">
        <f>IF(Données!BP18&gt;0,1,0)</f>
        <v>1</v>
      </c>
      <c r="S17" s="36">
        <f>IF(Données!BQ18&gt;0,1,0)</f>
        <v>1</v>
      </c>
      <c r="T17" s="36">
        <f>IF(Données!BR18&gt;0,1,0)</f>
        <v>1</v>
      </c>
      <c r="U17" s="36">
        <f>IF(Données!BS18&gt;0,1,0)</f>
        <v>1</v>
      </c>
      <c r="V17" s="36">
        <f>IF(Données!BT18&gt;0,1,0)</f>
        <v>1</v>
      </c>
      <c r="W17" s="36">
        <f>IF(Données!BU18&gt;0,1,0)</f>
        <v>1</v>
      </c>
      <c r="X17" s="36">
        <f t="shared" si="0"/>
        <v>2</v>
      </c>
      <c r="Y17" s="36">
        <f t="shared" si="1"/>
        <v>5</v>
      </c>
      <c r="Z17" s="36">
        <f t="shared" si="2"/>
        <v>5</v>
      </c>
      <c r="AA17" s="36">
        <f t="shared" si="3"/>
        <v>5</v>
      </c>
      <c r="AB17" s="92">
        <f t="shared" si="4"/>
        <v>5</v>
      </c>
      <c r="AC17">
        <f>IF(X17&gt;0,(Données!AZ18+Données!BA18)/X17,0)</f>
        <v>260.74450000000002</v>
      </c>
      <c r="AD17">
        <f>IF(Y17&gt;0,SUM(Données!BB18:BF18)/Y17,0)</f>
        <v>285.40940000000001</v>
      </c>
      <c r="AE17">
        <f>IF(Z17&gt;0,SUM(Données!BG18:BK18)/Z17,0)</f>
        <v>455.4982</v>
      </c>
      <c r="AF17">
        <f>IF(AA17&gt;0,SUM(Données!BL18:BP18)/AA17,0)</f>
        <v>512.56880000000001</v>
      </c>
      <c r="AG17">
        <f>IF(AB17&gt;0,SUM(Données!BQ18:BU18)/AB17,0)</f>
        <v>497.3442</v>
      </c>
      <c r="AI17">
        <f>IF(AC17&gt;0,Budget!AC17*AH$2/AC17,0)</f>
        <v>20.573780079733226</v>
      </c>
      <c r="AJ17">
        <f>IF(AD17&gt;0,Budget!AD17*AH$2/AD17,0)</f>
        <v>17.9244271562184</v>
      </c>
      <c r="AK17">
        <f>IF(AE17&gt;0,Budget!AE17*AH$2/AE17,0)</f>
        <v>11.17106500091548</v>
      </c>
      <c r="AL17">
        <f>IF(AF17&gt;0,Budget!AF17*AH$2/AF17,0)</f>
        <v>9.3427457933452054</v>
      </c>
      <c r="AM17">
        <f>IF(AG17&gt;0,Budget!AG17*AH$2/AG17,0)</f>
        <v>9.2314336831514261</v>
      </c>
      <c r="AO17">
        <f>Données!X18</f>
        <v>4960</v>
      </c>
      <c r="AP17" s="53">
        <f>Données!BU18</f>
        <v>531.81299999999999</v>
      </c>
      <c r="AQ17" s="53">
        <f t="shared" si="5"/>
        <v>9.3265866009292751</v>
      </c>
    </row>
    <row r="18" spans="1:43">
      <c r="A18" t="str">
        <f>Données!A19</f>
        <v>Belize</v>
      </c>
      <c r="B18" s="36">
        <f>IF(Données!AZ19&gt;0,1,0)</f>
        <v>1</v>
      </c>
      <c r="C18" s="36">
        <f>IF(Données!BA19&gt;0,1,0)</f>
        <v>1</v>
      </c>
      <c r="D18" s="36">
        <f>IF(Données!BB19&gt;0,1,0)</f>
        <v>1</v>
      </c>
      <c r="E18" s="36">
        <f>IF(Données!BC19&gt;0,1,0)</f>
        <v>1</v>
      </c>
      <c r="F18" s="36">
        <f>IF(Données!BD19&gt;0,1,0)</f>
        <v>1</v>
      </c>
      <c r="G18" s="36">
        <f>IF(Données!BE19&gt;0,1,0)</f>
        <v>1</v>
      </c>
      <c r="H18" s="36">
        <f>IF(Données!BF19&gt;0,1,0)</f>
        <v>1</v>
      </c>
      <c r="I18" s="36">
        <f>IF(Données!BG19&gt;0,1,0)</f>
        <v>1</v>
      </c>
      <c r="J18" s="36">
        <f>IF(Données!BH19&gt;0,1,0)</f>
        <v>1</v>
      </c>
      <c r="K18" s="36">
        <f>IF(Données!BI19&gt;0,1,0)</f>
        <v>1</v>
      </c>
      <c r="L18" s="36">
        <f>IF(Données!BJ19&gt;0,1,0)</f>
        <v>1</v>
      </c>
      <c r="M18" s="36">
        <f>IF(Données!BK19&gt;0,1,0)</f>
        <v>1</v>
      </c>
      <c r="N18" s="36">
        <f>IF(Données!BL19&gt;0,1,0)</f>
        <v>1</v>
      </c>
      <c r="O18" s="36">
        <f>IF(Données!BM19&gt;0,1,0)</f>
        <v>1</v>
      </c>
      <c r="P18" s="36">
        <f>IF(Données!BN19&gt;0,1,0)</f>
        <v>1</v>
      </c>
      <c r="Q18" s="36">
        <f>IF(Données!BO19&gt;0,1,0)</f>
        <v>1</v>
      </c>
      <c r="R18" s="36">
        <f>IF(Données!BP19&gt;0,1,0)</f>
        <v>1</v>
      </c>
      <c r="S18" s="36">
        <f>IF(Données!BQ19&gt;0,1,0)</f>
        <v>1</v>
      </c>
      <c r="T18" s="36">
        <f>IF(Données!BR19&gt;0,1,0)</f>
        <v>1</v>
      </c>
      <c r="U18" s="36">
        <f>IF(Données!BS19&gt;0,1,0)</f>
        <v>1</v>
      </c>
      <c r="V18" s="36">
        <f>IF(Données!BT19&gt;0,1,0)</f>
        <v>1</v>
      </c>
      <c r="W18" s="36">
        <f>IF(Données!BU19&gt;0,1,0)</f>
        <v>1</v>
      </c>
      <c r="X18" s="36">
        <f t="shared" si="0"/>
        <v>2</v>
      </c>
      <c r="Y18" s="36">
        <f t="shared" si="1"/>
        <v>5</v>
      </c>
      <c r="Z18" s="36">
        <f t="shared" si="2"/>
        <v>5</v>
      </c>
      <c r="AA18" s="36">
        <f t="shared" si="3"/>
        <v>5</v>
      </c>
      <c r="AB18" s="92">
        <f t="shared" si="4"/>
        <v>5</v>
      </c>
      <c r="AC18">
        <f>IF(X18&gt;0,(Données!AZ19+Données!BA19)/X18,0)</f>
        <v>0.71049999999999991</v>
      </c>
      <c r="AD18">
        <f>IF(Y18&gt;0,SUM(Données!BB19:BF19)/Y18,0)</f>
        <v>0.93699999999999994</v>
      </c>
      <c r="AE18">
        <f>IF(Z18&gt;0,SUM(Données!BG19:BK19)/Z18,0)</f>
        <v>1.2652000000000001</v>
      </c>
      <c r="AF18">
        <f>IF(AA18&gt;0,SUM(Données!BL19:BP19)/AA18,0)</f>
        <v>1.5498000000000001</v>
      </c>
      <c r="AG18">
        <f>IF(AB18&gt;0,SUM(Données!BQ19:BU19)/AB18,0)</f>
        <v>1.871</v>
      </c>
      <c r="AI18">
        <f>IF(AC18&gt;0,Budget!AC18*AH$2/AC18,0)</f>
        <v>0</v>
      </c>
      <c r="AJ18">
        <f>IF(AD18&gt;0,Budget!AD18*AH$2/AD18,0)</f>
        <v>11.227321237993598</v>
      </c>
      <c r="AK18">
        <f>IF(AE18&gt;0,Budget!AE18*AH$2/AE18,0)</f>
        <v>12.709453050901043</v>
      </c>
      <c r="AL18">
        <f>IF(AF18&gt;0,Budget!AF18*AH$2/AF18,0)</f>
        <v>11.111111111111111</v>
      </c>
      <c r="AM18">
        <f>IF(AG18&gt;0,Budget!AG18*AH$2/AG18,0)</f>
        <v>11.918760021378942</v>
      </c>
      <c r="AO18">
        <f>Données!X19</f>
        <v>23.1</v>
      </c>
      <c r="AP18" s="53">
        <f>Données!BU19</f>
        <v>1.9970000000000001</v>
      </c>
      <c r="AQ18" s="53">
        <f t="shared" si="5"/>
        <v>11.567351026539809</v>
      </c>
    </row>
    <row r="19" spans="1:43">
      <c r="A19" t="str">
        <f>Données!A20</f>
        <v>Bénin</v>
      </c>
      <c r="B19" s="36">
        <f>IF(Données!AZ20&gt;0,1,0)</f>
        <v>1</v>
      </c>
      <c r="C19" s="36">
        <f>IF(Données!BA20&gt;0,1,0)</f>
        <v>1</v>
      </c>
      <c r="D19" s="36">
        <f>IF(Données!BB20&gt;0,1,0)</f>
        <v>1</v>
      </c>
      <c r="E19" s="36">
        <f>IF(Données!BC20&gt;0,1,0)</f>
        <v>1</v>
      </c>
      <c r="F19" s="36">
        <f>IF(Données!BD20&gt;0,1,0)</f>
        <v>1</v>
      </c>
      <c r="G19" s="36">
        <f>IF(Données!BE20&gt;0,1,0)</f>
        <v>1</v>
      </c>
      <c r="H19" s="36">
        <f>IF(Données!BF20&gt;0,1,0)</f>
        <v>1</v>
      </c>
      <c r="I19" s="36">
        <f>IF(Données!BG20&gt;0,1,0)</f>
        <v>1</v>
      </c>
      <c r="J19" s="36">
        <f>IF(Données!BH20&gt;0,1,0)</f>
        <v>1</v>
      </c>
      <c r="K19" s="36">
        <f>IF(Données!BI20&gt;0,1,0)</f>
        <v>1</v>
      </c>
      <c r="L19" s="36">
        <f>IF(Données!BJ20&gt;0,1,0)</f>
        <v>1</v>
      </c>
      <c r="M19" s="36">
        <f>IF(Données!BK20&gt;0,1,0)</f>
        <v>1</v>
      </c>
      <c r="N19" s="36">
        <f>IF(Données!BL20&gt;0,1,0)</f>
        <v>1</v>
      </c>
      <c r="O19" s="36">
        <f>IF(Données!BM20&gt;0,1,0)</f>
        <v>1</v>
      </c>
      <c r="P19" s="36">
        <f>IF(Données!BN20&gt;0,1,0)</f>
        <v>1</v>
      </c>
      <c r="Q19" s="36">
        <f>IF(Données!BO20&gt;0,1,0)</f>
        <v>1</v>
      </c>
      <c r="R19" s="36">
        <f>IF(Données!BP20&gt;0,1,0)</f>
        <v>1</v>
      </c>
      <c r="S19" s="36">
        <f>IF(Données!BQ20&gt;0,1,0)</f>
        <v>1</v>
      </c>
      <c r="T19" s="36">
        <f>IF(Données!BR20&gt;0,1,0)</f>
        <v>1</v>
      </c>
      <c r="U19" s="36">
        <f>IF(Données!BS20&gt;0,1,0)</f>
        <v>1</v>
      </c>
      <c r="V19" s="36">
        <f>IF(Données!BT20&gt;0,1,0)</f>
        <v>1</v>
      </c>
      <c r="W19" s="36">
        <f>IF(Données!BU20&gt;0,1,0)</f>
        <v>1</v>
      </c>
      <c r="X19" s="36">
        <f t="shared" si="0"/>
        <v>2</v>
      </c>
      <c r="Y19" s="36">
        <f t="shared" si="1"/>
        <v>5</v>
      </c>
      <c r="Z19" s="36">
        <f t="shared" si="2"/>
        <v>5</v>
      </c>
      <c r="AA19" s="36">
        <f t="shared" si="3"/>
        <v>5</v>
      </c>
      <c r="AB19" s="92">
        <f t="shared" si="4"/>
        <v>5</v>
      </c>
      <c r="AC19">
        <f>IF(X19&gt;0,(Données!AZ20+Données!BA20)/X19,0)</f>
        <v>2.5765000000000002</v>
      </c>
      <c r="AD19">
        <f>IF(Y19&gt;0,SUM(Données!BB20:BF20)/Y19,0)</f>
        <v>3.3519999999999994</v>
      </c>
      <c r="AE19">
        <f>IF(Z19&gt;0,SUM(Données!BG20:BK20)/Z19,0)</f>
        <v>6.0435999999999996</v>
      </c>
      <c r="AF19">
        <f>IF(AA19&gt;0,SUM(Données!BL20:BP20)/AA19,0)</f>
        <v>8.3687999999999985</v>
      </c>
      <c r="AG19">
        <f>IF(AB19&gt;0,SUM(Données!BQ20:BU20)/AB19,0)</f>
        <v>9.5551999999999992</v>
      </c>
      <c r="AI19">
        <f>IF(AC19&gt;0,Budget!AC19*AH$2/AC19,0)</f>
        <v>11.294391616534057</v>
      </c>
      <c r="AJ19">
        <f>IF(AD19&gt;0,Budget!AD19*AH$2/AD19,0)</f>
        <v>11.426014319809072</v>
      </c>
      <c r="AK19">
        <f>IF(AE19&gt;0,Budget!AE19*AH$2/AE19,0)</f>
        <v>8.8633706179539793</v>
      </c>
      <c r="AL19">
        <f>IF(AF19&gt;0,Budget!AF19*AH$2/AF19,0)</f>
        <v>8.6750788643533152</v>
      </c>
      <c r="AM19">
        <f>IF(AG19&gt;0,Budget!AG19*AH$2/AG19,0)</f>
        <v>9.6743134628265235</v>
      </c>
      <c r="AO19">
        <f>Données!X20</f>
        <v>90.2</v>
      </c>
      <c r="AP19" s="53">
        <f>Données!BU20</f>
        <v>11.183999999999999</v>
      </c>
      <c r="AQ19" s="53">
        <f t="shared" si="5"/>
        <v>8.0650929899856951</v>
      </c>
    </row>
    <row r="20" spans="1:43">
      <c r="A20" t="str">
        <f>Données!A21</f>
        <v>Bolivie</v>
      </c>
      <c r="B20" s="36">
        <f>IF(Données!AZ21&gt;0,1,0)</f>
        <v>1</v>
      </c>
      <c r="C20" s="36">
        <f>IF(Données!BA21&gt;0,1,0)</f>
        <v>1</v>
      </c>
      <c r="D20" s="36">
        <f>IF(Données!BB21&gt;0,1,0)</f>
        <v>1</v>
      </c>
      <c r="E20" s="36">
        <f>IF(Données!BC21&gt;0,1,0)</f>
        <v>1</v>
      </c>
      <c r="F20" s="36">
        <f>IF(Données!BD21&gt;0,1,0)</f>
        <v>1</v>
      </c>
      <c r="G20" s="36">
        <f>IF(Données!BE21&gt;0,1,0)</f>
        <v>1</v>
      </c>
      <c r="H20" s="36">
        <f>IF(Données!BF21&gt;0,1,0)</f>
        <v>1</v>
      </c>
      <c r="I20" s="36">
        <f>IF(Données!BG21&gt;0,1,0)</f>
        <v>1</v>
      </c>
      <c r="J20" s="36">
        <f>IF(Données!BH21&gt;0,1,0)</f>
        <v>1</v>
      </c>
      <c r="K20" s="36">
        <f>IF(Données!BI21&gt;0,1,0)</f>
        <v>1</v>
      </c>
      <c r="L20" s="36">
        <f>IF(Données!BJ21&gt;0,1,0)</f>
        <v>1</v>
      </c>
      <c r="M20" s="36">
        <f>IF(Données!BK21&gt;0,1,0)</f>
        <v>1</v>
      </c>
      <c r="N20" s="36">
        <f>IF(Données!BL21&gt;0,1,0)</f>
        <v>1</v>
      </c>
      <c r="O20" s="36">
        <f>IF(Données!BM21&gt;0,1,0)</f>
        <v>1</v>
      </c>
      <c r="P20" s="36">
        <f>IF(Données!BN21&gt;0,1,0)</f>
        <v>1</v>
      </c>
      <c r="Q20" s="36">
        <f>IF(Données!BO21&gt;0,1,0)</f>
        <v>1</v>
      </c>
      <c r="R20" s="36">
        <f>IF(Données!BP21&gt;0,1,0)</f>
        <v>1</v>
      </c>
      <c r="S20" s="36">
        <f>IF(Données!BQ21&gt;0,1,0)</f>
        <v>1</v>
      </c>
      <c r="T20" s="36">
        <f>IF(Données!BR21&gt;0,1,0)</f>
        <v>1</v>
      </c>
      <c r="U20" s="36">
        <f>IF(Données!BS21&gt;0,1,0)</f>
        <v>1</v>
      </c>
      <c r="V20" s="36">
        <f>IF(Données!BT21&gt;0,1,0)</f>
        <v>1</v>
      </c>
      <c r="W20" s="36">
        <f>IF(Données!BU21&gt;0,1,0)</f>
        <v>1</v>
      </c>
      <c r="X20" s="36">
        <f t="shared" si="0"/>
        <v>2</v>
      </c>
      <c r="Y20" s="36">
        <f t="shared" si="1"/>
        <v>5</v>
      </c>
      <c r="Z20" s="36">
        <f t="shared" si="2"/>
        <v>5</v>
      </c>
      <c r="AA20" s="36">
        <f t="shared" si="3"/>
        <v>5</v>
      </c>
      <c r="AB20" s="92">
        <f t="shared" si="4"/>
        <v>5</v>
      </c>
      <c r="AC20">
        <f>IF(X20&gt;0,(Données!AZ21+Données!BA21)/X20,0)</f>
        <v>8.3795000000000002</v>
      </c>
      <c r="AD20">
        <f>IF(Y20&gt;0,SUM(Données!BB21:BF21)/Y20,0)</f>
        <v>8.2667999999999999</v>
      </c>
      <c r="AE20">
        <f>IF(Z20&gt;0,SUM(Données!BG21:BK21)/Z20,0)</f>
        <v>13.276400000000001</v>
      </c>
      <c r="AF20">
        <f>IF(AA20&gt;0,SUM(Données!BL21:BP21)/AA20,0)</f>
        <v>26.216799999999999</v>
      </c>
      <c r="AG20">
        <f>IF(AB20&gt;0,SUM(Données!BQ21:BU21)/AB20,0)</f>
        <v>38.030599999999993</v>
      </c>
      <c r="AI20">
        <f>IF(AC20&gt;0,Budget!AC20*AH$2/AC20,0)</f>
        <v>80.49406289158064</v>
      </c>
      <c r="AJ20">
        <f>IF(AD20&gt;0,Budget!AD20*AH$2/AD20,0)</f>
        <v>78.942275124594772</v>
      </c>
      <c r="AK20">
        <f>IF(AE20&gt;0,Budget!AE20*AH$2/AE20,0)</f>
        <v>46.774728088939767</v>
      </c>
      <c r="AL20">
        <f>IF(AF20&gt;0,Budget!AF20*AH$2/AF20,0)</f>
        <v>22.596197857862133</v>
      </c>
      <c r="AM20">
        <f>IF(AG20&gt;0,Budget!AG20*AH$2/AG20,0)</f>
        <v>15.608483694709001</v>
      </c>
      <c r="AO20">
        <f>Données!X21</f>
        <v>619</v>
      </c>
      <c r="AP20" s="53">
        <f>Données!BU21</f>
        <v>43.686999999999998</v>
      </c>
      <c r="AQ20" s="53">
        <f t="shared" si="5"/>
        <v>14.168974752214618</v>
      </c>
    </row>
    <row r="21" spans="1:43">
      <c r="A21" t="str">
        <f>Données!A22</f>
        <v>Bosnie-Herzégovine</v>
      </c>
      <c r="B21" s="36">
        <f>IF(Données!AZ22&gt;0,1,0)</f>
        <v>1</v>
      </c>
      <c r="C21" s="36">
        <f>IF(Données!BA22&gt;0,1,0)</f>
        <v>1</v>
      </c>
      <c r="D21" s="36">
        <f>IF(Données!BB22&gt;0,1,0)</f>
        <v>1</v>
      </c>
      <c r="E21" s="36">
        <f>IF(Données!BC22&gt;0,1,0)</f>
        <v>1</v>
      </c>
      <c r="F21" s="36">
        <f>IF(Données!BD22&gt;0,1,0)</f>
        <v>1</v>
      </c>
      <c r="G21" s="36">
        <f>IF(Données!BE22&gt;0,1,0)</f>
        <v>1</v>
      </c>
      <c r="H21" s="36">
        <f>IF(Données!BF22&gt;0,1,0)</f>
        <v>1</v>
      </c>
      <c r="I21" s="36">
        <f>IF(Données!BG22&gt;0,1,0)</f>
        <v>1</v>
      </c>
      <c r="J21" s="36">
        <f>IF(Données!BH22&gt;0,1,0)</f>
        <v>1</v>
      </c>
      <c r="K21" s="36">
        <f>IF(Données!BI22&gt;0,1,0)</f>
        <v>1</v>
      </c>
      <c r="L21" s="36">
        <f>IF(Données!BJ22&gt;0,1,0)</f>
        <v>1</v>
      </c>
      <c r="M21" s="36">
        <f>IF(Données!BK22&gt;0,1,0)</f>
        <v>1</v>
      </c>
      <c r="N21" s="36">
        <f>IF(Données!BL22&gt;0,1,0)</f>
        <v>1</v>
      </c>
      <c r="O21" s="36">
        <f>IF(Données!BM22&gt;0,1,0)</f>
        <v>1</v>
      </c>
      <c r="P21" s="36">
        <f>IF(Données!BN22&gt;0,1,0)</f>
        <v>1</v>
      </c>
      <c r="Q21" s="36">
        <f>IF(Données!BO22&gt;0,1,0)</f>
        <v>1</v>
      </c>
      <c r="R21" s="36">
        <f>IF(Données!BP22&gt;0,1,0)</f>
        <v>1</v>
      </c>
      <c r="S21" s="36">
        <f>IF(Données!BQ22&gt;0,1,0)</f>
        <v>1</v>
      </c>
      <c r="T21" s="36">
        <f>IF(Données!BR22&gt;0,1,0)</f>
        <v>1</v>
      </c>
      <c r="U21" s="36">
        <f>IF(Données!BS22&gt;0,1,0)</f>
        <v>1</v>
      </c>
      <c r="V21" s="36">
        <f>IF(Données!BT22&gt;0,1,0)</f>
        <v>1</v>
      </c>
      <c r="W21" s="36">
        <f>IF(Données!BU22&gt;0,1,0)</f>
        <v>1</v>
      </c>
      <c r="X21" s="36">
        <f t="shared" si="0"/>
        <v>2</v>
      </c>
      <c r="Y21" s="36">
        <f t="shared" si="1"/>
        <v>5</v>
      </c>
      <c r="Z21" s="36">
        <f t="shared" si="2"/>
        <v>5</v>
      </c>
      <c r="AA21" s="36">
        <f t="shared" si="3"/>
        <v>5</v>
      </c>
      <c r="AB21" s="92">
        <f t="shared" si="4"/>
        <v>5</v>
      </c>
      <c r="AC21">
        <f>IF(X21&gt;0,(Données!AZ22+Données!BA22)/X21,0)</f>
        <v>5.5235000000000003</v>
      </c>
      <c r="AD21">
        <f>IF(Y21&gt;0,SUM(Données!BB22:BF22)/Y21,0)</f>
        <v>7.3365999999999998</v>
      </c>
      <c r="AE21">
        <f>IF(Z21&gt;0,SUM(Données!BG22:BK22)/Z21,0)</f>
        <v>15.006200000000002</v>
      </c>
      <c r="AF21">
        <f>IF(AA21&gt;0,SUM(Données!BL22:BP22)/AA21,0)</f>
        <v>17.935399999999998</v>
      </c>
      <c r="AG21">
        <f>IF(AB21&gt;0,SUM(Données!BQ22:BU22)/AB21,0)</f>
        <v>18.264400000000002</v>
      </c>
      <c r="AI21">
        <f>IF(AC21&gt;0,Budget!AC21*AH$2/AC21,0)</f>
        <v>0</v>
      </c>
      <c r="AJ21">
        <f>IF(AD21&gt;0,Budget!AD21*AH$2/AD21,0)</f>
        <v>37.165262746594699</v>
      </c>
      <c r="AK21">
        <f>IF(AE21&gt;0,Budget!AE21*AH$2/AE21,0)</f>
        <v>12.448188082259332</v>
      </c>
      <c r="AL21">
        <f>IF(AF21&gt;0,Budget!AF21*AH$2/AF21,0)</f>
        <v>9.6011240340332531</v>
      </c>
      <c r="AM21">
        <f>IF(AG21&gt;0,Budget!AG21*AH$2/AG21,0)</f>
        <v>10.09614331705394</v>
      </c>
      <c r="AO21">
        <f>Données!X22</f>
        <v>221</v>
      </c>
      <c r="AP21" s="53">
        <f>Données!BU22</f>
        <v>20.152000000000001</v>
      </c>
      <c r="AQ21" s="53">
        <f t="shared" si="5"/>
        <v>10.966653433902342</v>
      </c>
    </row>
    <row r="22" spans="1:43">
      <c r="A22" t="str">
        <f>Données!A23</f>
        <v>Botswana</v>
      </c>
      <c r="B22" s="36">
        <f>IF(Données!AZ23&gt;0,1,0)</f>
        <v>1</v>
      </c>
      <c r="C22" s="36">
        <f>IF(Données!BA23&gt;0,1,0)</f>
        <v>1</v>
      </c>
      <c r="D22" s="36">
        <f>IF(Données!BB23&gt;0,1,0)</f>
        <v>1</v>
      </c>
      <c r="E22" s="36">
        <f>IF(Données!BC23&gt;0,1,0)</f>
        <v>1</v>
      </c>
      <c r="F22" s="36">
        <f>IF(Données!BD23&gt;0,1,0)</f>
        <v>1</v>
      </c>
      <c r="G22" s="36">
        <f>IF(Données!BE23&gt;0,1,0)</f>
        <v>1</v>
      </c>
      <c r="H22" s="36">
        <f>IF(Données!BF23&gt;0,1,0)</f>
        <v>1</v>
      </c>
      <c r="I22" s="36">
        <f>IF(Données!BG23&gt;0,1,0)</f>
        <v>1</v>
      </c>
      <c r="J22" s="36">
        <f>IF(Données!BH23&gt;0,1,0)</f>
        <v>1</v>
      </c>
      <c r="K22" s="36">
        <f>IF(Données!BI23&gt;0,1,0)</f>
        <v>1</v>
      </c>
      <c r="L22" s="36">
        <f>IF(Données!BJ23&gt;0,1,0)</f>
        <v>1</v>
      </c>
      <c r="M22" s="36">
        <f>IF(Données!BK23&gt;0,1,0)</f>
        <v>1</v>
      </c>
      <c r="N22" s="36">
        <f>IF(Données!BL23&gt;0,1,0)</f>
        <v>1</v>
      </c>
      <c r="O22" s="36">
        <f>IF(Données!BM23&gt;0,1,0)</f>
        <v>1</v>
      </c>
      <c r="P22" s="36">
        <f>IF(Données!BN23&gt;0,1,0)</f>
        <v>1</v>
      </c>
      <c r="Q22" s="36">
        <f>IF(Données!BO23&gt;0,1,0)</f>
        <v>1</v>
      </c>
      <c r="R22" s="36">
        <f>IF(Données!BP23&gt;0,1,0)</f>
        <v>1</v>
      </c>
      <c r="S22" s="36">
        <f>IF(Données!BQ23&gt;0,1,0)</f>
        <v>1</v>
      </c>
      <c r="T22" s="36">
        <f>IF(Données!BR23&gt;0,1,0)</f>
        <v>1</v>
      </c>
      <c r="U22" s="36">
        <f>IF(Données!BS23&gt;0,1,0)</f>
        <v>1</v>
      </c>
      <c r="V22" s="36">
        <f>IF(Données!BT23&gt;0,1,0)</f>
        <v>1</v>
      </c>
      <c r="W22" s="36">
        <f>IF(Données!BU23&gt;0,1,0)</f>
        <v>1</v>
      </c>
      <c r="X22" s="36">
        <f t="shared" si="0"/>
        <v>2</v>
      </c>
      <c r="Y22" s="36">
        <f t="shared" si="1"/>
        <v>5</v>
      </c>
      <c r="Z22" s="36">
        <f t="shared" si="2"/>
        <v>5</v>
      </c>
      <c r="AA22" s="36">
        <f t="shared" si="3"/>
        <v>5</v>
      </c>
      <c r="AB22" s="92">
        <f t="shared" si="4"/>
        <v>5</v>
      </c>
      <c r="AC22">
        <f>IF(X22&gt;0,(Données!AZ23+Données!BA23)/X22,0)</f>
        <v>5.1520000000000001</v>
      </c>
      <c r="AD22">
        <f>IF(Y22&gt;0,SUM(Données!BB23:BF23)/Y22,0)</f>
        <v>6.6555999999999997</v>
      </c>
      <c r="AE22">
        <f>IF(Z22&gt;0,SUM(Données!BG23:BK23)/Z22,0)</f>
        <v>10.485800000000001</v>
      </c>
      <c r="AF22">
        <f>IF(AA22&gt;0,SUM(Données!BL23:BP23)/AA22,0)</f>
        <v>15.094200000000001</v>
      </c>
      <c r="AG22">
        <f>IF(AB22&gt;0,SUM(Données!BQ23:BU23)/AB22,0)</f>
        <v>17.227</v>
      </c>
      <c r="AI22">
        <f>IF(AC22&gt;0,Budget!AC22*AH$2/AC22,0)</f>
        <v>52.406832298136642</v>
      </c>
      <c r="AJ22">
        <f>IF(AD22&gt;0,Budget!AD22*AH$2/AD22,0)</f>
        <v>52.136546667467996</v>
      </c>
      <c r="AK22">
        <f>IF(AE22&gt;0,Budget!AE22*AH$2/AE22,0)</f>
        <v>31.375765320719445</v>
      </c>
      <c r="AL22">
        <f>IF(AF22&gt;0,Budget!AF22*AH$2/AF22,0)</f>
        <v>20.378688502868652</v>
      </c>
      <c r="AM22">
        <f>IF(AG22&gt;0,Budget!AG22*AH$2/AG22,0)</f>
        <v>29.1403030127126</v>
      </c>
      <c r="AO22">
        <f>Données!X23</f>
        <v>529</v>
      </c>
      <c r="AP22" s="53">
        <f>Données!BU23</f>
        <v>19.651</v>
      </c>
      <c r="AQ22" s="53">
        <f t="shared" si="5"/>
        <v>26.919749631062032</v>
      </c>
    </row>
    <row r="23" spans="1:43">
      <c r="A23" t="str">
        <f>Données!A24</f>
        <v>Brésil</v>
      </c>
      <c r="B23" s="36">
        <f>IF(Données!AZ24&gt;0,1,0)</f>
        <v>1</v>
      </c>
      <c r="C23" s="36">
        <f>IF(Données!BA24&gt;0,1,0)</f>
        <v>1</v>
      </c>
      <c r="D23" s="36">
        <f>IF(Données!BB24&gt;0,1,0)</f>
        <v>1</v>
      </c>
      <c r="E23" s="36">
        <f>IF(Données!BC24&gt;0,1,0)</f>
        <v>1</v>
      </c>
      <c r="F23" s="36">
        <f>IF(Données!BD24&gt;0,1,0)</f>
        <v>1</v>
      </c>
      <c r="G23" s="36">
        <f>IF(Données!BE24&gt;0,1,0)</f>
        <v>1</v>
      </c>
      <c r="H23" s="36">
        <f>IF(Données!BF24&gt;0,1,0)</f>
        <v>1</v>
      </c>
      <c r="I23" s="36">
        <f>IF(Données!BG24&gt;0,1,0)</f>
        <v>1</v>
      </c>
      <c r="J23" s="36">
        <f>IF(Données!BH24&gt;0,1,0)</f>
        <v>1</v>
      </c>
      <c r="K23" s="36">
        <f>IF(Données!BI24&gt;0,1,0)</f>
        <v>1</v>
      </c>
      <c r="L23" s="36">
        <f>IF(Données!BJ24&gt;0,1,0)</f>
        <v>1</v>
      </c>
      <c r="M23" s="36">
        <f>IF(Données!BK24&gt;0,1,0)</f>
        <v>1</v>
      </c>
      <c r="N23" s="36">
        <f>IF(Données!BL24&gt;0,1,0)</f>
        <v>1</v>
      </c>
      <c r="O23" s="36">
        <f>IF(Données!BM24&gt;0,1,0)</f>
        <v>1</v>
      </c>
      <c r="P23" s="36">
        <f>IF(Données!BN24&gt;0,1,0)</f>
        <v>1</v>
      </c>
      <c r="Q23" s="36">
        <f>IF(Données!BO24&gt;0,1,0)</f>
        <v>1</v>
      </c>
      <c r="R23" s="36">
        <f>IF(Données!BP24&gt;0,1,0)</f>
        <v>1</v>
      </c>
      <c r="S23" s="36">
        <f>IF(Données!BQ24&gt;0,1,0)</f>
        <v>1</v>
      </c>
      <c r="T23" s="36">
        <f>IF(Données!BR24&gt;0,1,0)</f>
        <v>1</v>
      </c>
      <c r="U23" s="36">
        <f>IF(Données!BS24&gt;0,1,0)</f>
        <v>1</v>
      </c>
      <c r="V23" s="36">
        <f>IF(Données!BT24&gt;0,1,0)</f>
        <v>1</v>
      </c>
      <c r="W23" s="36">
        <f>IF(Données!BU24&gt;0,1,0)</f>
        <v>1</v>
      </c>
      <c r="X23" s="36">
        <f t="shared" si="0"/>
        <v>2</v>
      </c>
      <c r="Y23" s="36">
        <f t="shared" si="1"/>
        <v>5</v>
      </c>
      <c r="Z23" s="36">
        <f t="shared" si="2"/>
        <v>5</v>
      </c>
      <c r="AA23" s="36">
        <f t="shared" si="3"/>
        <v>5</v>
      </c>
      <c r="AB23" s="92">
        <f t="shared" si="4"/>
        <v>5</v>
      </c>
      <c r="AC23">
        <f>IF(X23&gt;0,(Données!AZ24+Données!BA24)/X23,0)</f>
        <v>732.49099999999999</v>
      </c>
      <c r="AD23">
        <f>IF(Y23&gt;0,SUM(Données!BB24:BF24)/Y23,0)</f>
        <v>590.17359999999985</v>
      </c>
      <c r="AE23">
        <f>IF(Z23&gt;0,SUM(Données!BG24:BK24)/Z23,0)</f>
        <v>1351.1402</v>
      </c>
      <c r="AF23">
        <f>IF(AA23&gt;0,SUM(Données!BL24:BP24)/AA23,0)</f>
        <v>2442.748</v>
      </c>
      <c r="AG23">
        <f>IF(AB23&gt;0,SUM(Données!BQ24:BU24)/AB23,0)</f>
        <v>1895.4420000000002</v>
      </c>
      <c r="AI23">
        <f>IF(AC23&gt;0,Budget!AC23*AH$2/AC23,0)</f>
        <v>24.08288975564205</v>
      </c>
      <c r="AJ23">
        <f>IF(AD23&gt;0,Budget!AD23*AH$2/AD23,0)</f>
        <v>34.349554097302907</v>
      </c>
      <c r="AK23">
        <f>IF(AE23&gt;0,Budget!AE23*AH$2/AE23,0)</f>
        <v>16.981953464192685</v>
      </c>
      <c r="AL23">
        <f>IF(AF23&gt;0,Budget!AF23*AH$2/AF23,0)</f>
        <v>11.894145446030455</v>
      </c>
      <c r="AM23">
        <f>IF(AG23&gt;0,Budget!AG23*AH$2/AG23,0)</f>
        <v>15.222834568401458</v>
      </c>
      <c r="AO23">
        <f>Données!X24</f>
        <v>27766</v>
      </c>
      <c r="AP23" s="53">
        <f>Données!BU24</f>
        <v>1960.19</v>
      </c>
      <c r="AQ23" s="53">
        <f t="shared" si="5"/>
        <v>14.164953397374743</v>
      </c>
    </row>
    <row r="24" spans="1:43">
      <c r="A24" t="str">
        <f>Données!A25</f>
        <v>Brunéi Darussalam</v>
      </c>
      <c r="B24" s="36">
        <f>IF(Données!AZ25&gt;0,1,0)</f>
        <v>1</v>
      </c>
      <c r="C24" s="36">
        <f>IF(Données!BA25&gt;0,1,0)</f>
        <v>1</v>
      </c>
      <c r="D24" s="36">
        <f>IF(Données!BB25&gt;0,1,0)</f>
        <v>1</v>
      </c>
      <c r="E24" s="36">
        <f>IF(Données!BC25&gt;0,1,0)</f>
        <v>1</v>
      </c>
      <c r="F24" s="36">
        <f>IF(Données!BD25&gt;0,1,0)</f>
        <v>1</v>
      </c>
      <c r="G24" s="36">
        <f>IF(Données!BE25&gt;0,1,0)</f>
        <v>1</v>
      </c>
      <c r="H24" s="36">
        <f>IF(Données!BF25&gt;0,1,0)</f>
        <v>1</v>
      </c>
      <c r="I24" s="36">
        <f>IF(Données!BG25&gt;0,1,0)</f>
        <v>1</v>
      </c>
      <c r="J24" s="36">
        <f>IF(Données!BH25&gt;0,1,0)</f>
        <v>1</v>
      </c>
      <c r="K24" s="36">
        <f>IF(Données!BI25&gt;0,1,0)</f>
        <v>1</v>
      </c>
      <c r="L24" s="36">
        <f>IF(Données!BJ25&gt;0,1,0)</f>
        <v>1</v>
      </c>
      <c r="M24" s="36">
        <f>IF(Données!BK25&gt;0,1,0)</f>
        <v>1</v>
      </c>
      <c r="N24" s="36">
        <f>IF(Données!BL25&gt;0,1,0)</f>
        <v>1</v>
      </c>
      <c r="O24" s="36">
        <f>IF(Données!BM25&gt;0,1,0)</f>
        <v>1</v>
      </c>
      <c r="P24" s="36">
        <f>IF(Données!BN25&gt;0,1,0)</f>
        <v>1</v>
      </c>
      <c r="Q24" s="36">
        <f>IF(Données!BO25&gt;0,1,0)</f>
        <v>1</v>
      </c>
      <c r="R24" s="36">
        <f>IF(Données!BP25&gt;0,1,0)</f>
        <v>1</v>
      </c>
      <c r="S24" s="36">
        <f>IF(Données!BQ25&gt;0,1,0)</f>
        <v>1</v>
      </c>
      <c r="T24" s="36">
        <f>IF(Données!BR25&gt;0,1,0)</f>
        <v>1</v>
      </c>
      <c r="U24" s="36">
        <f>IF(Données!BS25&gt;0,1,0)</f>
        <v>1</v>
      </c>
      <c r="V24" s="36">
        <f>IF(Données!BT25&gt;0,1,0)</f>
        <v>1</v>
      </c>
      <c r="W24" s="36">
        <f>IF(Données!BU25&gt;0,1,0)</f>
        <v>1</v>
      </c>
      <c r="X24" s="36">
        <f t="shared" si="0"/>
        <v>2</v>
      </c>
      <c r="Y24" s="36">
        <f t="shared" si="1"/>
        <v>5</v>
      </c>
      <c r="Z24" s="36">
        <f t="shared" si="2"/>
        <v>5</v>
      </c>
      <c r="AA24" s="36">
        <f t="shared" si="3"/>
        <v>5</v>
      </c>
      <c r="AB24" s="92">
        <f t="shared" si="4"/>
        <v>5</v>
      </c>
      <c r="AC24">
        <f>IF(X24&gt;0,(Données!AZ25+Données!BA25)/X24,0)</f>
        <v>4.8010000000000002</v>
      </c>
      <c r="AD24">
        <f>IF(Y24&gt;0,SUM(Données!BB25:BF25)/Y24,0)</f>
        <v>7.077</v>
      </c>
      <c r="AE24">
        <f>IF(Z24&gt;0,SUM(Données!BG25:BK25)/Z24,0)</f>
        <v>12.957999999999998</v>
      </c>
      <c r="AF24">
        <f>IF(AA24&gt;0,SUM(Données!BL25:BP25)/AA24,0)</f>
        <v>17.293799999999997</v>
      </c>
      <c r="AG24">
        <f>IF(AB24&gt;0,SUM(Données!BQ25:BU25)/AB24,0)</f>
        <v>12.773</v>
      </c>
      <c r="AI24">
        <f>IF(AC24&gt;0,Budget!AC24*AH$2/AC24,0)</f>
        <v>73.942928556550712</v>
      </c>
      <c r="AJ24">
        <f>IF(AD24&gt;0,Budget!AD24*AH$2/AD24,0)</f>
        <v>42.390843577787201</v>
      </c>
      <c r="AK24">
        <f>IF(AE24&gt;0,Budget!AE24*AH$2/AE24,0)</f>
        <v>27.133816947059735</v>
      </c>
      <c r="AL24">
        <f>IF(AF24&gt;0,Budget!AF24*AH$2/AF24,0)</f>
        <v>22.736472030438659</v>
      </c>
      <c r="AM24">
        <f>IF(AG24&gt;0,Budget!AG24*AH$2/AG24,0)</f>
        <v>28.951694981601818</v>
      </c>
      <c r="AO24">
        <f>Données!X25</f>
        <v>347</v>
      </c>
      <c r="AP24" s="53">
        <f>Données!BU25</f>
        <v>13.324999999999999</v>
      </c>
      <c r="AQ24" s="53">
        <f t="shared" si="5"/>
        <v>26.041275797373359</v>
      </c>
    </row>
    <row r="25" spans="1:43">
      <c r="A25" t="str">
        <f>Données!A26</f>
        <v>Bulgarie</v>
      </c>
      <c r="B25" s="36">
        <f>IF(Données!AZ26&gt;0,1,0)</f>
        <v>1</v>
      </c>
      <c r="C25" s="36">
        <f>IF(Données!BA26&gt;0,1,0)</f>
        <v>1</v>
      </c>
      <c r="D25" s="36">
        <f>IF(Données!BB26&gt;0,1,0)</f>
        <v>1</v>
      </c>
      <c r="E25" s="36">
        <f>IF(Données!BC26&gt;0,1,0)</f>
        <v>1</v>
      </c>
      <c r="F25" s="36">
        <f>IF(Données!BD26&gt;0,1,0)</f>
        <v>1</v>
      </c>
      <c r="G25" s="36">
        <f>IF(Données!BE26&gt;0,1,0)</f>
        <v>1</v>
      </c>
      <c r="H25" s="36">
        <f>IF(Données!BF26&gt;0,1,0)</f>
        <v>1</v>
      </c>
      <c r="I25" s="36">
        <f>IF(Données!BG26&gt;0,1,0)</f>
        <v>1</v>
      </c>
      <c r="J25" s="36">
        <f>IF(Données!BH26&gt;0,1,0)</f>
        <v>1</v>
      </c>
      <c r="K25" s="36">
        <f>IF(Données!BI26&gt;0,1,0)</f>
        <v>1</v>
      </c>
      <c r="L25" s="36">
        <f>IF(Données!BJ26&gt;0,1,0)</f>
        <v>1</v>
      </c>
      <c r="M25" s="36">
        <f>IF(Données!BK26&gt;0,1,0)</f>
        <v>1</v>
      </c>
      <c r="N25" s="36">
        <f>IF(Données!BL26&gt;0,1,0)</f>
        <v>1</v>
      </c>
      <c r="O25" s="36">
        <f>IF(Données!BM26&gt;0,1,0)</f>
        <v>1</v>
      </c>
      <c r="P25" s="36">
        <f>IF(Données!BN26&gt;0,1,0)</f>
        <v>1</v>
      </c>
      <c r="Q25" s="36">
        <f>IF(Données!BO26&gt;0,1,0)</f>
        <v>1</v>
      </c>
      <c r="R25" s="36">
        <f>IF(Données!BP26&gt;0,1,0)</f>
        <v>1</v>
      </c>
      <c r="S25" s="36">
        <f>IF(Données!BQ26&gt;0,1,0)</f>
        <v>1</v>
      </c>
      <c r="T25" s="36">
        <f>IF(Données!BR26&gt;0,1,0)</f>
        <v>1</v>
      </c>
      <c r="U25" s="36">
        <f>IF(Données!BS26&gt;0,1,0)</f>
        <v>1</v>
      </c>
      <c r="V25" s="36">
        <f>IF(Données!BT26&gt;0,1,0)</f>
        <v>1</v>
      </c>
      <c r="W25" s="36">
        <f>IF(Données!BU26&gt;0,1,0)</f>
        <v>1</v>
      </c>
      <c r="X25" s="36">
        <f t="shared" si="0"/>
        <v>2</v>
      </c>
      <c r="Y25" s="36">
        <f t="shared" si="1"/>
        <v>5</v>
      </c>
      <c r="Z25" s="36">
        <f t="shared" si="2"/>
        <v>5</v>
      </c>
      <c r="AA25" s="36">
        <f t="shared" si="3"/>
        <v>5</v>
      </c>
      <c r="AB25" s="92">
        <f t="shared" si="4"/>
        <v>5</v>
      </c>
      <c r="AC25">
        <f>IF(X25&gt;0,(Données!AZ26+Données!BA26)/X25,0)</f>
        <v>13.364000000000001</v>
      </c>
      <c r="AD25">
        <f>IF(Y25&gt;0,SUM(Données!BB26:BF26)/Y25,0)</f>
        <v>18.089600000000001</v>
      </c>
      <c r="AE25">
        <f>IF(Z25&gt;0,SUM(Données!BG26:BK26)/Z25,0)</f>
        <v>42.893999999999991</v>
      </c>
      <c r="AF25">
        <f>IF(AA25&gt;0,SUM(Données!BL26:BP26)/AA25,0)</f>
        <v>54.860800000000005</v>
      </c>
      <c r="AG25">
        <f>IF(AB25&gt;0,SUM(Données!BQ26:BU26)/AB25,0)</f>
        <v>58.755800000000001</v>
      </c>
      <c r="AI25">
        <f>IF(AC25&gt;0,Budget!AC25*AH$2/AC25,0)</f>
        <v>56.233163723436093</v>
      </c>
      <c r="AJ25">
        <f>IF(AD25&gt;0,Budget!AD25*AH$2/AD25,0)</f>
        <v>49.840792499557757</v>
      </c>
      <c r="AK25">
        <f>IF(AE25&gt;0,Budget!AE25*AH$2/AE25,0)</f>
        <v>21.975101412785008</v>
      </c>
      <c r="AL25">
        <f>IF(AF25&gt;0,Budget!AF25*AH$2/AF25,0)</f>
        <v>13.459519365375639</v>
      </c>
      <c r="AM25">
        <f>IF(AG25&gt;0,Budget!AG25*AH$2/AG25,0)</f>
        <v>14.956821284026427</v>
      </c>
      <c r="AO25">
        <f>Données!X26</f>
        <v>1096</v>
      </c>
      <c r="AP25" s="53">
        <f>Données!BU26</f>
        <v>67.043999999999997</v>
      </c>
      <c r="AQ25" s="53">
        <f t="shared" si="5"/>
        <v>16.347473301115684</v>
      </c>
    </row>
    <row r="26" spans="1:43">
      <c r="A26" t="str">
        <f>Données!A27</f>
        <v>Burkina Faso</v>
      </c>
      <c r="B26" s="36">
        <f>IF(Données!AZ27&gt;0,1,0)</f>
        <v>1</v>
      </c>
      <c r="C26" s="36">
        <f>IF(Données!BA27&gt;0,1,0)</f>
        <v>1</v>
      </c>
      <c r="D26" s="36">
        <f>IF(Données!BB27&gt;0,1,0)</f>
        <v>1</v>
      </c>
      <c r="E26" s="36">
        <f>IF(Données!BC27&gt;0,1,0)</f>
        <v>1</v>
      </c>
      <c r="F26" s="36">
        <f>IF(Données!BD27&gt;0,1,0)</f>
        <v>1</v>
      </c>
      <c r="G26" s="36">
        <f>IF(Données!BE27&gt;0,1,0)</f>
        <v>1</v>
      </c>
      <c r="H26" s="36">
        <f>IF(Données!BF27&gt;0,1,0)</f>
        <v>1</v>
      </c>
      <c r="I26" s="36">
        <f>IF(Données!BG27&gt;0,1,0)</f>
        <v>1</v>
      </c>
      <c r="J26" s="36">
        <f>IF(Données!BH27&gt;0,1,0)</f>
        <v>1</v>
      </c>
      <c r="K26" s="36">
        <f>IF(Données!BI27&gt;0,1,0)</f>
        <v>1</v>
      </c>
      <c r="L26" s="36">
        <f>IF(Données!BJ27&gt;0,1,0)</f>
        <v>1</v>
      </c>
      <c r="M26" s="36">
        <f>IF(Données!BK27&gt;0,1,0)</f>
        <v>1</v>
      </c>
      <c r="N26" s="36">
        <f>IF(Données!BL27&gt;0,1,0)</f>
        <v>1</v>
      </c>
      <c r="O26" s="36">
        <f>IF(Données!BM27&gt;0,1,0)</f>
        <v>1</v>
      </c>
      <c r="P26" s="36">
        <f>IF(Données!BN27&gt;0,1,0)</f>
        <v>1</v>
      </c>
      <c r="Q26" s="36">
        <f>IF(Données!BO27&gt;0,1,0)</f>
        <v>1</v>
      </c>
      <c r="R26" s="36">
        <f>IF(Données!BP27&gt;0,1,0)</f>
        <v>1</v>
      </c>
      <c r="S26" s="36">
        <f>IF(Données!BQ27&gt;0,1,0)</f>
        <v>1</v>
      </c>
      <c r="T26" s="36">
        <f>IF(Données!BR27&gt;0,1,0)</f>
        <v>1</v>
      </c>
      <c r="U26" s="36">
        <f>IF(Données!BS27&gt;0,1,0)</f>
        <v>1</v>
      </c>
      <c r="V26" s="36">
        <f>IF(Données!BT27&gt;0,1,0)</f>
        <v>1</v>
      </c>
      <c r="W26" s="36">
        <f>IF(Données!BU27&gt;0,1,0)</f>
        <v>1</v>
      </c>
      <c r="X26" s="36">
        <f t="shared" si="0"/>
        <v>2</v>
      </c>
      <c r="Y26" s="36">
        <f t="shared" si="1"/>
        <v>5</v>
      </c>
      <c r="Z26" s="36">
        <f t="shared" si="2"/>
        <v>5</v>
      </c>
      <c r="AA26" s="36">
        <f t="shared" si="3"/>
        <v>5</v>
      </c>
      <c r="AB26" s="92">
        <f t="shared" si="4"/>
        <v>5</v>
      </c>
      <c r="AC26">
        <f>IF(X26&gt;0,(Données!AZ27+Données!BA27)/X26,0)</f>
        <v>2.9089999999999998</v>
      </c>
      <c r="AD26">
        <f>IF(Y26&gt;0,SUM(Données!BB27:BF27)/Y26,0)</f>
        <v>3.5483999999999996</v>
      </c>
      <c r="AE26">
        <f>IF(Z26&gt;0,SUM(Données!BG27:BK27)/Z26,0)</f>
        <v>6.9721999999999991</v>
      </c>
      <c r="AF26">
        <f>IF(AA26&gt;0,SUM(Données!BL27:BP27)/AA26,0)</f>
        <v>11.0444</v>
      </c>
      <c r="AG26">
        <f>IF(AB26&gt;0,SUM(Données!BQ27:BU27)/AB26,0)</f>
        <v>12.5458</v>
      </c>
      <c r="AI26">
        <f>IF(AC26&gt;0,Budget!AC26*AH$2/AC26,0)</f>
        <v>20.625644551392231</v>
      </c>
      <c r="AJ26">
        <f>IF(AD26&gt;0,Budget!AD26*AH$2/AD26,0)</f>
        <v>19.22556645248563</v>
      </c>
      <c r="AK26">
        <f>IF(AE26&gt;0,Budget!AE26*AH$2/AE26,0)</f>
        <v>13.737414302515708</v>
      </c>
      <c r="AL26">
        <f>IF(AF26&gt;0,Budget!AF26*AH$2/AF26,0)</f>
        <v>11.861214733258484</v>
      </c>
      <c r="AM26">
        <f>IF(AG26&gt;0,Budget!AG26*AH$2/AG26,0)</f>
        <v>17.468794337547227</v>
      </c>
      <c r="AO26">
        <f>Données!X27</f>
        <v>312</v>
      </c>
      <c r="AP26" s="53">
        <f>Données!BU27</f>
        <v>14.882</v>
      </c>
      <c r="AQ26" s="53">
        <f t="shared" si="5"/>
        <v>20.964924069345518</v>
      </c>
    </row>
    <row r="27" spans="1:43">
      <c r="A27" t="str">
        <f>Données!A28</f>
        <v>Burundi</v>
      </c>
      <c r="B27" s="36">
        <f>IF(Données!AZ28&gt;0,1,0)</f>
        <v>1</v>
      </c>
      <c r="C27" s="36">
        <f>IF(Données!BA28&gt;0,1,0)</f>
        <v>1</v>
      </c>
      <c r="D27" s="36">
        <f>IF(Données!BB28&gt;0,1,0)</f>
        <v>1</v>
      </c>
      <c r="E27" s="36">
        <f>IF(Données!BC28&gt;0,1,0)</f>
        <v>1</v>
      </c>
      <c r="F27" s="36">
        <f>IF(Données!BD28&gt;0,1,0)</f>
        <v>1</v>
      </c>
      <c r="G27" s="36">
        <f>IF(Données!BE28&gt;0,1,0)</f>
        <v>1</v>
      </c>
      <c r="H27" s="36">
        <f>IF(Données!BF28&gt;0,1,0)</f>
        <v>1</v>
      </c>
      <c r="I27" s="36">
        <f>IF(Données!BG28&gt;0,1,0)</f>
        <v>1</v>
      </c>
      <c r="J27" s="36">
        <f>IF(Données!BH28&gt;0,1,0)</f>
        <v>1</v>
      </c>
      <c r="K27" s="36">
        <f>IF(Données!BI28&gt;0,1,0)</f>
        <v>1</v>
      </c>
      <c r="L27" s="36">
        <f>IF(Données!BJ28&gt;0,1,0)</f>
        <v>1</v>
      </c>
      <c r="M27" s="36">
        <f>IF(Données!BK28&gt;0,1,0)</f>
        <v>1</v>
      </c>
      <c r="N27" s="36">
        <f>IF(Données!BL28&gt;0,1,0)</f>
        <v>1</v>
      </c>
      <c r="O27" s="36">
        <f>IF(Données!BM28&gt;0,1,0)</f>
        <v>1</v>
      </c>
      <c r="P27" s="36">
        <f>IF(Données!BN28&gt;0,1,0)</f>
        <v>1</v>
      </c>
      <c r="Q27" s="36">
        <f>IF(Données!BO28&gt;0,1,0)</f>
        <v>1</v>
      </c>
      <c r="R27" s="36">
        <f>IF(Données!BP28&gt;0,1,0)</f>
        <v>1</v>
      </c>
      <c r="S27" s="36">
        <f>IF(Données!BQ28&gt;0,1,0)</f>
        <v>1</v>
      </c>
      <c r="T27" s="36">
        <f>IF(Données!BR28&gt;0,1,0)</f>
        <v>1</v>
      </c>
      <c r="U27" s="36">
        <f>IF(Données!BS28&gt;0,1,0)</f>
        <v>1</v>
      </c>
      <c r="V27" s="36">
        <f>IF(Données!BT28&gt;0,1,0)</f>
        <v>1</v>
      </c>
      <c r="W27" s="36">
        <f>IF(Données!BU28&gt;0,1,0)</f>
        <v>1</v>
      </c>
      <c r="X27" s="36">
        <f t="shared" si="0"/>
        <v>2</v>
      </c>
      <c r="Y27" s="36">
        <f t="shared" si="1"/>
        <v>5</v>
      </c>
      <c r="Z27" s="36">
        <f t="shared" si="2"/>
        <v>5</v>
      </c>
      <c r="AA27" s="36">
        <f t="shared" si="3"/>
        <v>5</v>
      </c>
      <c r="AB27" s="92">
        <f t="shared" si="4"/>
        <v>5</v>
      </c>
      <c r="AC27">
        <f>IF(X27&gt;0,(Données!AZ28+Données!BA28)/X27,0)</f>
        <v>0.87949999999999995</v>
      </c>
      <c r="AD27">
        <f>IF(Y27&gt;0,SUM(Données!BB28:BF28)/Y27,0)</f>
        <v>0.85440000000000005</v>
      </c>
      <c r="AE27">
        <f>IF(Z27&gt;0,SUM(Données!BG28:BK28)/Z27,0)</f>
        <v>1.4265999999999999</v>
      </c>
      <c r="AF27">
        <f>IF(AA27&gt;0,SUM(Données!BL28:BP28)/AA27,0)</f>
        <v>2.4220000000000006</v>
      </c>
      <c r="AG27">
        <f>IF(AB27&gt;0,SUM(Données!BQ28:BU28)/AB27,0)</f>
        <v>3.3095999999999997</v>
      </c>
      <c r="AI27">
        <f>IF(AC27&gt;0,Budget!AC27*AH$2/AC27,0)</f>
        <v>103.06992609437181</v>
      </c>
      <c r="AJ27">
        <f>IF(AD27&gt;0,Budget!AD27*AH$2/AD27,0)</f>
        <v>114.79400749063672</v>
      </c>
      <c r="AK27">
        <f>IF(AE27&gt;0,Budget!AE27*AH$2/AE27,0)</f>
        <v>56.7783541286976</v>
      </c>
      <c r="AL27">
        <f>IF(AF27&gt;0,Budget!AF27*AH$2/AF27,0)</f>
        <v>30.099091659785291</v>
      </c>
      <c r="AM27">
        <f>IF(AG27&gt;0,Budget!AG27*AH$2/AG27,0)</f>
        <v>20.818225767464352</v>
      </c>
      <c r="AO27">
        <f>Données!X28</f>
        <v>65.400000000000006</v>
      </c>
      <c r="AP27" s="53">
        <f>Données!BU28</f>
        <v>3.573</v>
      </c>
      <c r="AQ27" s="53">
        <f t="shared" si="5"/>
        <v>18.303946263643997</v>
      </c>
    </row>
    <row r="28" spans="1:43">
      <c r="A28" t="str">
        <f>Données!A29</f>
        <v>Cambodge</v>
      </c>
      <c r="B28" s="36">
        <f>IF(Données!AZ29&gt;0,1,0)</f>
        <v>1</v>
      </c>
      <c r="C28" s="36">
        <f>IF(Données!BA29&gt;0,1,0)</f>
        <v>1</v>
      </c>
      <c r="D28" s="36">
        <f>IF(Données!BB29&gt;0,1,0)</f>
        <v>1</v>
      </c>
      <c r="E28" s="36">
        <f>IF(Données!BC29&gt;0,1,0)</f>
        <v>1</v>
      </c>
      <c r="F28" s="36">
        <f>IF(Données!BD29&gt;0,1,0)</f>
        <v>1</v>
      </c>
      <c r="G28" s="36">
        <f>IF(Données!BE29&gt;0,1,0)</f>
        <v>1</v>
      </c>
      <c r="H28" s="36">
        <f>IF(Données!BF29&gt;0,1,0)</f>
        <v>1</v>
      </c>
      <c r="I28" s="36">
        <f>IF(Données!BG29&gt;0,1,0)</f>
        <v>1</v>
      </c>
      <c r="J28" s="36">
        <f>IF(Données!BH29&gt;0,1,0)</f>
        <v>1</v>
      </c>
      <c r="K28" s="36">
        <f>IF(Données!BI29&gt;0,1,0)</f>
        <v>1</v>
      </c>
      <c r="L28" s="36">
        <f>IF(Données!BJ29&gt;0,1,0)</f>
        <v>1</v>
      </c>
      <c r="M28" s="36">
        <f>IF(Données!BK29&gt;0,1,0)</f>
        <v>1</v>
      </c>
      <c r="N28" s="36">
        <f>IF(Données!BL29&gt;0,1,0)</f>
        <v>1</v>
      </c>
      <c r="O28" s="36">
        <f>IF(Données!BM29&gt;0,1,0)</f>
        <v>1</v>
      </c>
      <c r="P28" s="36">
        <f>IF(Données!BN29&gt;0,1,0)</f>
        <v>1</v>
      </c>
      <c r="Q28" s="36">
        <f>IF(Données!BO29&gt;0,1,0)</f>
        <v>1</v>
      </c>
      <c r="R28" s="36">
        <f>IF(Données!BP29&gt;0,1,0)</f>
        <v>1</v>
      </c>
      <c r="S28" s="36">
        <f>IF(Données!BQ29&gt;0,1,0)</f>
        <v>1</v>
      </c>
      <c r="T28" s="36">
        <f>IF(Données!BR29&gt;0,1,0)</f>
        <v>1</v>
      </c>
      <c r="U28" s="36">
        <f>IF(Données!BS29&gt;0,1,0)</f>
        <v>1</v>
      </c>
      <c r="V28" s="36">
        <f>IF(Données!BT29&gt;0,1,0)</f>
        <v>1</v>
      </c>
      <c r="W28" s="36">
        <f>IF(Données!BU29&gt;0,1,0)</f>
        <v>1</v>
      </c>
      <c r="X28" s="36">
        <f t="shared" si="0"/>
        <v>2</v>
      </c>
      <c r="Y28" s="36">
        <f t="shared" si="1"/>
        <v>5</v>
      </c>
      <c r="Z28" s="36">
        <f t="shared" si="2"/>
        <v>5</v>
      </c>
      <c r="AA28" s="36">
        <f t="shared" si="3"/>
        <v>5</v>
      </c>
      <c r="AB28" s="92">
        <f t="shared" si="4"/>
        <v>5</v>
      </c>
      <c r="AC28">
        <f>IF(X28&gt;0,(Données!AZ29+Données!BA29)/X28,0)</f>
        <v>3.3214999999999999</v>
      </c>
      <c r="AD28">
        <f>IF(Y28&gt;0,SUM(Données!BB29:BF29)/Y28,0)</f>
        <v>4.3894000000000002</v>
      </c>
      <c r="AE28">
        <f>IF(Z28&gt;0,SUM(Données!BG29:BK29)/Z28,0)</f>
        <v>8.5836000000000006</v>
      </c>
      <c r="AF28">
        <f>IF(AA28&gt;0,SUM(Données!BL29:BP29)/AA28,0)</f>
        <v>14.007400000000001</v>
      </c>
      <c r="AG28">
        <f>IF(AB28&gt;0,SUM(Données!BQ29:BU29)/AB28,0)</f>
        <v>22.3706</v>
      </c>
      <c r="AI28">
        <f>IF(AC28&gt;0,Budget!AC28*AH$2/AC28,0)</f>
        <v>51.332229414421199</v>
      </c>
      <c r="AJ28">
        <f>IF(AD28&gt;0,Budget!AD28*AH$2/AD28,0)</f>
        <v>32.12284139062286</v>
      </c>
      <c r="AK28">
        <f>IF(AE28&gt;0,Budget!AE28*AH$2/AE28,0)</f>
        <v>15.830187799990679</v>
      </c>
      <c r="AL28">
        <f>IF(AF28&gt;0,Budget!AF28*AH$2/AF28,0)</f>
        <v>17.961934406099633</v>
      </c>
      <c r="AM28">
        <f>IF(AG28&gt;0,Budget!AG28*AH$2/AG28,0)</f>
        <v>20.312374276952784</v>
      </c>
      <c r="AO28">
        <f>Données!X29</f>
        <v>543</v>
      </c>
      <c r="AP28" s="53">
        <f>Données!BU29</f>
        <v>26.978999999999999</v>
      </c>
      <c r="AQ28" s="53">
        <f t="shared" si="5"/>
        <v>20.126765261870343</v>
      </c>
    </row>
    <row r="29" spans="1:43">
      <c r="A29" t="str">
        <f>Données!A30</f>
        <v>Cameroun</v>
      </c>
      <c r="B29" s="36">
        <f>IF(Données!AZ30&gt;0,1,0)</f>
        <v>1</v>
      </c>
      <c r="C29" s="36">
        <f>IF(Données!BA30&gt;0,1,0)</f>
        <v>1</v>
      </c>
      <c r="D29" s="36">
        <f>IF(Données!BB30&gt;0,1,0)</f>
        <v>1</v>
      </c>
      <c r="E29" s="36">
        <f>IF(Données!BC30&gt;0,1,0)</f>
        <v>1</v>
      </c>
      <c r="F29" s="36">
        <f>IF(Données!BD30&gt;0,1,0)</f>
        <v>1</v>
      </c>
      <c r="G29" s="36">
        <f>IF(Données!BE30&gt;0,1,0)</f>
        <v>1</v>
      </c>
      <c r="H29" s="36">
        <f>IF(Données!BF30&gt;0,1,0)</f>
        <v>1</v>
      </c>
      <c r="I29" s="36">
        <f>IF(Données!BG30&gt;0,1,0)</f>
        <v>1</v>
      </c>
      <c r="J29" s="36">
        <f>IF(Données!BH30&gt;0,1,0)</f>
        <v>1</v>
      </c>
      <c r="K29" s="36">
        <f>IF(Données!BI30&gt;0,1,0)</f>
        <v>1</v>
      </c>
      <c r="L29" s="36">
        <f>IF(Données!BJ30&gt;0,1,0)</f>
        <v>1</v>
      </c>
      <c r="M29" s="36">
        <f>IF(Données!BK30&gt;0,1,0)</f>
        <v>1</v>
      </c>
      <c r="N29" s="36">
        <f>IF(Données!BL30&gt;0,1,0)</f>
        <v>1</v>
      </c>
      <c r="O29" s="36">
        <f>IF(Données!BM30&gt;0,1,0)</f>
        <v>1</v>
      </c>
      <c r="P29" s="36">
        <f>IF(Données!BN30&gt;0,1,0)</f>
        <v>1</v>
      </c>
      <c r="Q29" s="36">
        <f>IF(Données!BO30&gt;0,1,0)</f>
        <v>1</v>
      </c>
      <c r="R29" s="36">
        <f>IF(Données!BP30&gt;0,1,0)</f>
        <v>1</v>
      </c>
      <c r="S29" s="36">
        <f>IF(Données!BQ30&gt;0,1,0)</f>
        <v>1</v>
      </c>
      <c r="T29" s="36">
        <f>IF(Données!BR30&gt;0,1,0)</f>
        <v>1</v>
      </c>
      <c r="U29" s="36">
        <f>IF(Données!BS30&gt;0,1,0)</f>
        <v>1</v>
      </c>
      <c r="V29" s="36">
        <f>IF(Données!BT30&gt;0,1,0)</f>
        <v>1</v>
      </c>
      <c r="W29" s="36">
        <f>IF(Données!BU30&gt;0,1,0)</f>
        <v>1</v>
      </c>
      <c r="X29" s="36">
        <f t="shared" si="0"/>
        <v>2</v>
      </c>
      <c r="Y29" s="36">
        <f t="shared" si="1"/>
        <v>5</v>
      </c>
      <c r="Z29" s="36">
        <f t="shared" si="2"/>
        <v>5</v>
      </c>
      <c r="AA29" s="36">
        <f t="shared" si="3"/>
        <v>5</v>
      </c>
      <c r="AB29" s="92">
        <f t="shared" si="4"/>
        <v>5</v>
      </c>
      <c r="AC29">
        <f>IF(X29&gt;0,(Données!AZ30+Données!BA30)/X29,0)</f>
        <v>10.594999999999999</v>
      </c>
      <c r="AD29">
        <f>IF(Y29&gt;0,SUM(Données!BB30:BF30)/Y29,0)</f>
        <v>12.753</v>
      </c>
      <c r="AE29">
        <f>IF(Z29&gt;0,SUM(Données!BG30:BK30)/Z29,0)</f>
        <v>22.4726</v>
      </c>
      <c r="AF29">
        <f>IF(AA29&gt;0,SUM(Données!BL30:BP30)/AA29,0)</f>
        <v>30.407</v>
      </c>
      <c r="AG29">
        <f>IF(AB29&gt;0,SUM(Données!BQ30:BU30)/AB29,0)</f>
        <v>35.260000000000005</v>
      </c>
      <c r="AI29">
        <f>IF(AC29&gt;0,Budget!AC29*AH$2/AC29,0)</f>
        <v>20.717319490325629</v>
      </c>
      <c r="AJ29">
        <f>IF(AD29&gt;0,Budget!AD29*AH$2/AD29,0)</f>
        <v>18.944562063828119</v>
      </c>
      <c r="AK29">
        <f>IF(AE29&gt;0,Budget!AE29*AH$2/AE29,0)</f>
        <v>10.706371314400648</v>
      </c>
      <c r="AL29">
        <f>IF(AF29&gt;0,Budget!AF29*AH$2/AF29,0)</f>
        <v>11.161903509060412</v>
      </c>
      <c r="AM29">
        <f>IF(AG29&gt;0,Budget!AG29*AH$2/AG29,0)</f>
        <v>11.349971639251274</v>
      </c>
      <c r="AO29">
        <f>Données!X30</f>
        <v>430</v>
      </c>
      <c r="AP29" s="53">
        <f>Données!BU30</f>
        <v>39.219000000000001</v>
      </c>
      <c r="AQ29" s="53">
        <f t="shared" si="5"/>
        <v>10.964073535786225</v>
      </c>
    </row>
    <row r="30" spans="1:43">
      <c r="A30" t="str">
        <f>Données!A31</f>
        <v>Canada</v>
      </c>
      <c r="B30" s="36">
        <f>IF(Données!AZ31&gt;0,1,0)</f>
        <v>1</v>
      </c>
      <c r="C30" s="36">
        <f>IF(Données!BA31&gt;0,1,0)</f>
        <v>1</v>
      </c>
      <c r="D30" s="36">
        <f>IF(Données!BB31&gt;0,1,0)</f>
        <v>1</v>
      </c>
      <c r="E30" s="36">
        <f>IF(Données!BC31&gt;0,1,0)</f>
        <v>1</v>
      </c>
      <c r="F30" s="36">
        <f>IF(Données!BD31&gt;0,1,0)</f>
        <v>1</v>
      </c>
      <c r="G30" s="36">
        <f>IF(Données!BE31&gt;0,1,0)</f>
        <v>1</v>
      </c>
      <c r="H30" s="36">
        <f>IF(Données!BF31&gt;0,1,0)</f>
        <v>1</v>
      </c>
      <c r="I30" s="36">
        <f>IF(Données!BG31&gt;0,1,0)</f>
        <v>1</v>
      </c>
      <c r="J30" s="36">
        <f>IF(Données!BH31&gt;0,1,0)</f>
        <v>1</v>
      </c>
      <c r="K30" s="36">
        <f>IF(Données!BI31&gt;0,1,0)</f>
        <v>1</v>
      </c>
      <c r="L30" s="36">
        <f>IF(Données!BJ31&gt;0,1,0)</f>
        <v>1</v>
      </c>
      <c r="M30" s="36">
        <f>IF(Données!BK31&gt;0,1,0)</f>
        <v>1</v>
      </c>
      <c r="N30" s="36">
        <f>IF(Données!BL31&gt;0,1,0)</f>
        <v>1</v>
      </c>
      <c r="O30" s="36">
        <f>IF(Données!BM31&gt;0,1,0)</f>
        <v>1</v>
      </c>
      <c r="P30" s="36">
        <f>IF(Données!BN31&gt;0,1,0)</f>
        <v>1</v>
      </c>
      <c r="Q30" s="36">
        <f>IF(Données!BO31&gt;0,1,0)</f>
        <v>1</v>
      </c>
      <c r="R30" s="36">
        <f>IF(Données!BP31&gt;0,1,0)</f>
        <v>1</v>
      </c>
      <c r="S30" s="36">
        <f>IF(Données!BQ31&gt;0,1,0)</f>
        <v>1</v>
      </c>
      <c r="T30" s="36">
        <f>IF(Données!BR31&gt;0,1,0)</f>
        <v>1</v>
      </c>
      <c r="U30" s="36">
        <f>IF(Données!BS31&gt;0,1,0)</f>
        <v>1</v>
      </c>
      <c r="V30" s="36">
        <f>IF(Données!BT31&gt;0,1,0)</f>
        <v>1</v>
      </c>
      <c r="W30" s="36">
        <f>IF(Données!BU31&gt;0,1,0)</f>
        <v>1</v>
      </c>
      <c r="X30" s="36">
        <f t="shared" si="0"/>
        <v>2</v>
      </c>
      <c r="Y30" s="36">
        <f t="shared" si="1"/>
        <v>5</v>
      </c>
      <c r="Z30" s="36">
        <f t="shared" si="2"/>
        <v>5</v>
      </c>
      <c r="AA30" s="36">
        <f t="shared" si="3"/>
        <v>5</v>
      </c>
      <c r="AB30" s="92">
        <f t="shared" si="4"/>
        <v>5</v>
      </c>
      <c r="AC30">
        <f>IF(X30&gt;0,(Données!AZ31+Données!BA31)/X30,0)</f>
        <v>656.20499999999993</v>
      </c>
      <c r="AD30">
        <f>IF(Y30&gt;0,SUM(Données!BB31:BF31)/Y30,0)</f>
        <v>833.3288</v>
      </c>
      <c r="AE30">
        <f>IF(Z30&gt;0,SUM(Données!BG31:BK31)/Z30,0)</f>
        <v>1377.7639999999999</v>
      </c>
      <c r="AF30">
        <f>IF(AA30&gt;0,SUM(Données!BL31:BP31)/AA30,0)</f>
        <v>1777.9060000000002</v>
      </c>
      <c r="AG30">
        <f>IF(AB30&gt;0,SUM(Données!BQ31:BU31)/AB30,0)</f>
        <v>1637.4180000000001</v>
      </c>
      <c r="AI30">
        <f>IF(AC30&gt;0,Budget!AC30*AH$2/AC30,0)</f>
        <v>19.679825664236027</v>
      </c>
      <c r="AJ30">
        <f>IF(AD30&gt;0,Budget!AD30*AH$2/AD30,0)</f>
        <v>16.185448048837383</v>
      </c>
      <c r="AK30">
        <f>IF(AE30&gt;0,Budget!AE30*AH$2/AE30,0)</f>
        <v>12.223719011383665</v>
      </c>
      <c r="AL30">
        <f>IF(AF30&gt;0,Budget!AF30*AH$2/AF30,0)</f>
        <v>9.3537003643612202</v>
      </c>
      <c r="AM30">
        <f>IF(AG30&gt;0,Budget!AG30*AH$2/AG30,0)</f>
        <v>12.32989987895577</v>
      </c>
      <c r="AO30">
        <f>Données!X31</f>
        <v>21621</v>
      </c>
      <c r="AP30" s="53">
        <f>Données!BU31</f>
        <v>1739.11</v>
      </c>
      <c r="AQ30" s="53">
        <f t="shared" si="5"/>
        <v>12.432221078597674</v>
      </c>
    </row>
    <row r="31" spans="1:43">
      <c r="A31" t="str">
        <f>Données!A32</f>
        <v>Cap Vert</v>
      </c>
      <c r="B31" s="36">
        <f>IF(Données!AZ32&gt;0,1,0)</f>
        <v>1</v>
      </c>
      <c r="C31" s="36">
        <f>IF(Données!BA32&gt;0,1,0)</f>
        <v>1</v>
      </c>
      <c r="D31" s="36">
        <f>IF(Données!BB32&gt;0,1,0)</f>
        <v>1</v>
      </c>
      <c r="E31" s="36">
        <f>IF(Données!BC32&gt;0,1,0)</f>
        <v>1</v>
      </c>
      <c r="F31" s="36">
        <f>IF(Données!BD32&gt;0,1,0)</f>
        <v>1</v>
      </c>
      <c r="G31" s="36">
        <f>IF(Données!BE32&gt;0,1,0)</f>
        <v>1</v>
      </c>
      <c r="H31" s="36">
        <f>IF(Données!BF32&gt;0,1,0)</f>
        <v>1</v>
      </c>
      <c r="I31" s="36">
        <f>IF(Données!BG32&gt;0,1,0)</f>
        <v>1</v>
      </c>
      <c r="J31" s="36">
        <f>IF(Données!BH32&gt;0,1,0)</f>
        <v>1</v>
      </c>
      <c r="K31" s="36">
        <f>IF(Données!BI32&gt;0,1,0)</f>
        <v>1</v>
      </c>
      <c r="L31" s="36">
        <f>IF(Données!BJ32&gt;0,1,0)</f>
        <v>1</v>
      </c>
      <c r="M31" s="36">
        <f>IF(Données!BK32&gt;0,1,0)</f>
        <v>1</v>
      </c>
      <c r="N31" s="36">
        <f>IF(Données!BL32&gt;0,1,0)</f>
        <v>1</v>
      </c>
      <c r="O31" s="36">
        <f>IF(Données!BM32&gt;0,1,0)</f>
        <v>1</v>
      </c>
      <c r="P31" s="36">
        <f>IF(Données!BN32&gt;0,1,0)</f>
        <v>1</v>
      </c>
      <c r="Q31" s="36">
        <f>IF(Données!BO32&gt;0,1,0)</f>
        <v>1</v>
      </c>
      <c r="R31" s="36">
        <f>IF(Données!BP32&gt;0,1,0)</f>
        <v>1</v>
      </c>
      <c r="S31" s="36">
        <f>IF(Données!BQ32&gt;0,1,0)</f>
        <v>1</v>
      </c>
      <c r="T31" s="36">
        <f>IF(Données!BR32&gt;0,1,0)</f>
        <v>1</v>
      </c>
      <c r="U31" s="36">
        <f>IF(Données!BS32&gt;0,1,0)</f>
        <v>1</v>
      </c>
      <c r="V31" s="36">
        <f>IF(Données!BT32&gt;0,1,0)</f>
        <v>1</v>
      </c>
      <c r="W31" s="36">
        <f>IF(Données!BU32&gt;0,1,0)</f>
        <v>1</v>
      </c>
      <c r="X31" s="36">
        <f t="shared" si="0"/>
        <v>2</v>
      </c>
      <c r="Y31" s="36">
        <f t="shared" si="1"/>
        <v>5</v>
      </c>
      <c r="Z31" s="36">
        <f t="shared" si="2"/>
        <v>5</v>
      </c>
      <c r="AA31" s="36">
        <f t="shared" si="3"/>
        <v>5</v>
      </c>
      <c r="AB31" s="92">
        <f t="shared" si="4"/>
        <v>5</v>
      </c>
      <c r="AC31">
        <f>IF(X31&gt;0,(Données!AZ32+Données!BA32)/X31,0)</f>
        <v>0.61349999999999993</v>
      </c>
      <c r="AD31">
        <f>IF(Y31&gt;0,SUM(Données!BB32:BF32)/Y31,0)</f>
        <v>0.75960000000000005</v>
      </c>
      <c r="AE31">
        <f>IF(Z31&gt;0,SUM(Données!BG32:BK32)/Z31,0)</f>
        <v>1.4683999999999999</v>
      </c>
      <c r="AF31">
        <f>IF(AA31&gt;0,SUM(Données!BL32:BP32)/AA31,0)</f>
        <v>1.7986</v>
      </c>
      <c r="AG31">
        <f>IF(AB31&gt;0,SUM(Données!BQ32:BU32)/AB31,0)</f>
        <v>1.8097999999999999</v>
      </c>
      <c r="AI31">
        <f>IF(AC31&gt;0,Budget!AC31*AH$2/AC31,0)</f>
        <v>10.920945395273023</v>
      </c>
      <c r="AJ31">
        <f>IF(AD31&gt;0,Budget!AD31*AH$2/AD31,0)</f>
        <v>10.847814639283833</v>
      </c>
      <c r="AK31">
        <f>IF(AE31&gt;0,Budget!AE31*AH$2/AE31,0)</f>
        <v>5.529828384636339</v>
      </c>
      <c r="AL31">
        <f>IF(AF31&gt;0,Budget!AF31*AH$2/AF31,0)</f>
        <v>4.5479817635939064</v>
      </c>
      <c r="AM31">
        <f>IF(AG31&gt;0,Budget!AG31*AH$2/AG31,0)</f>
        <v>5.4812686484694435</v>
      </c>
      <c r="AO31">
        <f>Données!X32</f>
        <v>10.7</v>
      </c>
      <c r="AP31" s="53">
        <f>Données!BU32</f>
        <v>2.0419999999999998</v>
      </c>
      <c r="AQ31" s="53">
        <f t="shared" si="5"/>
        <v>5.2399608227228205</v>
      </c>
    </row>
    <row r="32" spans="1:43">
      <c r="A32" t="str">
        <f>Données!A33</f>
        <v>Centre Africaine Rép,</v>
      </c>
      <c r="B32" s="36">
        <f>IF(Données!AZ33&gt;0,1,0)</f>
        <v>1</v>
      </c>
      <c r="C32" s="36">
        <f>IF(Données!BA33&gt;0,1,0)</f>
        <v>1</v>
      </c>
      <c r="D32" s="36">
        <f>IF(Données!BB33&gt;0,1,0)</f>
        <v>1</v>
      </c>
      <c r="E32" s="36">
        <f>IF(Données!BC33&gt;0,1,0)</f>
        <v>1</v>
      </c>
      <c r="F32" s="36">
        <f>IF(Données!BD33&gt;0,1,0)</f>
        <v>1</v>
      </c>
      <c r="G32" s="36">
        <f>IF(Données!BE33&gt;0,1,0)</f>
        <v>1</v>
      </c>
      <c r="H32" s="36">
        <f>IF(Données!BF33&gt;0,1,0)</f>
        <v>1</v>
      </c>
      <c r="I32" s="36">
        <f>IF(Données!BG33&gt;0,1,0)</f>
        <v>1</v>
      </c>
      <c r="J32" s="36">
        <f>IF(Données!BH33&gt;0,1,0)</f>
        <v>1</v>
      </c>
      <c r="K32" s="36">
        <f>IF(Données!BI33&gt;0,1,0)</f>
        <v>1</v>
      </c>
      <c r="L32" s="36">
        <f>IF(Données!BJ33&gt;0,1,0)</f>
        <v>1</v>
      </c>
      <c r="M32" s="36">
        <f>IF(Données!BK33&gt;0,1,0)</f>
        <v>1</v>
      </c>
      <c r="N32" s="36">
        <f>IF(Données!BL33&gt;0,1,0)</f>
        <v>1</v>
      </c>
      <c r="O32" s="36">
        <f>IF(Données!BM33&gt;0,1,0)</f>
        <v>1</v>
      </c>
      <c r="P32" s="36">
        <f>IF(Données!BN33&gt;0,1,0)</f>
        <v>1</v>
      </c>
      <c r="Q32" s="36">
        <f>IF(Données!BO33&gt;0,1,0)</f>
        <v>1</v>
      </c>
      <c r="R32" s="36">
        <f>IF(Données!BP33&gt;0,1,0)</f>
        <v>1</v>
      </c>
      <c r="S32" s="36">
        <f>IF(Données!BQ33&gt;0,1,0)</f>
        <v>1</v>
      </c>
      <c r="T32" s="36">
        <f>IF(Données!BR33&gt;0,1,0)</f>
        <v>1</v>
      </c>
      <c r="U32" s="36">
        <f>IF(Données!BS33&gt;0,1,0)</f>
        <v>1</v>
      </c>
      <c r="V32" s="36">
        <f>IF(Données!BT33&gt;0,1,0)</f>
        <v>1</v>
      </c>
      <c r="W32" s="36">
        <f>IF(Données!BU33&gt;0,1,0)</f>
        <v>1</v>
      </c>
      <c r="X32" s="36">
        <f t="shared" si="0"/>
        <v>2</v>
      </c>
      <c r="Y32" s="36">
        <f t="shared" si="1"/>
        <v>5</v>
      </c>
      <c r="Z32" s="36">
        <f t="shared" si="2"/>
        <v>5</v>
      </c>
      <c r="AA32" s="36">
        <f t="shared" si="3"/>
        <v>5</v>
      </c>
      <c r="AB32" s="92">
        <f t="shared" si="4"/>
        <v>5</v>
      </c>
      <c r="AC32">
        <f>IF(X32&gt;0,(Données!AZ33+Données!BA33)/X32,0)</f>
        <v>1.0375000000000001</v>
      </c>
      <c r="AD32">
        <f>IF(Y32&gt;0,SUM(Données!BB33:BF33)/Y32,0)</f>
        <v>1.0224</v>
      </c>
      <c r="AE32">
        <f>IF(Z32&gt;0,SUM(Données!BG33:BK33)/Z32,0)</f>
        <v>1.6926000000000001</v>
      </c>
      <c r="AF32">
        <f>IF(AA32&gt;0,SUM(Données!BL33:BP33)/AA32,0)</f>
        <v>1.9156</v>
      </c>
      <c r="AG32">
        <f>IF(AB32&gt;0,SUM(Données!BQ33:BU33)/AB32,0)</f>
        <v>1.9496000000000002</v>
      </c>
      <c r="AI32">
        <f>IF(AC32&gt;0,Budget!AC32*AH$2/AC32,0)</f>
        <v>0</v>
      </c>
      <c r="AJ32">
        <f>IF(AD32&gt;0,Budget!AD32*AH$2/AD32,0)</f>
        <v>34.689619196661454</v>
      </c>
      <c r="AK32">
        <f>IF(AE32&gt;0,Budget!AE32*AH$2/AE32,0)</f>
        <v>26.940801134349517</v>
      </c>
      <c r="AL32">
        <f>IF(AF32&gt;0,Budget!AF32*AH$2/AF32,0)</f>
        <v>37.930674462309454</v>
      </c>
      <c r="AM32">
        <f>IF(AG32&gt;0,Budget!AG32*AH$2/AG32,0)</f>
        <v>14.792778005744765</v>
      </c>
      <c r="AO32">
        <f>Données!X33</f>
        <v>31</v>
      </c>
      <c r="AP32" s="53">
        <f>Données!BU33</f>
        <v>2.2850000000000001</v>
      </c>
      <c r="AQ32" s="53">
        <f t="shared" si="5"/>
        <v>13.566739606126914</v>
      </c>
    </row>
    <row r="33" spans="1:43">
      <c r="A33" t="str">
        <f>Données!A34</f>
        <v>Chili</v>
      </c>
      <c r="B33" s="36">
        <f>IF(Données!AZ34&gt;0,1,0)</f>
        <v>1</v>
      </c>
      <c r="C33" s="36">
        <f>IF(Données!BA34&gt;0,1,0)</f>
        <v>1</v>
      </c>
      <c r="D33" s="36">
        <f>IF(Données!BB34&gt;0,1,0)</f>
        <v>1</v>
      </c>
      <c r="E33" s="36">
        <f>IF(Données!BC34&gt;0,1,0)</f>
        <v>1</v>
      </c>
      <c r="F33" s="36">
        <f>IF(Données!BD34&gt;0,1,0)</f>
        <v>1</v>
      </c>
      <c r="G33" s="36">
        <f>IF(Données!BE34&gt;0,1,0)</f>
        <v>1</v>
      </c>
      <c r="H33" s="36">
        <f>IF(Données!BF34&gt;0,1,0)</f>
        <v>1</v>
      </c>
      <c r="I33" s="36">
        <f>IF(Données!BG34&gt;0,1,0)</f>
        <v>1</v>
      </c>
      <c r="J33" s="36">
        <f>IF(Données!BH34&gt;0,1,0)</f>
        <v>1</v>
      </c>
      <c r="K33" s="36">
        <f>IF(Données!BI34&gt;0,1,0)</f>
        <v>1</v>
      </c>
      <c r="L33" s="36">
        <f>IF(Données!BJ34&gt;0,1,0)</f>
        <v>1</v>
      </c>
      <c r="M33" s="36">
        <f>IF(Données!BK34&gt;0,1,0)</f>
        <v>1</v>
      </c>
      <c r="N33" s="36">
        <f>IF(Données!BL34&gt;0,1,0)</f>
        <v>1</v>
      </c>
      <c r="O33" s="36">
        <f>IF(Données!BM34&gt;0,1,0)</f>
        <v>1</v>
      </c>
      <c r="P33" s="36">
        <f>IF(Données!BN34&gt;0,1,0)</f>
        <v>1</v>
      </c>
      <c r="Q33" s="36">
        <f>IF(Données!BO34&gt;0,1,0)</f>
        <v>1</v>
      </c>
      <c r="R33" s="36">
        <f>IF(Données!BP34&gt;0,1,0)</f>
        <v>1</v>
      </c>
      <c r="S33" s="36">
        <f>IF(Données!BQ34&gt;0,1,0)</f>
        <v>1</v>
      </c>
      <c r="T33" s="36">
        <f>IF(Données!BR34&gt;0,1,0)</f>
        <v>1</v>
      </c>
      <c r="U33" s="36">
        <f>IF(Données!BS34&gt;0,1,0)</f>
        <v>1</v>
      </c>
      <c r="V33" s="36">
        <f>IF(Données!BT34&gt;0,1,0)</f>
        <v>1</v>
      </c>
      <c r="W33" s="36">
        <f>IF(Données!BU34&gt;0,1,0)</f>
        <v>1</v>
      </c>
      <c r="X33" s="36">
        <f t="shared" si="0"/>
        <v>2</v>
      </c>
      <c r="Y33" s="36">
        <f t="shared" si="1"/>
        <v>5</v>
      </c>
      <c r="Z33" s="36">
        <f t="shared" si="2"/>
        <v>5</v>
      </c>
      <c r="AA33" s="36">
        <f t="shared" si="3"/>
        <v>5</v>
      </c>
      <c r="AB33" s="92">
        <f t="shared" si="4"/>
        <v>5</v>
      </c>
      <c r="AC33">
        <f>IF(X33&gt;0,(Données!AZ34+Données!BA34)/X33,0)</f>
        <v>78.328000000000003</v>
      </c>
      <c r="AD33">
        <f>IF(Y33&gt;0,SUM(Données!BB34:BF34)/Y33,0)</f>
        <v>78.676400000000001</v>
      </c>
      <c r="AE33">
        <f>IF(Z33&gt;0,SUM(Données!BG34:BK34)/Z33,0)</f>
        <v>160.68739999999997</v>
      </c>
      <c r="AF33">
        <f>IF(AA33&gt;0,SUM(Données!BL34:BP34)/AA33,0)</f>
        <v>255.24979999999999</v>
      </c>
      <c r="AG33">
        <f>IF(AB33&gt;0,SUM(Données!BQ34:BU34)/AB33,0)</f>
        <v>273.12540000000001</v>
      </c>
      <c r="AI33">
        <f>IF(AC33&gt;0,Budget!AC33*AH$2/AC33,0)</f>
        <v>35.574762537023794</v>
      </c>
      <c r="AJ33">
        <f>IF(AD33&gt;0,Budget!AD33*AH$2/AD33,0)</f>
        <v>41.689757030062381</v>
      </c>
      <c r="AK33">
        <f>IF(AE33&gt;0,Budget!AE33*AH$2/AE33,0)</f>
        <v>27.560343872637191</v>
      </c>
      <c r="AL33">
        <f>IF(AF33&gt;0,Budget!AF33*AH$2/AF33,0)</f>
        <v>19.326165975448365</v>
      </c>
      <c r="AM33">
        <f>IF(AG33&gt;0,Budget!AG33*AH$2/AG33,0)</f>
        <v>19.332511732705928</v>
      </c>
      <c r="AO33">
        <f>Données!X34</f>
        <v>5571</v>
      </c>
      <c r="AP33" s="53">
        <f>Données!BU34</f>
        <v>295.61399999999998</v>
      </c>
      <c r="AQ33" s="53">
        <f t="shared" si="5"/>
        <v>18.845521524690984</v>
      </c>
    </row>
    <row r="34" spans="1:43">
      <c r="A34" t="str">
        <f>Données!A35</f>
        <v>Chine</v>
      </c>
      <c r="B34" s="36">
        <f>IF(Données!AZ35&gt;0,1,0)</f>
        <v>1</v>
      </c>
      <c r="C34" s="36">
        <f>IF(Données!BA35&gt;0,1,0)</f>
        <v>1</v>
      </c>
      <c r="D34" s="36">
        <f>IF(Données!BB35&gt;0,1,0)</f>
        <v>1</v>
      </c>
      <c r="E34" s="36">
        <f>IF(Données!BC35&gt;0,1,0)</f>
        <v>1</v>
      </c>
      <c r="F34" s="36">
        <f>IF(Données!BD35&gt;0,1,0)</f>
        <v>1</v>
      </c>
      <c r="G34" s="36">
        <f>IF(Données!BE35&gt;0,1,0)</f>
        <v>1</v>
      </c>
      <c r="H34" s="36">
        <f>IF(Données!BF35&gt;0,1,0)</f>
        <v>1</v>
      </c>
      <c r="I34" s="36">
        <f>IF(Données!BG35&gt;0,1,0)</f>
        <v>1</v>
      </c>
      <c r="J34" s="36">
        <f>IF(Données!BH35&gt;0,1,0)</f>
        <v>1</v>
      </c>
      <c r="K34" s="36">
        <f>IF(Données!BI35&gt;0,1,0)</f>
        <v>1</v>
      </c>
      <c r="L34" s="36">
        <f>IF(Données!BJ35&gt;0,1,0)</f>
        <v>1</v>
      </c>
      <c r="M34" s="36">
        <f>IF(Données!BK35&gt;0,1,0)</f>
        <v>1</v>
      </c>
      <c r="N34" s="36">
        <f>IF(Données!BL35&gt;0,1,0)</f>
        <v>1</v>
      </c>
      <c r="O34" s="36">
        <f>IF(Données!BM35&gt;0,1,0)</f>
        <v>1</v>
      </c>
      <c r="P34" s="36">
        <f>IF(Données!BN35&gt;0,1,0)</f>
        <v>1</v>
      </c>
      <c r="Q34" s="36">
        <f>IF(Données!BO35&gt;0,1,0)</f>
        <v>1</v>
      </c>
      <c r="R34" s="36">
        <f>IF(Données!BP35&gt;0,1,0)</f>
        <v>1</v>
      </c>
      <c r="S34" s="36">
        <f>IF(Données!BQ35&gt;0,1,0)</f>
        <v>1</v>
      </c>
      <c r="T34" s="36">
        <f>IF(Données!BR35&gt;0,1,0)</f>
        <v>1</v>
      </c>
      <c r="U34" s="36">
        <f>IF(Données!BS35&gt;0,1,0)</f>
        <v>1</v>
      </c>
      <c r="V34" s="36">
        <f>IF(Données!BT35&gt;0,1,0)</f>
        <v>1</v>
      </c>
      <c r="W34" s="36">
        <f>IF(Données!BU35&gt;0,1,0)</f>
        <v>1</v>
      </c>
      <c r="X34" s="36">
        <f t="shared" si="0"/>
        <v>2</v>
      </c>
      <c r="Y34" s="36">
        <f t="shared" si="1"/>
        <v>5</v>
      </c>
      <c r="Z34" s="36">
        <f t="shared" si="2"/>
        <v>5</v>
      </c>
      <c r="AA34" s="36">
        <f t="shared" si="3"/>
        <v>5</v>
      </c>
      <c r="AB34" s="92">
        <f t="shared" si="4"/>
        <v>5</v>
      </c>
      <c r="AC34">
        <f>IF(X34&gt;0,(Données!AZ35+Données!BA35)/X34,0)</f>
        <v>1064.855</v>
      </c>
      <c r="AD34">
        <f>IF(Y34&gt;0,SUM(Données!BB35:BF35)/Y34,0)</f>
        <v>1534.7619999999999</v>
      </c>
      <c r="AE34">
        <f>IF(Z34&gt;0,SUM(Données!BG35:BK35)/Z34,0)</f>
        <v>3676.1020000000003</v>
      </c>
      <c r="AF34">
        <f>IF(AA34&gt;0,SUM(Données!BL35:BP35)/AA34,0)</f>
        <v>8465.6720000000005</v>
      </c>
      <c r="AG34">
        <f>IF(AB34&gt;0,SUM(Données!BQ35:BU35)/AB34,0)</f>
        <v>12426.842000000001</v>
      </c>
      <c r="AI34">
        <f>IF(AC34&gt;0,Budget!AC34*AH$2/AC34,0)</f>
        <v>32.484234942785633</v>
      </c>
      <c r="AJ34">
        <f>IF(AD34&gt;0,Budget!AD34*AH$2/AD34,0)</f>
        <v>36.561760064426927</v>
      </c>
      <c r="AK34">
        <f>IF(AE34&gt;0,Budget!AE34*AH$2/AE34,0)</f>
        <v>27.362135218228435</v>
      </c>
      <c r="AL34">
        <f>IF(AF34&gt;0,Budget!AF34*AH$2/AF34,0)</f>
        <v>19.279981553738438</v>
      </c>
      <c r="AM34">
        <f>IF(AG34&gt;0,Budget!AG34*AH$2/AG34,0)</f>
        <v>18.298599113113369</v>
      </c>
      <c r="AO34">
        <f>Données!X35</f>
        <v>249997</v>
      </c>
      <c r="AP34" s="53">
        <f>Données!BU35</f>
        <v>14216.5</v>
      </c>
      <c r="AQ34" s="53">
        <f t="shared" si="5"/>
        <v>17.584989273027819</v>
      </c>
    </row>
    <row r="35" spans="1:43">
      <c r="A35" t="str">
        <f>Données!A36</f>
        <v>Chypre</v>
      </c>
      <c r="B35" s="36">
        <f>IF(Données!AZ36&gt;0,1,0)</f>
        <v>1</v>
      </c>
      <c r="C35" s="36">
        <f>IF(Données!BA36&gt;0,1,0)</f>
        <v>1</v>
      </c>
      <c r="D35" s="36">
        <f>IF(Données!BB36&gt;0,1,0)</f>
        <v>1</v>
      </c>
      <c r="E35" s="36">
        <f>IF(Données!BC36&gt;0,1,0)</f>
        <v>1</v>
      </c>
      <c r="F35" s="36">
        <f>IF(Données!BD36&gt;0,1,0)</f>
        <v>1</v>
      </c>
      <c r="G35" s="36">
        <f>IF(Données!BE36&gt;0,1,0)</f>
        <v>1</v>
      </c>
      <c r="H35" s="36">
        <f>IF(Données!BF36&gt;0,1,0)</f>
        <v>1</v>
      </c>
      <c r="I35" s="36">
        <f>IF(Données!BG36&gt;0,1,0)</f>
        <v>1</v>
      </c>
      <c r="J35" s="36">
        <f>IF(Données!BH36&gt;0,1,0)</f>
        <v>1</v>
      </c>
      <c r="K35" s="36">
        <f>IF(Données!BI36&gt;0,1,0)</f>
        <v>1</v>
      </c>
      <c r="L35" s="36">
        <f>IF(Données!BJ36&gt;0,1,0)</f>
        <v>1</v>
      </c>
      <c r="M35" s="36">
        <f>IF(Données!BK36&gt;0,1,0)</f>
        <v>1</v>
      </c>
      <c r="N35" s="36">
        <f>IF(Données!BL36&gt;0,1,0)</f>
        <v>1</v>
      </c>
      <c r="O35" s="36">
        <f>IF(Données!BM36&gt;0,1,0)</f>
        <v>1</v>
      </c>
      <c r="P35" s="36">
        <f>IF(Données!BN36&gt;0,1,0)</f>
        <v>1</v>
      </c>
      <c r="Q35" s="36">
        <f>IF(Données!BO36&gt;0,1,0)</f>
        <v>1</v>
      </c>
      <c r="R35" s="36">
        <f>IF(Données!BP36&gt;0,1,0)</f>
        <v>1</v>
      </c>
      <c r="S35" s="36">
        <f>IF(Données!BQ36&gt;0,1,0)</f>
        <v>1</v>
      </c>
      <c r="T35" s="36">
        <f>IF(Données!BR36&gt;0,1,0)</f>
        <v>1</v>
      </c>
      <c r="U35" s="36">
        <f>IF(Données!BS36&gt;0,1,0)</f>
        <v>1</v>
      </c>
      <c r="V35" s="36">
        <f>IF(Données!BT36&gt;0,1,0)</f>
        <v>1</v>
      </c>
      <c r="W35" s="36">
        <f>IF(Données!BU36&gt;0,1,0)</f>
        <v>1</v>
      </c>
      <c r="X35" s="36">
        <f t="shared" si="0"/>
        <v>2</v>
      </c>
      <c r="Y35" s="36">
        <f t="shared" si="1"/>
        <v>5</v>
      </c>
      <c r="Z35" s="36">
        <f t="shared" si="2"/>
        <v>5</v>
      </c>
      <c r="AA35" s="36">
        <f t="shared" si="3"/>
        <v>5</v>
      </c>
      <c r="AB35" s="92">
        <f t="shared" si="4"/>
        <v>5</v>
      </c>
      <c r="AC35">
        <f>IF(X35&gt;0,(Données!AZ36+Données!BA36)/X35,0)</f>
        <v>10.3765</v>
      </c>
      <c r="AD35">
        <f>IF(Y35&gt;0,SUM(Données!BB36:BF36)/Y35,0)</f>
        <v>12.737399999999999</v>
      </c>
      <c r="AE35">
        <f>IF(Z35&gt;0,SUM(Données!BG36:BK36)/Z35,0)</f>
        <v>23.439399999999999</v>
      </c>
      <c r="AF35">
        <f>IF(AA35&gt;0,SUM(Données!BL36:BP36)/AA35,0)</f>
        <v>25.122399999999995</v>
      </c>
      <c r="AG35">
        <f>IF(AB35&gt;0,SUM(Données!BQ36:BU36)/AB35,0)</f>
        <v>22.293600000000001</v>
      </c>
      <c r="AI35">
        <f>IF(AC35&gt;0,Budget!AC35*AH$2/AC35,0)</f>
        <v>51.510624969883871</v>
      </c>
      <c r="AJ35">
        <f>IF(AD35&gt;0,Budget!AD35*AH$2/AD35,0)</f>
        <v>31.372179565688448</v>
      </c>
      <c r="AK35">
        <f>IF(AE35&gt;0,Budget!AE35*AH$2/AE35,0)</f>
        <v>15.973105113612123</v>
      </c>
      <c r="AL35">
        <f>IF(AF35&gt;0,Budget!AF35*AH$2/AF35,0)</f>
        <v>13.780530522561541</v>
      </c>
      <c r="AM35">
        <f>IF(AG35&gt;0,Budget!AG35*AH$2/AG35,0)</f>
        <v>15.502206911400581</v>
      </c>
      <c r="AO35">
        <f>Données!X36</f>
        <v>382</v>
      </c>
      <c r="AP35" s="53">
        <f>Données!BU36</f>
        <v>24.638000000000002</v>
      </c>
      <c r="AQ35" s="53">
        <f t="shared" si="5"/>
        <v>15.504505235814594</v>
      </c>
    </row>
    <row r="36" spans="1:43">
      <c r="A36" t="str">
        <f>Données!A37</f>
        <v>Colombie</v>
      </c>
      <c r="B36" s="36">
        <f>IF(Données!AZ37&gt;0,1,0)</f>
        <v>1</v>
      </c>
      <c r="C36" s="36">
        <f>IF(Données!BA37&gt;0,1,0)</f>
        <v>1</v>
      </c>
      <c r="D36" s="36">
        <f>IF(Données!BB37&gt;0,1,0)</f>
        <v>1</v>
      </c>
      <c r="E36" s="36">
        <f>IF(Données!BC37&gt;0,1,0)</f>
        <v>1</v>
      </c>
      <c r="F36" s="36">
        <f>IF(Données!BD37&gt;0,1,0)</f>
        <v>1</v>
      </c>
      <c r="G36" s="36">
        <f>IF(Données!BE37&gt;0,1,0)</f>
        <v>1</v>
      </c>
      <c r="H36" s="36">
        <f>IF(Données!BF37&gt;0,1,0)</f>
        <v>1</v>
      </c>
      <c r="I36" s="36">
        <f>IF(Données!BG37&gt;0,1,0)</f>
        <v>1</v>
      </c>
      <c r="J36" s="36">
        <f>IF(Données!BH37&gt;0,1,0)</f>
        <v>1</v>
      </c>
      <c r="K36" s="36">
        <f>IF(Données!BI37&gt;0,1,0)</f>
        <v>1</v>
      </c>
      <c r="L36" s="36">
        <f>IF(Données!BJ37&gt;0,1,0)</f>
        <v>1</v>
      </c>
      <c r="M36" s="36">
        <f>IF(Données!BK37&gt;0,1,0)</f>
        <v>1</v>
      </c>
      <c r="N36" s="36">
        <f>IF(Données!BL37&gt;0,1,0)</f>
        <v>1</v>
      </c>
      <c r="O36" s="36">
        <f>IF(Données!BM37&gt;0,1,0)</f>
        <v>1</v>
      </c>
      <c r="P36" s="36">
        <f>IF(Données!BN37&gt;0,1,0)</f>
        <v>1</v>
      </c>
      <c r="Q36" s="36">
        <f>IF(Données!BO37&gt;0,1,0)</f>
        <v>1</v>
      </c>
      <c r="R36" s="36">
        <f>IF(Données!BP37&gt;0,1,0)</f>
        <v>1</v>
      </c>
      <c r="S36" s="36">
        <f>IF(Données!BQ37&gt;0,1,0)</f>
        <v>1</v>
      </c>
      <c r="T36" s="36">
        <f>IF(Données!BR37&gt;0,1,0)</f>
        <v>1</v>
      </c>
      <c r="U36" s="36">
        <f>IF(Données!BS37&gt;0,1,0)</f>
        <v>1</v>
      </c>
      <c r="V36" s="36">
        <f>IF(Données!BT37&gt;0,1,0)</f>
        <v>1</v>
      </c>
      <c r="W36" s="36">
        <f>IF(Données!BU37&gt;0,1,0)</f>
        <v>1</v>
      </c>
      <c r="X36" s="36">
        <f t="shared" ref="X36:X38" si="6">B36+C36</f>
        <v>2</v>
      </c>
      <c r="Y36" s="36">
        <f t="shared" ref="Y36:Y38" si="7">SUM(D36:H36)</f>
        <v>5</v>
      </c>
      <c r="Z36" s="36">
        <f t="shared" ref="Z36:Z38" si="8">SUM(I36:M36)</f>
        <v>5</v>
      </c>
      <c r="AA36" s="36">
        <f t="shared" ref="AA36:AA38" si="9">SUM(N36:R36)</f>
        <v>5</v>
      </c>
      <c r="AB36" s="92">
        <f t="shared" ref="AB36:AB38" si="10">SUM(S36:W36)</f>
        <v>5</v>
      </c>
      <c r="AC36">
        <f>IF(X36&gt;0,(Données!AZ37+Données!BA37)/X36,0)</f>
        <v>110.0515</v>
      </c>
      <c r="AD36">
        <f>IF(Y36&gt;0,SUM(Données!BB37:BF37)/Y36,0)</f>
        <v>100.59180000000001</v>
      </c>
      <c r="AE36">
        <f>IF(Z36&gt;0,SUM(Données!BG37:BK37)/Z36,0)</f>
        <v>197.37479999999999</v>
      </c>
      <c r="AF36">
        <f>IF(AA36&gt;0,SUM(Données!BL37:BP37)/AA36,0)</f>
        <v>350.78899999999999</v>
      </c>
      <c r="AG36">
        <f>IF(AB36&gt;0,SUM(Données!BQ37:BU37)/AB36,0)</f>
        <v>311.5444</v>
      </c>
      <c r="AI36">
        <f>IF(AC36&gt;0,Budget!AC36*AH$2/AC36,0)</f>
        <v>42.189338627824242</v>
      </c>
      <c r="AJ36">
        <f>IF(AD36&gt;0,Budget!AD36*AH$2/AD36,0)</f>
        <v>55.668553500384725</v>
      </c>
      <c r="AK36">
        <f>IF(AE36&gt;0,Budget!AE36*AH$2/AE36,0)</f>
        <v>38.276416239560476</v>
      </c>
      <c r="AL36">
        <f>IF(AF36&gt;0,Budget!AF36*AH$2/AF36,0)</f>
        <v>25.652457745254271</v>
      </c>
      <c r="AM36">
        <f>IF(AG36&gt;0,Budget!AG36*AH$2/AG36,0)</f>
        <v>31.991587715908228</v>
      </c>
      <c r="AO36">
        <f>Données!X37</f>
        <v>10603</v>
      </c>
      <c r="AP36" s="53">
        <f>Données!BU37</f>
        <v>336.59899999999999</v>
      </c>
      <c r="AQ36" s="53">
        <f t="shared" si="5"/>
        <v>31.500390672580728</v>
      </c>
    </row>
    <row r="37" spans="1:43">
      <c r="A37" t="str">
        <f>Données!A38</f>
        <v>Corée du Nord</v>
      </c>
      <c r="B37" s="36">
        <f>IF(Données!AZ38&gt;0,1,0)</f>
        <v>0</v>
      </c>
      <c r="C37" s="36">
        <f>IF(Données!BA38&gt;0,1,0)</f>
        <v>0</v>
      </c>
      <c r="D37" s="36">
        <f>IF(Données!BB38&gt;0,1,0)</f>
        <v>0</v>
      </c>
      <c r="E37" s="36">
        <f>IF(Données!BC38&gt;0,1,0)</f>
        <v>0</v>
      </c>
      <c r="F37" s="36">
        <f>IF(Données!BD38&gt;0,1,0)</f>
        <v>0</v>
      </c>
      <c r="G37" s="36">
        <f>IF(Données!BE38&gt;0,1,0)</f>
        <v>0</v>
      </c>
      <c r="H37" s="36">
        <f>IF(Données!BF38&gt;0,1,0)</f>
        <v>0</v>
      </c>
      <c r="I37" s="36">
        <f>IF(Données!BG38&gt;0,1,0)</f>
        <v>0</v>
      </c>
      <c r="J37" s="36">
        <f>IF(Données!BH38&gt;0,1,0)</f>
        <v>0</v>
      </c>
      <c r="K37" s="36">
        <f>IF(Données!BI38&gt;0,1,0)</f>
        <v>0</v>
      </c>
      <c r="L37" s="36">
        <f>IF(Données!BJ38&gt;0,1,0)</f>
        <v>0</v>
      </c>
      <c r="M37" s="36">
        <f>IF(Données!BK38&gt;0,1,0)</f>
        <v>1</v>
      </c>
      <c r="N37" s="36">
        <f>IF(Données!BL38&gt;0,1,0)</f>
        <v>1</v>
      </c>
      <c r="O37" s="36">
        <f>IF(Données!BM38&gt;0,1,0)</f>
        <v>1</v>
      </c>
      <c r="P37" s="36">
        <f>IF(Données!BN38&gt;0,1,0)</f>
        <v>1</v>
      </c>
      <c r="Q37" s="36">
        <f>IF(Données!BO38&gt;0,1,0)</f>
        <v>1</v>
      </c>
      <c r="R37" s="36">
        <f>IF(Données!BP38&gt;0,1,0)</f>
        <v>1</v>
      </c>
      <c r="S37" s="36">
        <f>IF(Données!BQ38&gt;0,1,0)</f>
        <v>1</v>
      </c>
      <c r="T37" s="36">
        <f>IF(Données!BR38&gt;0,1,0)</f>
        <v>1</v>
      </c>
      <c r="U37" s="36">
        <f>IF(Données!BS38&gt;0,1,0)</f>
        <v>1</v>
      </c>
      <c r="V37" s="36">
        <f>IF(Données!BT38&gt;0,1,0)</f>
        <v>1</v>
      </c>
      <c r="W37" s="36">
        <f>IF(Données!BU38&gt;0,1,0)</f>
        <v>0</v>
      </c>
      <c r="X37" s="36">
        <f t="shared" si="6"/>
        <v>0</v>
      </c>
      <c r="Y37" s="36">
        <f t="shared" si="7"/>
        <v>0</v>
      </c>
      <c r="Z37" s="36">
        <f t="shared" si="8"/>
        <v>1</v>
      </c>
      <c r="AA37" s="36">
        <f t="shared" si="9"/>
        <v>5</v>
      </c>
      <c r="AB37" s="92">
        <f t="shared" si="10"/>
        <v>4</v>
      </c>
      <c r="AC37">
        <f>IF(X37&gt;0,(Données!AZ38+Données!BA38)/X37,0)</f>
        <v>0</v>
      </c>
      <c r="AD37">
        <f>IF(Y37&gt;0,SUM(Données!BB38:BF38)/Y37,0)</f>
        <v>0</v>
      </c>
      <c r="AE37">
        <f>IF(Z37&gt;0,SUM(Données!BG38:BK38)/Z37,0)</f>
        <v>30.02</v>
      </c>
      <c r="AF37">
        <f>IF(AA37&gt;0,SUM(Données!BL38:BP38)/AA37,0)</f>
        <v>30.506</v>
      </c>
      <c r="AG37">
        <f>IF(AB37&gt;0,SUM(Données!BQ38:BU38)/AB37,0)</f>
        <v>31.814999999999998</v>
      </c>
      <c r="AI37">
        <f>IF(AC37&gt;0,Budget!AC37*AH$2/AC37,0)</f>
        <v>0</v>
      </c>
      <c r="AJ37">
        <f>IF(AD37&gt;0,Budget!AD37*AH$2/AD37,0)</f>
        <v>0</v>
      </c>
      <c r="AK37">
        <f>IF(AE37&gt;0,Budget!AE37*AH$2/AE37,0)</f>
        <v>0</v>
      </c>
      <c r="AL37">
        <f>IF(AF37&gt;0,Budget!AF37*AH$2/AF37,0)</f>
        <v>0</v>
      </c>
      <c r="AM37">
        <f>IF(AG37&gt;0,Budget!AG37*AH$2/AG37,0)</f>
        <v>50.416470218450421</v>
      </c>
      <c r="AO37">
        <f>Données!X38</f>
        <v>1604</v>
      </c>
      <c r="AP37" s="53">
        <f>Données!BU38</f>
        <v>0</v>
      </c>
      <c r="AQ37" s="53" t="e">
        <f t="shared" si="5"/>
        <v>#DIV/0!</v>
      </c>
    </row>
    <row r="38" spans="1:43">
      <c r="A38" t="str">
        <f>Données!A39</f>
        <v>Corée du Sud</v>
      </c>
      <c r="B38" s="36">
        <f>IF(Données!AZ39&gt;0,1,0)</f>
        <v>1</v>
      </c>
      <c r="C38" s="36">
        <f>IF(Données!BA39&gt;0,1,0)</f>
        <v>1</v>
      </c>
      <c r="D38" s="36">
        <f>IF(Données!BB39&gt;0,1,0)</f>
        <v>1</v>
      </c>
      <c r="E38" s="36">
        <f>IF(Données!BC39&gt;0,1,0)</f>
        <v>1</v>
      </c>
      <c r="F38" s="36">
        <f>IF(Données!BD39&gt;0,1,0)</f>
        <v>1</v>
      </c>
      <c r="G38" s="36">
        <f>IF(Données!BE39&gt;0,1,0)</f>
        <v>1</v>
      </c>
      <c r="H38" s="36">
        <f>IF(Données!BF39&gt;0,1,0)</f>
        <v>1</v>
      </c>
      <c r="I38" s="36">
        <f>IF(Données!BG39&gt;0,1,0)</f>
        <v>1</v>
      </c>
      <c r="J38" s="36">
        <f>IF(Données!BH39&gt;0,1,0)</f>
        <v>1</v>
      </c>
      <c r="K38" s="36">
        <f>IF(Données!BI39&gt;0,1,0)</f>
        <v>1</v>
      </c>
      <c r="L38" s="36">
        <f>IF(Données!BJ39&gt;0,1,0)</f>
        <v>1</v>
      </c>
      <c r="M38" s="36">
        <f>IF(Données!BK39&gt;0,1,0)</f>
        <v>1</v>
      </c>
      <c r="N38" s="36">
        <f>IF(Données!BL39&gt;0,1,0)</f>
        <v>1</v>
      </c>
      <c r="O38" s="36">
        <f>IF(Données!BM39&gt;0,1,0)</f>
        <v>1</v>
      </c>
      <c r="P38" s="36">
        <f>IF(Données!BN39&gt;0,1,0)</f>
        <v>1</v>
      </c>
      <c r="Q38" s="36">
        <f>IF(Données!BO39&gt;0,1,0)</f>
        <v>1</v>
      </c>
      <c r="R38" s="36">
        <f>IF(Données!BP39&gt;0,1,0)</f>
        <v>1</v>
      </c>
      <c r="S38" s="36">
        <f>IF(Données!BQ39&gt;0,1,0)</f>
        <v>1</v>
      </c>
      <c r="T38" s="36">
        <f>IF(Données!BR39&gt;0,1,0)</f>
        <v>1</v>
      </c>
      <c r="U38" s="36">
        <f>IF(Données!BS39&gt;0,1,0)</f>
        <v>1</v>
      </c>
      <c r="V38" s="36">
        <f>IF(Données!BT39&gt;0,1,0)</f>
        <v>1</v>
      </c>
      <c r="W38" s="36">
        <f>IF(Données!BU39&gt;0,1,0)</f>
        <v>1</v>
      </c>
      <c r="X38" s="36">
        <f t="shared" si="6"/>
        <v>2</v>
      </c>
      <c r="Y38" s="36">
        <f t="shared" si="7"/>
        <v>5</v>
      </c>
      <c r="Z38" s="36">
        <f t="shared" si="8"/>
        <v>5</v>
      </c>
      <c r="AA38" s="36">
        <f t="shared" si="9"/>
        <v>5</v>
      </c>
      <c r="AB38" s="92">
        <f t="shared" si="10"/>
        <v>5</v>
      </c>
      <c r="AC38">
        <f>IF(X38&gt;0,(Données!AZ39+Données!BA39)/X38,0)</f>
        <v>429.74599999999998</v>
      </c>
      <c r="AD38">
        <f>IF(Y38&gt;0,SUM(Données!BB39:BF39)/Y38,0)</f>
        <v>629.82079999999996</v>
      </c>
      <c r="AE38">
        <f>IF(Z38&gt;0,SUM(Données!BG39:BK39)/Z38,0)</f>
        <v>987.35440000000017</v>
      </c>
      <c r="AF38">
        <f>IF(AA38&gt;0,SUM(Données!BL39:BP39)/AA38,0)</f>
        <v>1247.3420000000001</v>
      </c>
      <c r="AG38">
        <f>IF(AB38&gt;0,SUM(Données!BQ39:BU39)/AB38,0)</f>
        <v>1520.8799999999999</v>
      </c>
      <c r="AI38">
        <f>IF(AC38&gt;0,Budget!AC38*AH$2/AC38,0)</f>
        <v>47.261638270047889</v>
      </c>
      <c r="AJ38">
        <f>IF(AD38&gt;0,Budget!AD38*AH$2/AD38,0)</f>
        <v>35.923234037364281</v>
      </c>
      <c r="AK38">
        <f>IF(AE38&gt;0,Budget!AE38*AH$2/AE38,0)</f>
        <v>29.231044091159159</v>
      </c>
      <c r="AL38">
        <f>IF(AF38&gt;0,Budget!AF38*AH$2/AF38,0)</f>
        <v>27.249302917724243</v>
      </c>
      <c r="AM38">
        <f>IF(AG38&gt;0,Budget!AG38*AH$2/AG38,0)</f>
        <v>26.219557098521911</v>
      </c>
      <c r="AO38">
        <f>Données!X39</f>
        <v>43070</v>
      </c>
      <c r="AP38" s="53">
        <f>Données!BU39</f>
        <v>1656.67</v>
      </c>
      <c r="AQ38" s="53">
        <f t="shared" si="5"/>
        <v>25.997935617835779</v>
      </c>
    </row>
    <row r="39" spans="1:43" s="82" customFormat="1">
      <c r="A39" s="82" t="str">
        <f>Données!A40</f>
        <v>Costa Rica</v>
      </c>
      <c r="B39" s="36">
        <f>IF(Données!AZ40&gt;0,1,0)</f>
        <v>1</v>
      </c>
      <c r="C39" s="36">
        <f>IF(Données!BA40&gt;0,1,0)</f>
        <v>1</v>
      </c>
      <c r="D39" s="36">
        <f>IF(Données!BB40&gt;0,1,0)</f>
        <v>1</v>
      </c>
      <c r="E39" s="36">
        <f>IF(Données!BC40&gt;0,1,0)</f>
        <v>1</v>
      </c>
      <c r="F39" s="36">
        <f>IF(Données!BD40&gt;0,1,0)</f>
        <v>1</v>
      </c>
      <c r="G39" s="36">
        <f>IF(Données!BE40&gt;0,1,0)</f>
        <v>1</v>
      </c>
      <c r="H39" s="36">
        <f>IF(Données!BF40&gt;0,1,0)</f>
        <v>1</v>
      </c>
      <c r="I39" s="36">
        <f>IF(Données!BG40&gt;0,1,0)</f>
        <v>1</v>
      </c>
      <c r="J39" s="36">
        <f>IF(Données!BH40&gt;0,1,0)</f>
        <v>1</v>
      </c>
      <c r="K39" s="36">
        <f>IF(Données!BI40&gt;0,1,0)</f>
        <v>1</v>
      </c>
      <c r="L39" s="36">
        <f>IF(Données!BJ40&gt;0,1,0)</f>
        <v>1</v>
      </c>
      <c r="M39" s="36">
        <f>IF(Données!BK40&gt;0,1,0)</f>
        <v>1</v>
      </c>
      <c r="N39" s="36">
        <f>IF(Données!BL40&gt;0,1,0)</f>
        <v>1</v>
      </c>
      <c r="O39" s="36">
        <f>IF(Données!BM40&gt;0,1,0)</f>
        <v>1</v>
      </c>
      <c r="P39" s="36">
        <f>IF(Données!BN40&gt;0,1,0)</f>
        <v>1</v>
      </c>
      <c r="Q39" s="36">
        <f>IF(Données!BO40&gt;0,1,0)</f>
        <v>1</v>
      </c>
      <c r="R39" s="36">
        <f>IF(Données!BP40&gt;0,1,0)</f>
        <v>1</v>
      </c>
      <c r="S39" s="36">
        <f>IF(Données!BQ40&gt;0,1,0)</f>
        <v>1</v>
      </c>
      <c r="T39" s="36">
        <f>IF(Données!BR40&gt;0,1,0)</f>
        <v>1</v>
      </c>
      <c r="U39" s="36">
        <f>IF(Données!BS40&gt;0,1,0)</f>
        <v>1</v>
      </c>
      <c r="V39" s="36">
        <f>IF(Données!BT40&gt;0,1,0)</f>
        <v>1</v>
      </c>
      <c r="W39" s="36">
        <f>IF(Données!BU40&gt;0,1,0)</f>
        <v>1</v>
      </c>
      <c r="X39" s="36">
        <f t="shared" ref="X39" si="11">B39+C39</f>
        <v>2</v>
      </c>
      <c r="Y39" s="36">
        <f t="shared" ref="Y39" si="12">SUM(D39:H39)</f>
        <v>5</v>
      </c>
      <c r="Z39" s="36">
        <f t="shared" ref="Z39" si="13">SUM(I39:M39)</f>
        <v>5</v>
      </c>
      <c r="AA39" s="36">
        <f t="shared" ref="AA39" si="14">SUM(N39:R39)</f>
        <v>5</v>
      </c>
      <c r="AB39" s="92">
        <f t="shared" ref="AB39" si="15">SUM(S39:W39)</f>
        <v>5</v>
      </c>
      <c r="AC39" s="82">
        <f>IF(X39&gt;0,(Données!AZ40+Données!BA40)/X39,0)</f>
        <v>13.922499999999999</v>
      </c>
      <c r="AD39" s="82">
        <f>IF(Y39&gt;0,SUM(Données!BB40:BF40)/Y39,0)</f>
        <v>16.6404</v>
      </c>
      <c r="AE39" s="82">
        <f>IF(Z39&gt;0,SUM(Données!BG40:BK40)/Z39,0)</f>
        <v>26.235800000000001</v>
      </c>
      <c r="AF39" s="82">
        <f>IF(AA39&gt;0,SUM(Données!BL40:BP40)/AA39,0)</f>
        <v>45.7684</v>
      </c>
      <c r="AG39" s="82">
        <f>IF(AB39&gt;0,SUM(Données!BQ40:BU40)/AB39,0)</f>
        <v>58.271399999999993</v>
      </c>
      <c r="AI39" s="82">
        <f>IF(AC39&gt;0,Budget!AC39*AH$2/AC39,0)</f>
        <v>0</v>
      </c>
      <c r="AJ39" s="82">
        <f>IF(AD39&gt;0,Budget!AD39*AH$2/AD39,0)</f>
        <v>0</v>
      </c>
      <c r="AK39" s="82">
        <f>IF(AE39&gt;0,Budget!AE39*AH$2/AE39,0)</f>
        <v>0</v>
      </c>
      <c r="AL39" s="82">
        <f>IF(AF39&gt;0,Budget!AF39*AH$2/AF39,0)</f>
        <v>0</v>
      </c>
      <c r="AM39" s="82">
        <f>IF(AG39&gt;0,Budget!AG39*AH$2/AG39,0)</f>
        <v>0</v>
      </c>
      <c r="AO39">
        <f>Données!X40</f>
        <v>0</v>
      </c>
      <c r="AP39" s="53">
        <f>Données!BU40</f>
        <v>60.459000000000003</v>
      </c>
      <c r="AQ39" s="53">
        <f t="shared" si="5"/>
        <v>0</v>
      </c>
    </row>
    <row r="40" spans="1:43">
      <c r="A40" t="str">
        <f>Données!A41</f>
        <v>Côte d'Ivoire</v>
      </c>
      <c r="B40" s="36">
        <f>IF(Données!AZ41&gt;0,1,0)</f>
        <v>1</v>
      </c>
      <c r="C40" s="36">
        <f>IF(Données!BA41&gt;0,1,0)</f>
        <v>1</v>
      </c>
      <c r="D40" s="36">
        <f>IF(Données!BB41&gt;0,1,0)</f>
        <v>1</v>
      </c>
      <c r="E40" s="36">
        <f>IF(Données!BC41&gt;0,1,0)</f>
        <v>1</v>
      </c>
      <c r="F40" s="36">
        <f>IF(Données!BD41&gt;0,1,0)</f>
        <v>1</v>
      </c>
      <c r="G40" s="36">
        <f>IF(Données!BE41&gt;0,1,0)</f>
        <v>1</v>
      </c>
      <c r="H40" s="36">
        <f>IF(Données!BF41&gt;0,1,0)</f>
        <v>1</v>
      </c>
      <c r="I40" s="36">
        <f>IF(Données!BG41&gt;0,1,0)</f>
        <v>1</v>
      </c>
      <c r="J40" s="36">
        <f>IF(Données!BH41&gt;0,1,0)</f>
        <v>1</v>
      </c>
      <c r="K40" s="36">
        <f>IF(Données!BI41&gt;0,1,0)</f>
        <v>1</v>
      </c>
      <c r="L40" s="36">
        <f>IF(Données!BJ41&gt;0,1,0)</f>
        <v>1</v>
      </c>
      <c r="M40" s="36">
        <f>IF(Données!BK41&gt;0,1,0)</f>
        <v>1</v>
      </c>
      <c r="N40" s="36">
        <f>IF(Données!BL41&gt;0,1,0)</f>
        <v>1</v>
      </c>
      <c r="O40" s="36">
        <f>IF(Données!BM41&gt;0,1,0)</f>
        <v>1</v>
      </c>
      <c r="P40" s="36">
        <f>IF(Données!BN41&gt;0,1,0)</f>
        <v>1</v>
      </c>
      <c r="Q40" s="36">
        <f>IF(Données!BO41&gt;0,1,0)</f>
        <v>1</v>
      </c>
      <c r="R40" s="36">
        <f>IF(Données!BP41&gt;0,1,0)</f>
        <v>1</v>
      </c>
      <c r="S40" s="36">
        <f>IF(Données!BQ41&gt;0,1,0)</f>
        <v>1</v>
      </c>
      <c r="T40" s="36">
        <f>IF(Données!BR41&gt;0,1,0)</f>
        <v>1</v>
      </c>
      <c r="U40" s="36">
        <f>IF(Données!BS41&gt;0,1,0)</f>
        <v>1</v>
      </c>
      <c r="V40" s="36">
        <f>IF(Données!BT41&gt;0,1,0)</f>
        <v>1</v>
      </c>
      <c r="W40" s="36">
        <f>IF(Données!BU41&gt;0,1,0)</f>
        <v>1</v>
      </c>
      <c r="X40" s="36">
        <f t="shared" ref="X40:X103" si="16">B40+C40</f>
        <v>2</v>
      </c>
      <c r="Y40" s="36">
        <f t="shared" ref="Y40:Y103" si="17">SUM(D40:H40)</f>
        <v>5</v>
      </c>
      <c r="Z40" s="36">
        <f t="shared" ref="Z40:Z103" si="18">SUM(I40:M40)</f>
        <v>5</v>
      </c>
      <c r="AA40" s="36">
        <f t="shared" ref="AA40:AA103" si="19">SUM(N40:R40)</f>
        <v>5</v>
      </c>
      <c r="AB40" s="92">
        <f t="shared" ref="AB40:AB103" si="20">SUM(S40:W40)</f>
        <v>5</v>
      </c>
      <c r="AC40">
        <f>IF(X40&gt;0,(Données!AZ41+Données!BA41)/X40,0)</f>
        <v>12.4945</v>
      </c>
      <c r="AD40">
        <f>IF(Y40&gt;0,SUM(Données!BB41:BF41)/Y40,0)</f>
        <v>13.223599999999999</v>
      </c>
      <c r="AE40">
        <f>IF(Z40&gt;0,SUM(Données!BG41:BK41)/Z40,0)</f>
        <v>20.746400000000001</v>
      </c>
      <c r="AF40">
        <f>IF(AA40&gt;0,SUM(Données!BL41:BP41)/AA40,0)</f>
        <v>28.785199999999996</v>
      </c>
      <c r="AG40">
        <f>IF(AB40&gt;0,SUM(Données!BQ41:BU41)/AB40,0)</f>
        <v>38.968399999999995</v>
      </c>
      <c r="AI40">
        <f>IF(AC40&gt;0,Budget!AC40*AH$2/AC40,0)</f>
        <v>0</v>
      </c>
      <c r="AJ40">
        <f>IF(AD40&gt;0,Budget!AD40*AH$2/AD40,0)</f>
        <v>22.043921473728791</v>
      </c>
      <c r="AK40">
        <f>IF(AE40&gt;0,Budget!AE40*AH$2/AE40,0)</f>
        <v>15.568966182084601</v>
      </c>
      <c r="AL40">
        <f>IF(AF40&gt;0,Budget!AF40*AH$2/AF40,0)</f>
        <v>13.027528035240334</v>
      </c>
      <c r="AM40">
        <f>IF(AG40&gt;0,Budget!AG40*AH$2/AG40,0)</f>
        <v>14.735016064298256</v>
      </c>
      <c r="AO40">
        <f>Données!X41</f>
        <v>608</v>
      </c>
      <c r="AP40" s="53">
        <f>Données!BU41</f>
        <v>45.252000000000002</v>
      </c>
      <c r="AQ40" s="53">
        <f t="shared" si="5"/>
        <v>13.435870237779545</v>
      </c>
    </row>
    <row r="41" spans="1:43">
      <c r="A41" t="str">
        <f>Données!A42</f>
        <v>Croatie</v>
      </c>
      <c r="B41" s="36">
        <f>IF(Données!AZ42&gt;0,1,0)</f>
        <v>1</v>
      </c>
      <c r="C41" s="36">
        <f>IF(Données!BA42&gt;0,1,0)</f>
        <v>1</v>
      </c>
      <c r="D41" s="36">
        <f>IF(Données!BB42&gt;0,1,0)</f>
        <v>1</v>
      </c>
      <c r="E41" s="36">
        <f>IF(Données!BC42&gt;0,1,0)</f>
        <v>1</v>
      </c>
      <c r="F41" s="36">
        <f>IF(Données!BD42&gt;0,1,0)</f>
        <v>1</v>
      </c>
      <c r="G41" s="36">
        <f>IF(Données!BE42&gt;0,1,0)</f>
        <v>1</v>
      </c>
      <c r="H41" s="36">
        <f>IF(Données!BF42&gt;0,1,0)</f>
        <v>1</v>
      </c>
      <c r="I41" s="36">
        <f>IF(Données!BG42&gt;0,1,0)</f>
        <v>1</v>
      </c>
      <c r="J41" s="36">
        <f>IF(Données!BH42&gt;0,1,0)</f>
        <v>1</v>
      </c>
      <c r="K41" s="36">
        <f>IF(Données!BI42&gt;0,1,0)</f>
        <v>1</v>
      </c>
      <c r="L41" s="36">
        <f>IF(Données!BJ42&gt;0,1,0)</f>
        <v>1</v>
      </c>
      <c r="M41" s="36">
        <f>IF(Données!BK42&gt;0,1,0)</f>
        <v>1</v>
      </c>
      <c r="N41" s="36">
        <f>IF(Données!BL42&gt;0,1,0)</f>
        <v>1</v>
      </c>
      <c r="O41" s="36">
        <f>IF(Données!BM42&gt;0,1,0)</f>
        <v>1</v>
      </c>
      <c r="P41" s="36">
        <f>IF(Données!BN42&gt;0,1,0)</f>
        <v>1</v>
      </c>
      <c r="Q41" s="36">
        <f>IF(Données!BO42&gt;0,1,0)</f>
        <v>1</v>
      </c>
      <c r="R41" s="36">
        <f>IF(Données!BP42&gt;0,1,0)</f>
        <v>1</v>
      </c>
      <c r="S41" s="36">
        <f>IF(Données!BQ42&gt;0,1,0)</f>
        <v>1</v>
      </c>
      <c r="T41" s="36">
        <f>IF(Données!BR42&gt;0,1,0)</f>
        <v>1</v>
      </c>
      <c r="U41" s="36">
        <f>IF(Données!BS42&gt;0,1,0)</f>
        <v>1</v>
      </c>
      <c r="V41" s="36">
        <f>IF(Données!BT42&gt;0,1,0)</f>
        <v>1</v>
      </c>
      <c r="W41" s="36">
        <f>IF(Données!BU42&gt;0,1,0)</f>
        <v>1</v>
      </c>
      <c r="X41" s="36">
        <f t="shared" si="16"/>
        <v>2</v>
      </c>
      <c r="Y41" s="36">
        <f t="shared" si="17"/>
        <v>5</v>
      </c>
      <c r="Z41" s="36">
        <f t="shared" si="18"/>
        <v>5</v>
      </c>
      <c r="AA41" s="36">
        <f t="shared" si="19"/>
        <v>5</v>
      </c>
      <c r="AB41" s="92">
        <f t="shared" si="20"/>
        <v>5</v>
      </c>
      <c r="AC41">
        <f>IF(X41&gt;0,(Données!AZ42+Données!BA42)/X41,0)</f>
        <v>24.36</v>
      </c>
      <c r="AD41">
        <f>IF(Y41&gt;0,SUM(Données!BB42:BF42)/Y41,0)</f>
        <v>29.624599999999997</v>
      </c>
      <c r="AE41">
        <f>IF(Z41&gt;0,SUM(Données!BG42:BK42)/Z41,0)</f>
        <v>57.804200000000002</v>
      </c>
      <c r="AF41">
        <f>IF(AA41&gt;0,SUM(Données!BL42:BP42)/AA41,0)</f>
        <v>58.930999999999997</v>
      </c>
      <c r="AG41">
        <f>IF(AB41&gt;0,SUM(Données!BQ42:BU42)/AB41,0)</f>
        <v>55.656600000000005</v>
      </c>
      <c r="AI41">
        <f>IF(AC41&gt;0,Budget!AC41*AH$2/AC41,0)</f>
        <v>76.88834154351396</v>
      </c>
      <c r="AJ41">
        <f>IF(AD41&gt;0,Budget!AD41*AH$2/AD41,0)</f>
        <v>35.15321725862966</v>
      </c>
      <c r="AK41">
        <f>IF(AE41&gt;0,Budget!AE41*AH$2/AE41,0)</f>
        <v>16.500531103276231</v>
      </c>
      <c r="AL41">
        <f>IF(AF41&gt;0,Budget!AF41*AH$2/AF41,0)</f>
        <v>14.542430978602095</v>
      </c>
      <c r="AM41">
        <f>IF(AG41&gt;0,Budget!AG41*AH$2/AG41,0)</f>
        <v>14.395417614442851</v>
      </c>
      <c r="AO41">
        <f>Données!X42</f>
        <v>890</v>
      </c>
      <c r="AP41" s="53">
        <f>Données!BU42</f>
        <v>61.252000000000002</v>
      </c>
      <c r="AQ41" s="53">
        <f t="shared" si="5"/>
        <v>14.530137791419055</v>
      </c>
    </row>
    <row r="42" spans="1:43">
      <c r="A42" t="str">
        <f>Données!A43</f>
        <v>Cuba</v>
      </c>
      <c r="B42" s="36">
        <f>IF(Données!AZ43&gt;0,1,0)</f>
        <v>1</v>
      </c>
      <c r="C42" s="36">
        <f>IF(Données!BA43&gt;0,1,0)</f>
        <v>1</v>
      </c>
      <c r="D42" s="36">
        <f>IF(Données!BB43&gt;0,1,0)</f>
        <v>1</v>
      </c>
      <c r="E42" s="36">
        <f>IF(Données!BC43&gt;0,1,0)</f>
        <v>1</v>
      </c>
      <c r="F42" s="36">
        <f>IF(Données!BD43&gt;0,1,0)</f>
        <v>1</v>
      </c>
      <c r="G42" s="36">
        <f>IF(Données!BE43&gt;0,1,0)</f>
        <v>1</v>
      </c>
      <c r="H42" s="36">
        <f>IF(Données!BF43&gt;0,1,0)</f>
        <v>1</v>
      </c>
      <c r="I42" s="36">
        <f>IF(Données!BG43&gt;0,1,0)</f>
        <v>1</v>
      </c>
      <c r="J42" s="36">
        <f>IF(Données!BH43&gt;0,1,0)</f>
        <v>1</v>
      </c>
      <c r="K42" s="36">
        <f>IF(Données!BI43&gt;0,1,0)</f>
        <v>1</v>
      </c>
      <c r="L42" s="36">
        <f>IF(Données!BJ43&gt;0,1,0)</f>
        <v>1</v>
      </c>
      <c r="M42" s="36">
        <f>IF(Données!BK43&gt;0,1,0)</f>
        <v>1</v>
      </c>
      <c r="N42" s="36">
        <f>IF(Données!BL43&gt;0,1,0)</f>
        <v>1</v>
      </c>
      <c r="O42" s="36">
        <f>IF(Données!BM43&gt;0,1,0)</f>
        <v>1</v>
      </c>
      <c r="P42" s="36">
        <f>IF(Données!BN43&gt;0,1,0)</f>
        <v>1</v>
      </c>
      <c r="Q42" s="36">
        <f>IF(Données!BO43&gt;0,1,0)</f>
        <v>1</v>
      </c>
      <c r="R42" s="36">
        <f>IF(Données!BP43&gt;0,1,0)</f>
        <v>1</v>
      </c>
      <c r="S42" s="36">
        <f>IF(Données!BQ43&gt;0,1,0)</f>
        <v>1</v>
      </c>
      <c r="T42" s="36">
        <f>IF(Données!BR43&gt;0,1,0)</f>
        <v>1</v>
      </c>
      <c r="U42" s="36">
        <f>IF(Données!BS43&gt;0,1,0)</f>
        <v>1</v>
      </c>
      <c r="V42" s="36">
        <f>IF(Données!BT43&gt;0,1,0)</f>
        <v>1</v>
      </c>
      <c r="W42" s="36">
        <f>IF(Données!BU43&gt;0,1,0)</f>
        <v>1</v>
      </c>
      <c r="X42" s="36">
        <f t="shared" si="16"/>
        <v>2</v>
      </c>
      <c r="Y42" s="36">
        <f t="shared" si="17"/>
        <v>5</v>
      </c>
      <c r="Z42" s="36">
        <f t="shared" si="18"/>
        <v>5</v>
      </c>
      <c r="AA42" s="36">
        <f t="shared" si="19"/>
        <v>5</v>
      </c>
      <c r="AB42" s="92">
        <f t="shared" si="20"/>
        <v>5</v>
      </c>
      <c r="AC42">
        <f>IF(X42&gt;0,(Données!AZ43+Données!BA43)/X42,0)</f>
        <v>27.049999999999997</v>
      </c>
      <c r="AD42">
        <f>IF(Y42&gt;0,SUM(Données!BB43:BF43)/Y42,0)</f>
        <v>33.988</v>
      </c>
      <c r="AE42">
        <f>IF(Z42&gt;0,SUM(Données!BG43:BK43)/Z42,0)</f>
        <v>55.517999999999994</v>
      </c>
      <c r="AF42">
        <f>IF(AA42&gt;0,SUM(Données!BL43:BP43)/AA42,0)</f>
        <v>72.853999999999999</v>
      </c>
      <c r="AG42">
        <f>IF(AB42&gt;0,SUM(Données!BQ43:BU43)/AB42,0)</f>
        <v>90.464000000000013</v>
      </c>
      <c r="AI42">
        <f>IF(AC42&gt;0,Budget!AC42*AH$2/AC42,0)</f>
        <v>1.0351201478743068</v>
      </c>
      <c r="AJ42">
        <f>IF(AD42&gt;0,Budget!AD42*AH$2/AD42,0)</f>
        <v>0</v>
      </c>
      <c r="AK42">
        <f>IF(AE42&gt;0,Budget!AE42*AH$2/AE42,0)</f>
        <v>1.6509960733455817</v>
      </c>
      <c r="AL42">
        <f>IF(AF42&gt;0,Budget!AF42*AH$2/AF42,0)</f>
        <v>1.5938726768605704</v>
      </c>
      <c r="AM42">
        <f>IF(AG42&gt;0,Budget!AG42*AH$2/AG42,0)</f>
        <v>1.3360747553354557</v>
      </c>
      <c r="AO42">
        <f>Données!X43</f>
        <v>0</v>
      </c>
      <c r="AP42" s="53">
        <f>Données!BU43</f>
        <v>94.73</v>
      </c>
      <c r="AQ42" s="53">
        <f t="shared" si="5"/>
        <v>0</v>
      </c>
    </row>
    <row r="43" spans="1:43">
      <c r="A43" t="str">
        <f>Données!A44</f>
        <v>Danemark</v>
      </c>
      <c r="B43" s="36">
        <f>IF(Données!AZ44&gt;0,1,0)</f>
        <v>1</v>
      </c>
      <c r="C43" s="36">
        <f>IF(Données!BA44&gt;0,1,0)</f>
        <v>1</v>
      </c>
      <c r="D43" s="36">
        <f>IF(Données!BB44&gt;0,1,0)</f>
        <v>1</v>
      </c>
      <c r="E43" s="36">
        <f>IF(Données!BC44&gt;0,1,0)</f>
        <v>1</v>
      </c>
      <c r="F43" s="36">
        <f>IF(Données!BD44&gt;0,1,0)</f>
        <v>1</v>
      </c>
      <c r="G43" s="36">
        <f>IF(Données!BE44&gt;0,1,0)</f>
        <v>1</v>
      </c>
      <c r="H43" s="36">
        <f>IF(Données!BF44&gt;0,1,0)</f>
        <v>1</v>
      </c>
      <c r="I43" s="36">
        <f>IF(Données!BG44&gt;0,1,0)</f>
        <v>1</v>
      </c>
      <c r="J43" s="36">
        <f>IF(Données!BH44&gt;0,1,0)</f>
        <v>1</v>
      </c>
      <c r="K43" s="36">
        <f>IF(Données!BI44&gt;0,1,0)</f>
        <v>1</v>
      </c>
      <c r="L43" s="36">
        <f>IF(Données!BJ44&gt;0,1,0)</f>
        <v>1</v>
      </c>
      <c r="M43" s="36">
        <f>IF(Données!BK44&gt;0,1,0)</f>
        <v>1</v>
      </c>
      <c r="N43" s="36">
        <f>IF(Données!BL44&gt;0,1,0)</f>
        <v>1</v>
      </c>
      <c r="O43" s="36">
        <f>IF(Données!BM44&gt;0,1,0)</f>
        <v>1</v>
      </c>
      <c r="P43" s="36">
        <f>IF(Données!BN44&gt;0,1,0)</f>
        <v>1</v>
      </c>
      <c r="Q43" s="36">
        <f>IF(Données!BO44&gt;0,1,0)</f>
        <v>1</v>
      </c>
      <c r="R43" s="36">
        <f>IF(Données!BP44&gt;0,1,0)</f>
        <v>1</v>
      </c>
      <c r="S43" s="36">
        <f>IF(Données!BQ44&gt;0,1,0)</f>
        <v>1</v>
      </c>
      <c r="T43" s="36">
        <f>IF(Données!BR44&gt;0,1,0)</f>
        <v>1</v>
      </c>
      <c r="U43" s="36">
        <f>IF(Données!BS44&gt;0,1,0)</f>
        <v>1</v>
      </c>
      <c r="V43" s="36">
        <f>IF(Données!BT44&gt;0,1,0)</f>
        <v>1</v>
      </c>
      <c r="W43" s="36">
        <f>IF(Données!BU44&gt;0,1,0)</f>
        <v>1</v>
      </c>
      <c r="X43" s="36">
        <f t="shared" si="16"/>
        <v>2</v>
      </c>
      <c r="Y43" s="36">
        <f t="shared" si="17"/>
        <v>5</v>
      </c>
      <c r="Z43" s="36">
        <f t="shared" si="18"/>
        <v>5</v>
      </c>
      <c r="AA43" s="36">
        <f t="shared" si="19"/>
        <v>5</v>
      </c>
      <c r="AB43" s="92">
        <f t="shared" si="20"/>
        <v>5</v>
      </c>
      <c r="AC43">
        <f>IF(X43&gt;0,(Données!AZ44+Données!BA44)/X43,0)</f>
        <v>177.47750000000002</v>
      </c>
      <c r="AD43">
        <f>IF(Y43&gt;0,SUM(Données!BB44:BF44)/Y43,0)</f>
        <v>195.41119999999998</v>
      </c>
      <c r="AE43">
        <f>IF(Z43&gt;0,SUM(Données!BG44:BK44)/Z43,0)</f>
        <v>308.2758</v>
      </c>
      <c r="AF43">
        <f>IF(AA43&gt;0,SUM(Données!BL44:BP44)/AA43,0)</f>
        <v>337.94499999999999</v>
      </c>
      <c r="AG43">
        <f>IF(AB43&gt;0,SUM(Données!BQ44:BU44)/AB43,0)</f>
        <v>328.98500000000001</v>
      </c>
      <c r="AI43">
        <f>IF(AC43&gt;0,Budget!AC43*AH$2/AC43,0)</f>
        <v>22.659210322435236</v>
      </c>
      <c r="AJ43">
        <f>IF(AD43&gt;0,Budget!AD43*AH$2/AD43,0)</f>
        <v>20.459420954377233</v>
      </c>
      <c r="AK43">
        <f>IF(AE43&gt;0,Budget!AE43*AH$2/AE43,0)</f>
        <v>12.947497014037431</v>
      </c>
      <c r="AL43">
        <f>IF(AF43&gt;0,Budget!AF43*AH$2/AF43,0)</f>
        <v>11.338531417834263</v>
      </c>
      <c r="AM43">
        <f>IF(AG43&gt;0,Budget!AG43*AH$2/AG43,0)</f>
        <v>11.619982673982097</v>
      </c>
      <c r="AO43">
        <f>Données!X44</f>
        <v>4228</v>
      </c>
      <c r="AP43" s="53">
        <f>Données!BU44</f>
        <v>349.524</v>
      </c>
      <c r="AQ43" s="53">
        <f t="shared" si="5"/>
        <v>12.09645117359609</v>
      </c>
    </row>
    <row r="44" spans="1:43">
      <c r="A44" t="str">
        <f>Données!A45</f>
        <v>Djibouti</v>
      </c>
      <c r="B44" s="36">
        <f>IF(Données!AZ45&gt;0,1,0)</f>
        <v>1</v>
      </c>
      <c r="C44" s="36">
        <f>IF(Données!BA45&gt;0,1,0)</f>
        <v>1</v>
      </c>
      <c r="D44" s="36">
        <f>IF(Données!BB45&gt;0,1,0)</f>
        <v>1</v>
      </c>
      <c r="E44" s="36">
        <f>IF(Données!BC45&gt;0,1,0)</f>
        <v>1</v>
      </c>
      <c r="F44" s="36">
        <f>IF(Données!BD45&gt;0,1,0)</f>
        <v>1</v>
      </c>
      <c r="G44" s="36">
        <f>IF(Données!BE45&gt;0,1,0)</f>
        <v>1</v>
      </c>
      <c r="H44" s="36">
        <f>IF(Données!BF45&gt;0,1,0)</f>
        <v>1</v>
      </c>
      <c r="I44" s="36">
        <f>IF(Données!BG45&gt;0,1,0)</f>
        <v>1</v>
      </c>
      <c r="J44" s="36">
        <f>IF(Données!BH45&gt;0,1,0)</f>
        <v>1</v>
      </c>
      <c r="K44" s="36">
        <f>IF(Données!BI45&gt;0,1,0)</f>
        <v>1</v>
      </c>
      <c r="L44" s="36">
        <f>IF(Données!BJ45&gt;0,1,0)</f>
        <v>1</v>
      </c>
      <c r="M44" s="36">
        <f>IF(Données!BK45&gt;0,1,0)</f>
        <v>1</v>
      </c>
      <c r="N44" s="36">
        <f>IF(Données!BL45&gt;0,1,0)</f>
        <v>1</v>
      </c>
      <c r="O44" s="36">
        <f>IF(Données!BM45&gt;0,1,0)</f>
        <v>1</v>
      </c>
      <c r="P44" s="36">
        <f>IF(Données!BN45&gt;0,1,0)</f>
        <v>1</v>
      </c>
      <c r="Q44" s="36">
        <f>IF(Données!BO45&gt;0,1,0)</f>
        <v>1</v>
      </c>
      <c r="R44" s="36">
        <f>IF(Données!BP45&gt;0,1,0)</f>
        <v>1</v>
      </c>
      <c r="S44" s="36">
        <f>IF(Données!BQ45&gt;0,1,0)</f>
        <v>1</v>
      </c>
      <c r="T44" s="36">
        <f>IF(Données!BR45&gt;0,1,0)</f>
        <v>1</v>
      </c>
      <c r="U44" s="36">
        <f>IF(Données!BS45&gt;0,1,0)</f>
        <v>1</v>
      </c>
      <c r="V44" s="36">
        <f>IF(Données!BT45&gt;0,1,0)</f>
        <v>1</v>
      </c>
      <c r="W44" s="36">
        <f>IF(Données!BU45&gt;0,1,0)</f>
        <v>1</v>
      </c>
      <c r="X44" s="36">
        <f t="shared" si="16"/>
        <v>2</v>
      </c>
      <c r="Y44" s="36">
        <f t="shared" si="17"/>
        <v>5</v>
      </c>
      <c r="Z44" s="36">
        <f t="shared" si="18"/>
        <v>5</v>
      </c>
      <c r="AA44" s="36">
        <f t="shared" si="19"/>
        <v>5</v>
      </c>
      <c r="AB44" s="92">
        <f t="shared" si="20"/>
        <v>5</v>
      </c>
      <c r="AC44">
        <f>IF(X44&gt;0,(Données!AZ45+Données!BA45)/X44,0)</f>
        <v>0.52750000000000008</v>
      </c>
      <c r="AD44">
        <f>IF(Y44&gt;0,SUM(Données!BB45:BF45)/Y44,0)</f>
        <v>0.60460000000000003</v>
      </c>
      <c r="AE44">
        <f>IF(Z44&gt;0,SUM(Données!BG45:BK45)/Z44,0)</f>
        <v>0.86499999999999999</v>
      </c>
      <c r="AF44">
        <f>IF(AA44&gt;0,SUM(Données!BL45:BP45)/AA44,0)</f>
        <v>1.347</v>
      </c>
      <c r="AG44">
        <f>IF(AB44&gt;0,SUM(Données!BQ45:BU45)/AB44,0)</f>
        <v>2.0447999999999995</v>
      </c>
      <c r="AI44">
        <f>IF(AC44&gt;0,Budget!AC44*AH$2/AC44,0)</f>
        <v>85.592417061611357</v>
      </c>
      <c r="AJ44">
        <f>IF(AD44&gt;0,Budget!AD44*AH$2/AD44,0)</f>
        <v>87.032748924909029</v>
      </c>
      <c r="AK44">
        <f>IF(AE44&gt;0,Budget!AE44*AH$2/AE44,0)</f>
        <v>66.618497109826592</v>
      </c>
      <c r="AL44">
        <f>IF(AF44&gt;0,Budget!AF44*AH$2/AF44,0)</f>
        <v>0</v>
      </c>
      <c r="AM44">
        <f>IF(AG44&gt;0,Budget!AG44*AH$2/AG44,0)</f>
        <v>0</v>
      </c>
      <c r="AO44">
        <f>Données!X45</f>
        <v>0</v>
      </c>
      <c r="AP44" s="53">
        <f>Données!BU45</f>
        <v>2.3919999999999999</v>
      </c>
      <c r="AQ44" s="53">
        <f t="shared" si="5"/>
        <v>0</v>
      </c>
    </row>
    <row r="45" spans="1:43">
      <c r="A45" t="str">
        <f>Données!A46</f>
        <v>Égypte</v>
      </c>
      <c r="B45" s="36">
        <f>IF(Données!AZ46&gt;0,1,0)</f>
        <v>1</v>
      </c>
      <c r="C45" s="36">
        <f>IF(Données!BA46&gt;0,1,0)</f>
        <v>1</v>
      </c>
      <c r="D45" s="36">
        <f>IF(Données!BB46&gt;0,1,0)</f>
        <v>1</v>
      </c>
      <c r="E45" s="36">
        <f>IF(Données!BC46&gt;0,1,0)</f>
        <v>1</v>
      </c>
      <c r="F45" s="36">
        <f>IF(Données!BD46&gt;0,1,0)</f>
        <v>1</v>
      </c>
      <c r="G45" s="36">
        <f>IF(Données!BE46&gt;0,1,0)</f>
        <v>1</v>
      </c>
      <c r="H45" s="36">
        <f>IF(Données!BF46&gt;0,1,0)</f>
        <v>1</v>
      </c>
      <c r="I45" s="36">
        <f>IF(Données!BG46&gt;0,1,0)</f>
        <v>1</v>
      </c>
      <c r="J45" s="36">
        <f>IF(Données!BH46&gt;0,1,0)</f>
        <v>1</v>
      </c>
      <c r="K45" s="36">
        <f>IF(Données!BI46&gt;0,1,0)</f>
        <v>1</v>
      </c>
      <c r="L45" s="36">
        <f>IF(Données!BJ46&gt;0,1,0)</f>
        <v>1</v>
      </c>
      <c r="M45" s="36">
        <f>IF(Données!BK46&gt;0,1,0)</f>
        <v>1</v>
      </c>
      <c r="N45" s="36">
        <f>IF(Données!BL46&gt;0,1,0)</f>
        <v>1</v>
      </c>
      <c r="O45" s="36">
        <f>IF(Données!BM46&gt;0,1,0)</f>
        <v>1</v>
      </c>
      <c r="P45" s="36">
        <f>IF(Données!BN46&gt;0,1,0)</f>
        <v>1</v>
      </c>
      <c r="Q45" s="36">
        <f>IF(Données!BO46&gt;0,1,0)</f>
        <v>1</v>
      </c>
      <c r="R45" s="36">
        <f>IF(Données!BP46&gt;0,1,0)</f>
        <v>1</v>
      </c>
      <c r="S45" s="36">
        <f>IF(Données!BQ46&gt;0,1,0)</f>
        <v>1</v>
      </c>
      <c r="T45" s="36">
        <f>IF(Données!BR46&gt;0,1,0)</f>
        <v>1</v>
      </c>
      <c r="U45" s="36">
        <f>IF(Données!BS46&gt;0,1,0)</f>
        <v>1</v>
      </c>
      <c r="V45" s="36">
        <f>IF(Données!BT46&gt;0,1,0)</f>
        <v>1</v>
      </c>
      <c r="W45" s="36">
        <f>IF(Données!BU46&gt;0,1,0)</f>
        <v>1</v>
      </c>
      <c r="X45" s="36">
        <f t="shared" si="16"/>
        <v>2</v>
      </c>
      <c r="Y45" s="36">
        <f t="shared" si="17"/>
        <v>5</v>
      </c>
      <c r="Z45" s="36">
        <f t="shared" si="18"/>
        <v>5</v>
      </c>
      <c r="AA45" s="36">
        <f t="shared" si="19"/>
        <v>5</v>
      </c>
      <c r="AB45" s="92">
        <f t="shared" si="20"/>
        <v>5</v>
      </c>
      <c r="AC45">
        <f>IF(X45&gt;0,(Données!AZ46+Données!BA46)/X45,0)</f>
        <v>92.113500000000002</v>
      </c>
      <c r="AD45">
        <f>IF(Y45&gt;0,SUM(Données!BB46:BF46)/Y45,0)</f>
        <v>93.0608</v>
      </c>
      <c r="AE45">
        <f>IF(Z45&gt;0,SUM(Données!BG46:BK46)/Z45,0)</f>
        <v>142.63939999999999</v>
      </c>
      <c r="AF45">
        <f>IF(AA45&gt;0,SUM(Données!BL46:BP46)/AA45,0)</f>
        <v>270.01859999999999</v>
      </c>
      <c r="AG45">
        <f>IF(AB45&gt;0,SUM(Données!BQ46:BU46)/AB45,0)</f>
        <v>290.04699999999997</v>
      </c>
      <c r="AI45">
        <f>IF(AC45&gt;0,Budget!AC45*AH$2/AC45,0)</f>
        <v>26.575909068703282</v>
      </c>
      <c r="AJ45">
        <f>IF(AD45&gt;0,Budget!AD45*AH$2/AD45,0)</f>
        <v>35.376871894503374</v>
      </c>
      <c r="AK45">
        <f>IF(AE45&gt;0,Budget!AE45*AH$2/AE45,0)</f>
        <v>23.89662323313194</v>
      </c>
      <c r="AL45">
        <f>IF(AF45&gt;0,Budget!AF45*AH$2/AF45,0)</f>
        <v>11.590312667349583</v>
      </c>
      <c r="AM45">
        <f>IF(AG45&gt;0,Budget!AG45*AH$2/AG45,0)</f>
        <v>10.478301792468118</v>
      </c>
      <c r="AO45">
        <f>Données!X46</f>
        <v>3110</v>
      </c>
      <c r="AP45" s="53">
        <f>Données!BU46</f>
        <v>299.589</v>
      </c>
      <c r="AQ45" s="53">
        <f t="shared" si="5"/>
        <v>10.380888483889596</v>
      </c>
    </row>
    <row r="46" spans="1:43">
      <c r="A46" t="str">
        <f>Données!A47</f>
        <v>Émirats arabes unis</v>
      </c>
      <c r="B46" s="36">
        <f>IF(Données!AZ47&gt;0,1,0)</f>
        <v>1</v>
      </c>
      <c r="C46" s="36">
        <f>IF(Données!BA47&gt;0,1,0)</f>
        <v>1</v>
      </c>
      <c r="D46" s="36">
        <f>IF(Données!BB47&gt;0,1,0)</f>
        <v>1</v>
      </c>
      <c r="E46" s="36">
        <f>IF(Données!BC47&gt;0,1,0)</f>
        <v>1</v>
      </c>
      <c r="F46" s="36">
        <f>IF(Données!BD47&gt;0,1,0)</f>
        <v>1</v>
      </c>
      <c r="G46" s="36">
        <f>IF(Données!BE47&gt;0,1,0)</f>
        <v>1</v>
      </c>
      <c r="H46" s="36">
        <f>IF(Données!BF47&gt;0,1,0)</f>
        <v>1</v>
      </c>
      <c r="I46" s="36">
        <f>IF(Données!BG47&gt;0,1,0)</f>
        <v>1</v>
      </c>
      <c r="J46" s="36">
        <f>IF(Données!BH47&gt;0,1,0)</f>
        <v>1</v>
      </c>
      <c r="K46" s="36">
        <f>IF(Données!BI47&gt;0,1,0)</f>
        <v>1</v>
      </c>
      <c r="L46" s="36">
        <f>IF(Données!BJ47&gt;0,1,0)</f>
        <v>1</v>
      </c>
      <c r="M46" s="36">
        <f>IF(Données!BK47&gt;0,1,0)</f>
        <v>1</v>
      </c>
      <c r="N46" s="36">
        <f>IF(Données!BL47&gt;0,1,0)</f>
        <v>1</v>
      </c>
      <c r="O46" s="36">
        <f>IF(Données!BM47&gt;0,1,0)</f>
        <v>1</v>
      </c>
      <c r="P46" s="36">
        <f>IF(Données!BN47&gt;0,1,0)</f>
        <v>1</v>
      </c>
      <c r="Q46" s="36">
        <f>IF(Données!BO47&gt;0,1,0)</f>
        <v>1</v>
      </c>
      <c r="R46" s="36">
        <f>IF(Données!BP47&gt;0,1,0)</f>
        <v>1</v>
      </c>
      <c r="S46" s="36">
        <f>IF(Données!BQ47&gt;0,1,0)</f>
        <v>1</v>
      </c>
      <c r="T46" s="36">
        <f>IF(Données!BR47&gt;0,1,0)</f>
        <v>1</v>
      </c>
      <c r="U46" s="36">
        <f>IF(Données!BS47&gt;0,1,0)</f>
        <v>1</v>
      </c>
      <c r="V46" s="36">
        <f>IF(Données!BT47&gt;0,1,0)</f>
        <v>1</v>
      </c>
      <c r="W46" s="36">
        <f>IF(Données!BU47&gt;0,1,0)</f>
        <v>1</v>
      </c>
      <c r="X46" s="36">
        <f t="shared" si="16"/>
        <v>2</v>
      </c>
      <c r="Y46" s="36">
        <f t="shared" si="17"/>
        <v>5</v>
      </c>
      <c r="Z46" s="36">
        <f t="shared" si="18"/>
        <v>5</v>
      </c>
      <c r="AA46" s="36">
        <f t="shared" si="19"/>
        <v>5</v>
      </c>
      <c r="AB46" s="92">
        <f t="shared" si="20"/>
        <v>5</v>
      </c>
      <c r="AC46">
        <f>IF(X46&gt;0,(Données!AZ47+Données!BA47)/X46,0)</f>
        <v>78.129500000000007</v>
      </c>
      <c r="AD46">
        <f>IF(Y46&gt;0,SUM(Données!BB47:BF47)/Y46,0)</f>
        <v>117.8382</v>
      </c>
      <c r="AE46">
        <f>IF(Z46&gt;0,SUM(Données!BG47:BK47)/Z46,0)</f>
        <v>245.93440000000001</v>
      </c>
      <c r="AF46">
        <f>IF(AA46&gt;0,SUM(Données!BL47:BP47)/AA46,0)</f>
        <v>361.65780000000001</v>
      </c>
      <c r="AG46">
        <f>IF(AB46&gt;0,SUM(Données!BQ47:BU47)/AB46,0)</f>
        <v>390.0532</v>
      </c>
      <c r="AI46">
        <f>IF(AC46&gt;0,Budget!AC46*AH$2/AC46,0)</f>
        <v>104.30759188270754</v>
      </c>
      <c r="AJ46">
        <f>IF(AD46&gt;0,Budget!AD46*AH$2/AD46,0)</f>
        <v>91.360866001008162</v>
      </c>
      <c r="AK46">
        <f>IF(AE46&gt;0,Budget!AE46*AH$2/AE46,0)</f>
        <v>49.820602567188651</v>
      </c>
      <c r="AL46">
        <f>IF(AF46&gt;0,Budget!AF46*AH$2/AF46,0)</f>
        <v>62.73222919566507</v>
      </c>
      <c r="AM46">
        <f>IF(AG46&gt;0,Budget!AG46*AH$2/AG46,0)</f>
        <v>0</v>
      </c>
      <c r="AO46">
        <f>Données!X47</f>
        <v>0</v>
      </c>
      <c r="AP46" s="53">
        <f>Données!BU47</f>
        <v>427.87599999999998</v>
      </c>
      <c r="AQ46" s="53">
        <f t="shared" si="5"/>
        <v>0</v>
      </c>
    </row>
    <row r="47" spans="1:43">
      <c r="A47" t="str">
        <f>Données!A48</f>
        <v>Équateur</v>
      </c>
      <c r="B47" s="36">
        <f>IF(Données!AZ48&gt;0,1,0)</f>
        <v>1</v>
      </c>
      <c r="C47" s="36">
        <f>IF(Données!BA48&gt;0,1,0)</f>
        <v>1</v>
      </c>
      <c r="D47" s="36">
        <f>IF(Données!BB48&gt;0,1,0)</f>
        <v>1</v>
      </c>
      <c r="E47" s="36">
        <f>IF(Données!BC48&gt;0,1,0)</f>
        <v>1</v>
      </c>
      <c r="F47" s="36">
        <f>IF(Données!BD48&gt;0,1,0)</f>
        <v>1</v>
      </c>
      <c r="G47" s="36">
        <f>IF(Données!BE48&gt;0,1,0)</f>
        <v>1</v>
      </c>
      <c r="H47" s="36">
        <f>IF(Données!BF48&gt;0,1,0)</f>
        <v>1</v>
      </c>
      <c r="I47" s="36">
        <f>IF(Données!BG48&gt;0,1,0)</f>
        <v>1</v>
      </c>
      <c r="J47" s="36">
        <f>IF(Données!BH48&gt;0,1,0)</f>
        <v>1</v>
      </c>
      <c r="K47" s="36">
        <f>IF(Données!BI48&gt;0,1,0)</f>
        <v>1</v>
      </c>
      <c r="L47" s="36">
        <f>IF(Données!BJ48&gt;0,1,0)</f>
        <v>1</v>
      </c>
      <c r="M47" s="36">
        <f>IF(Données!BK48&gt;0,1,0)</f>
        <v>1</v>
      </c>
      <c r="N47" s="36">
        <f>IF(Données!BL48&gt;0,1,0)</f>
        <v>1</v>
      </c>
      <c r="O47" s="36">
        <f>IF(Données!BM48&gt;0,1,0)</f>
        <v>1</v>
      </c>
      <c r="P47" s="36">
        <f>IF(Données!BN48&gt;0,1,0)</f>
        <v>1</v>
      </c>
      <c r="Q47" s="36">
        <f>IF(Données!BO48&gt;0,1,0)</f>
        <v>1</v>
      </c>
      <c r="R47" s="36">
        <f>IF(Données!BP48&gt;0,1,0)</f>
        <v>1</v>
      </c>
      <c r="S47" s="36">
        <f>IF(Données!BQ48&gt;0,1,0)</f>
        <v>1</v>
      </c>
      <c r="T47" s="36">
        <f>IF(Données!BR48&gt;0,1,0)</f>
        <v>1</v>
      </c>
      <c r="U47" s="36">
        <f>IF(Données!BS48&gt;0,1,0)</f>
        <v>1</v>
      </c>
      <c r="V47" s="36">
        <f>IF(Données!BT48&gt;0,1,0)</f>
        <v>1</v>
      </c>
      <c r="W47" s="36">
        <f>IF(Données!BU48&gt;0,1,0)</f>
        <v>1</v>
      </c>
      <c r="X47" s="36">
        <f t="shared" si="16"/>
        <v>2</v>
      </c>
      <c r="Y47" s="36">
        <f t="shared" si="17"/>
        <v>5</v>
      </c>
      <c r="Z47" s="36">
        <f t="shared" si="18"/>
        <v>5</v>
      </c>
      <c r="AA47" s="36">
        <f t="shared" si="19"/>
        <v>5</v>
      </c>
      <c r="AB47" s="92">
        <f t="shared" si="20"/>
        <v>5</v>
      </c>
      <c r="AC47">
        <f>IF(X47&gt;0,(Données!AZ48+Données!BA48)/X47,0)</f>
        <v>23.606999999999999</v>
      </c>
      <c r="AD47">
        <f>IF(Y47&gt;0,SUM(Données!BB48:BF48)/Y47,0)</f>
        <v>28.072199999999999</v>
      </c>
      <c r="AE47">
        <f>IF(Z47&gt;0,SUM(Données!BG48:BK48)/Z47,0)</f>
        <v>52.720000000000006</v>
      </c>
      <c r="AF47">
        <f>IF(AA47&gt;0,SUM(Données!BL48:BP48)/AA47,0)</f>
        <v>86.7226</v>
      </c>
      <c r="AG47">
        <f>IF(AB47&gt;0,SUM(Données!BQ48:BU48)/AB47,0)</f>
        <v>103.4648</v>
      </c>
      <c r="AI47">
        <f>IF(AC47&gt;0,Budget!AC47*AH$2/AC47,0)</f>
        <v>77.180497310119875</v>
      </c>
      <c r="AJ47">
        <f>IF(AD47&gt;0,Budget!AD47*AH$2/AD47,0)</f>
        <v>33.477960402106</v>
      </c>
      <c r="AK47">
        <f>IF(AE47&gt;0,Budget!AE47*AH$2/AE47,0)</f>
        <v>36.217754172989373</v>
      </c>
      <c r="AL47">
        <f>IF(AF47&gt;0,Budget!AF47*AH$2/AF47,0)</f>
        <v>33.22778606729964</v>
      </c>
      <c r="AM47">
        <f>IF(AG47&gt;0,Budget!AG47*AH$2/AG47,0)</f>
        <v>24.632532030217039</v>
      </c>
      <c r="AO47">
        <f>Données!X48</f>
        <v>2549</v>
      </c>
      <c r="AP47" s="53">
        <f>Données!BU48</f>
        <v>106.289</v>
      </c>
      <c r="AQ47" s="53">
        <f t="shared" si="5"/>
        <v>23.981785509318932</v>
      </c>
    </row>
    <row r="48" spans="1:43" s="72" customFormat="1">
      <c r="A48" s="72" t="str">
        <f>Données!A49</f>
        <v>Érythrée</v>
      </c>
      <c r="B48" s="36">
        <f>IF(Données!AZ49&gt;0,1,0)</f>
        <v>1</v>
      </c>
      <c r="C48" s="36">
        <f>IF(Données!BA49&gt;0,1,0)</f>
        <v>1</v>
      </c>
      <c r="D48" s="36">
        <f>IF(Données!BB49&gt;0,1,0)</f>
        <v>1</v>
      </c>
      <c r="E48" s="36">
        <f>IF(Données!BC49&gt;0,1,0)</f>
        <v>1</v>
      </c>
      <c r="F48" s="36">
        <f>IF(Données!BD49&gt;0,1,0)</f>
        <v>1</v>
      </c>
      <c r="G48" s="36">
        <f>IF(Données!BE49&gt;0,1,0)</f>
        <v>1</v>
      </c>
      <c r="H48" s="36">
        <f>IF(Données!BF49&gt;0,1,0)</f>
        <v>1</v>
      </c>
      <c r="I48" s="36">
        <f>IF(Données!BG49&gt;0,1,0)</f>
        <v>1</v>
      </c>
      <c r="J48" s="36">
        <f>IF(Données!BH49&gt;0,1,0)</f>
        <v>1</v>
      </c>
      <c r="K48" s="36">
        <f>IF(Données!BI49&gt;0,1,0)</f>
        <v>1</v>
      </c>
      <c r="L48" s="36">
        <f>IF(Données!BJ49&gt;0,1,0)</f>
        <v>1</v>
      </c>
      <c r="M48" s="36">
        <f>IF(Données!BK49&gt;0,1,0)</f>
        <v>1</v>
      </c>
      <c r="N48" s="36">
        <f>IF(Données!BL49&gt;0,1,0)</f>
        <v>1</v>
      </c>
      <c r="O48" s="36">
        <f>IF(Données!BM49&gt;0,1,0)</f>
        <v>1</v>
      </c>
      <c r="P48" s="36">
        <f>IF(Données!BN49&gt;0,1,0)</f>
        <v>1</v>
      </c>
      <c r="Q48" s="36">
        <f>IF(Données!BO49&gt;0,1,0)</f>
        <v>1</v>
      </c>
      <c r="R48" s="36">
        <f>IF(Données!BP49&gt;0,1,0)</f>
        <v>1</v>
      </c>
      <c r="S48" s="36">
        <f>IF(Données!BQ49&gt;0,1,0)</f>
        <v>1</v>
      </c>
      <c r="T48" s="36">
        <f>IF(Données!BR49&gt;0,1,0)</f>
        <v>1</v>
      </c>
      <c r="U48" s="36">
        <f>IF(Données!BS49&gt;0,1,0)</f>
        <v>1</v>
      </c>
      <c r="V48" s="36">
        <f>IF(Données!BT49&gt;0,1,0)</f>
        <v>1</v>
      </c>
      <c r="W48" s="36">
        <f>IF(Données!BU49&gt;0,1,0)</f>
        <v>1</v>
      </c>
      <c r="X48" s="36">
        <f t="shared" si="16"/>
        <v>2</v>
      </c>
      <c r="Y48" s="36">
        <f t="shared" si="17"/>
        <v>5</v>
      </c>
      <c r="Z48" s="36">
        <f t="shared" si="18"/>
        <v>5</v>
      </c>
      <c r="AA48" s="36">
        <f t="shared" si="19"/>
        <v>5</v>
      </c>
      <c r="AB48" s="92">
        <f t="shared" si="20"/>
        <v>5</v>
      </c>
      <c r="AC48" s="72">
        <f>IF(X48&gt;0,(Données!AZ49+Données!BA49)/X48,0)</f>
        <v>0.8015000000000001</v>
      </c>
      <c r="AD48" s="72">
        <f>IF(Y48&gt;0,SUM(Données!BB49:BF49)/Y48,0)</f>
        <v>0.83320000000000005</v>
      </c>
      <c r="AE48" s="72">
        <f>IF(Z48&gt;0,SUM(Données!BG49:BK49)/Z48,0)</f>
        <v>1.3728</v>
      </c>
      <c r="AF48" s="72">
        <f>IF(AA48&gt;0,SUM(Données!BL49:BP49)/AA48,0)</f>
        <v>3.0534000000000003</v>
      </c>
      <c r="AG48" s="72">
        <f>IF(AB48&gt;0,SUM(Données!BQ49:BU49)/AB48,0)</f>
        <v>5.9398</v>
      </c>
      <c r="AI48" s="72">
        <f>IF(AC48&gt;0,Budget!AC48*AH$2/AC48,0)</f>
        <v>1815.3462258265749</v>
      </c>
      <c r="AJ48" s="72">
        <f>IF(AD48&gt;0,Budget!AD48*AH$2/AD48,0)</f>
        <v>1172.8876620259241</v>
      </c>
      <c r="AK48" s="72">
        <f>IF(AE48&gt;0,Budget!AE48*AH$2/AE48,0)</f>
        <v>0</v>
      </c>
      <c r="AL48" s="72">
        <f>IF(AF48&gt;0,Budget!AF48*AH$2/AF48,0)</f>
        <v>0</v>
      </c>
      <c r="AM48" s="72">
        <f>IF(AG48&gt;0,Budget!AG48*AH$2/AG48,0)</f>
        <v>0</v>
      </c>
      <c r="AO48">
        <f>Données!X49</f>
        <v>0</v>
      </c>
      <c r="AP48" s="53">
        <f>Données!BU49</f>
        <v>7.718</v>
      </c>
      <c r="AQ48" s="53">
        <f t="shared" si="5"/>
        <v>0</v>
      </c>
    </row>
    <row r="49" spans="1:43">
      <c r="A49" t="str">
        <f>Données!A50</f>
        <v>Espagne</v>
      </c>
      <c r="B49" s="36">
        <f>IF(Données!AZ50&gt;0,1,0)</f>
        <v>1</v>
      </c>
      <c r="C49" s="36">
        <f>IF(Données!BA50&gt;0,1,0)</f>
        <v>1</v>
      </c>
      <c r="D49" s="36">
        <f>IF(Données!BB50&gt;0,1,0)</f>
        <v>1</v>
      </c>
      <c r="E49" s="36">
        <f>IF(Données!BC50&gt;0,1,0)</f>
        <v>1</v>
      </c>
      <c r="F49" s="36">
        <f>IF(Données!BD50&gt;0,1,0)</f>
        <v>1</v>
      </c>
      <c r="G49" s="36">
        <f>IF(Données!BE50&gt;0,1,0)</f>
        <v>1</v>
      </c>
      <c r="H49" s="36">
        <f>IF(Données!BF50&gt;0,1,0)</f>
        <v>1</v>
      </c>
      <c r="I49" s="36">
        <f>IF(Données!BG50&gt;0,1,0)</f>
        <v>1</v>
      </c>
      <c r="J49" s="36">
        <f>IF(Données!BH50&gt;0,1,0)</f>
        <v>1</v>
      </c>
      <c r="K49" s="36">
        <f>IF(Données!BI50&gt;0,1,0)</f>
        <v>1</v>
      </c>
      <c r="L49" s="36">
        <f>IF(Données!BJ50&gt;0,1,0)</f>
        <v>1</v>
      </c>
      <c r="M49" s="36">
        <f>IF(Données!BK50&gt;0,1,0)</f>
        <v>1</v>
      </c>
      <c r="N49" s="36">
        <f>IF(Données!BL50&gt;0,1,0)</f>
        <v>1</v>
      </c>
      <c r="O49" s="36">
        <f>IF(Données!BM50&gt;0,1,0)</f>
        <v>1</v>
      </c>
      <c r="P49" s="36">
        <f>IF(Données!BN50&gt;0,1,0)</f>
        <v>1</v>
      </c>
      <c r="Q49" s="36">
        <f>IF(Données!BO50&gt;0,1,0)</f>
        <v>1</v>
      </c>
      <c r="R49" s="36">
        <f>IF(Données!BP50&gt;0,1,0)</f>
        <v>1</v>
      </c>
      <c r="S49" s="36">
        <f>IF(Données!BQ50&gt;0,1,0)</f>
        <v>1</v>
      </c>
      <c r="T49" s="36">
        <f>IF(Données!BR50&gt;0,1,0)</f>
        <v>1</v>
      </c>
      <c r="U49" s="36">
        <f>IF(Données!BS50&gt;0,1,0)</f>
        <v>1</v>
      </c>
      <c r="V49" s="36">
        <f>IF(Données!BT50&gt;0,1,0)</f>
        <v>1</v>
      </c>
      <c r="W49" s="36">
        <f>IF(Données!BU50&gt;0,1,0)</f>
        <v>1</v>
      </c>
      <c r="X49" s="36">
        <f t="shared" si="16"/>
        <v>2</v>
      </c>
      <c r="Y49" s="36">
        <f t="shared" si="17"/>
        <v>5</v>
      </c>
      <c r="Z49" s="36">
        <f t="shared" si="18"/>
        <v>5</v>
      </c>
      <c r="AA49" s="36">
        <f t="shared" si="19"/>
        <v>5</v>
      </c>
      <c r="AB49" s="92">
        <f t="shared" si="20"/>
        <v>5</v>
      </c>
      <c r="AC49">
        <f>IF(X49&gt;0,(Données!AZ50+Données!BA50)/X49,0)</f>
        <v>625.62699999999995</v>
      </c>
      <c r="AD49">
        <f>IF(Y49&gt;0,SUM(Données!BB50:BF50)/Y49,0)</f>
        <v>781.97039999999993</v>
      </c>
      <c r="AE49">
        <f>IF(Z49&gt;0,SUM(Données!BG50:BK50)/Z49,0)</f>
        <v>1410.364</v>
      </c>
      <c r="AF49">
        <f>IF(AA49&gt;0,SUM(Données!BL50:BP50)/AA49,0)</f>
        <v>1400.3720000000001</v>
      </c>
      <c r="AG49">
        <f>IF(AB49&gt;0,SUM(Données!BQ50:BU50)/AB49,0)</f>
        <v>1321.932</v>
      </c>
      <c r="AI49">
        <f>IF(AC49&gt;0,Budget!AC49*AH$2/AC49,0)</f>
        <v>26.377538053824406</v>
      </c>
      <c r="AJ49">
        <f>IF(AD49&gt;0,Budget!AD49*AH$2/AD49,0)</f>
        <v>21.962723908731075</v>
      </c>
      <c r="AK49">
        <f>IF(AE49&gt;0,Budget!AE49*AH$2/AE49,0)</f>
        <v>12.944885150216539</v>
      </c>
      <c r="AL49">
        <f>IF(AF49&gt;0,Budget!AF49*AH$2/AF49,0)</f>
        <v>11.584493263218629</v>
      </c>
      <c r="AM49">
        <f>IF(AG49&gt;0,Budget!AG49*AH$2/AG49,0)</f>
        <v>12.324688410599032</v>
      </c>
      <c r="AO49">
        <f>Données!X50</f>
        <v>18248</v>
      </c>
      <c r="AP49" s="53">
        <f>Données!BU50</f>
        <v>1429.14</v>
      </c>
      <c r="AQ49" s="53">
        <f t="shared" si="5"/>
        <v>12.768518129784345</v>
      </c>
    </row>
    <row r="50" spans="1:43">
      <c r="A50" t="str">
        <f>Données!A51</f>
        <v>Estonie</v>
      </c>
      <c r="B50" s="36">
        <f>IF(Données!AZ51&gt;0,1,0)</f>
        <v>1</v>
      </c>
      <c r="C50" s="36">
        <f>IF(Données!BA51&gt;0,1,0)</f>
        <v>1</v>
      </c>
      <c r="D50" s="36">
        <f>IF(Données!BB51&gt;0,1,0)</f>
        <v>1</v>
      </c>
      <c r="E50" s="36">
        <f>IF(Données!BC51&gt;0,1,0)</f>
        <v>1</v>
      </c>
      <c r="F50" s="36">
        <f>IF(Données!BD51&gt;0,1,0)</f>
        <v>1</v>
      </c>
      <c r="G50" s="36">
        <f>IF(Données!BE51&gt;0,1,0)</f>
        <v>1</v>
      </c>
      <c r="H50" s="36">
        <f>IF(Données!BF51&gt;0,1,0)</f>
        <v>1</v>
      </c>
      <c r="I50" s="36">
        <f>IF(Données!BG51&gt;0,1,0)</f>
        <v>1</v>
      </c>
      <c r="J50" s="36">
        <f>IF(Données!BH51&gt;0,1,0)</f>
        <v>1</v>
      </c>
      <c r="K50" s="36">
        <f>IF(Données!BI51&gt;0,1,0)</f>
        <v>1</v>
      </c>
      <c r="L50" s="36">
        <f>IF(Données!BJ51&gt;0,1,0)</f>
        <v>1</v>
      </c>
      <c r="M50" s="36">
        <f>IF(Données!BK51&gt;0,1,0)</f>
        <v>1</v>
      </c>
      <c r="N50" s="36">
        <f>IF(Données!BL51&gt;0,1,0)</f>
        <v>1</v>
      </c>
      <c r="O50" s="36">
        <f>IF(Données!BM51&gt;0,1,0)</f>
        <v>1</v>
      </c>
      <c r="P50" s="36">
        <f>IF(Données!BN51&gt;0,1,0)</f>
        <v>1</v>
      </c>
      <c r="Q50" s="36">
        <f>IF(Données!BO51&gt;0,1,0)</f>
        <v>1</v>
      </c>
      <c r="R50" s="36">
        <f>IF(Données!BP51&gt;0,1,0)</f>
        <v>1</v>
      </c>
      <c r="S50" s="36">
        <f>IF(Données!BQ51&gt;0,1,0)</f>
        <v>1</v>
      </c>
      <c r="T50" s="36">
        <f>IF(Données!BR51&gt;0,1,0)</f>
        <v>1</v>
      </c>
      <c r="U50" s="36">
        <f>IF(Données!BS51&gt;0,1,0)</f>
        <v>1</v>
      </c>
      <c r="V50" s="36">
        <f>IF(Données!BT51&gt;0,1,0)</f>
        <v>1</v>
      </c>
      <c r="W50" s="36">
        <f>IF(Données!BU51&gt;0,1,0)</f>
        <v>1</v>
      </c>
      <c r="X50" s="36">
        <f t="shared" si="16"/>
        <v>2</v>
      </c>
      <c r="Y50" s="36">
        <f t="shared" si="17"/>
        <v>5</v>
      </c>
      <c r="Z50" s="36">
        <f t="shared" si="18"/>
        <v>5</v>
      </c>
      <c r="AA50" s="36">
        <f t="shared" si="19"/>
        <v>5</v>
      </c>
      <c r="AB50" s="92">
        <f t="shared" si="20"/>
        <v>5</v>
      </c>
      <c r="AC50">
        <f>IF(X50&gt;0,(Données!AZ51+Données!BA51)/X50,0)</f>
        <v>5.681</v>
      </c>
      <c r="AD50">
        <f>IF(Y50&gt;0,SUM(Données!BB51:BF51)/Y50,0)</f>
        <v>8.2463999999999995</v>
      </c>
      <c r="AE50">
        <f>IF(Z50&gt;0,SUM(Données!BG51:BK51)/Z50,0)</f>
        <v>19.454599999999999</v>
      </c>
      <c r="AF50">
        <f>IF(AA50&gt;0,SUM(Données!BL51:BP51)/AA50,0)</f>
        <v>23.517400000000002</v>
      </c>
      <c r="AG50">
        <f>IF(AB50&gt;0,SUM(Données!BQ51:BU51)/AB50,0)</f>
        <v>26.982599999999998</v>
      </c>
      <c r="AI50">
        <f>IF(AC50&gt;0,Budget!AC50*AH$2/AC50,0)</f>
        <v>22.267206477732792</v>
      </c>
      <c r="AJ50">
        <f>IF(AD50&gt;0,Budget!AD50*AH$2/AD50,0)</f>
        <v>27.599922390376406</v>
      </c>
      <c r="AK50">
        <f>IF(AE50&gt;0,Budget!AE50*AH$2/AE50,0)</f>
        <v>21.578444172586433</v>
      </c>
      <c r="AL50">
        <f>IF(AF50&gt;0,Budget!AF50*AH$2/AF50,0)</f>
        <v>16.48141376172536</v>
      </c>
      <c r="AM50">
        <f>IF(AG50&gt;0,Budget!AG50*AH$2/AG50,0)</f>
        <v>20.264911461460347</v>
      </c>
      <c r="AO50">
        <f>Données!X51</f>
        <v>618</v>
      </c>
      <c r="AP50" s="53">
        <f>Données!BU51</f>
        <v>31.026</v>
      </c>
      <c r="AQ50" s="53">
        <f t="shared" si="5"/>
        <v>19.918777799265133</v>
      </c>
    </row>
    <row r="51" spans="1:43">
      <c r="A51" t="str">
        <f>Données!A52</f>
        <v>Eswatini</v>
      </c>
      <c r="B51" s="36">
        <f>IF(Données!AZ52&gt;0,1,0)</f>
        <v>1</v>
      </c>
      <c r="C51" s="36">
        <f>IF(Données!BA52&gt;0,1,0)</f>
        <v>1</v>
      </c>
      <c r="D51" s="36">
        <f>IF(Données!BB52&gt;0,1,0)</f>
        <v>1</v>
      </c>
      <c r="E51" s="36">
        <f>IF(Données!BC52&gt;0,1,0)</f>
        <v>1</v>
      </c>
      <c r="F51" s="36">
        <f>IF(Données!BD52&gt;0,1,0)</f>
        <v>1</v>
      </c>
      <c r="G51" s="36">
        <f>IF(Données!BE52&gt;0,1,0)</f>
        <v>1</v>
      </c>
      <c r="H51" s="36">
        <f>IF(Données!BF52&gt;0,1,0)</f>
        <v>1</v>
      </c>
      <c r="I51" s="36">
        <f>IF(Données!BG52&gt;0,1,0)</f>
        <v>1</v>
      </c>
      <c r="J51" s="36">
        <f>IF(Données!BH52&gt;0,1,0)</f>
        <v>1</v>
      </c>
      <c r="K51" s="36">
        <f>IF(Données!BI52&gt;0,1,0)</f>
        <v>1</v>
      </c>
      <c r="L51" s="36">
        <f>IF(Données!BJ52&gt;0,1,0)</f>
        <v>1</v>
      </c>
      <c r="M51" s="36">
        <f>IF(Données!BK52&gt;0,1,0)</f>
        <v>1</v>
      </c>
      <c r="N51" s="36">
        <f>IF(Données!BL52&gt;0,1,0)</f>
        <v>1</v>
      </c>
      <c r="O51" s="36">
        <f>IF(Données!BM52&gt;0,1,0)</f>
        <v>1</v>
      </c>
      <c r="P51" s="36">
        <f>IF(Données!BN52&gt;0,1,0)</f>
        <v>1</v>
      </c>
      <c r="Q51" s="36">
        <f>IF(Données!BO52&gt;0,1,0)</f>
        <v>1</v>
      </c>
      <c r="R51" s="36">
        <f>IF(Données!BP52&gt;0,1,0)</f>
        <v>1</v>
      </c>
      <c r="S51" s="36">
        <f>IF(Données!BQ52&gt;0,1,0)</f>
        <v>1</v>
      </c>
      <c r="T51" s="36">
        <f>IF(Données!BR52&gt;0,1,0)</f>
        <v>1</v>
      </c>
      <c r="U51" s="36">
        <f>IF(Données!BS52&gt;0,1,0)</f>
        <v>1</v>
      </c>
      <c r="V51" s="36">
        <f>IF(Données!BT52&gt;0,1,0)</f>
        <v>1</v>
      </c>
      <c r="W51" s="36">
        <f>IF(Données!BU52&gt;0,1,0)</f>
        <v>1</v>
      </c>
      <c r="X51" s="36">
        <f t="shared" si="16"/>
        <v>2</v>
      </c>
      <c r="Y51" s="36">
        <f t="shared" si="17"/>
        <v>5</v>
      </c>
      <c r="Z51" s="36">
        <f t="shared" si="18"/>
        <v>5</v>
      </c>
      <c r="AA51" s="36">
        <f t="shared" si="19"/>
        <v>5</v>
      </c>
      <c r="AB51" s="92">
        <f t="shared" si="20"/>
        <v>5</v>
      </c>
      <c r="AC51">
        <f>IF(X51&gt;0,(Données!AZ52+Données!BA52)/X51,0)</f>
        <v>1.7805</v>
      </c>
      <c r="AD51">
        <f>IF(Y51&gt;0,SUM(Données!BB52:BF52)/Y51,0)</f>
        <v>1.9381999999999997</v>
      </c>
      <c r="AE51">
        <f>IF(Z51&gt;0,SUM(Données!BG52:BK52)/Z51,0)</f>
        <v>3.3658000000000001</v>
      </c>
      <c r="AF51">
        <f>IF(AA51&gt;0,SUM(Données!BL52:BP52)/AA51,0)</f>
        <v>4.6063999999999998</v>
      </c>
      <c r="AG51">
        <f>IF(AB51&gt;0,SUM(Données!BQ52:BU52)/AB51,0)</f>
        <v>4.3238000000000003</v>
      </c>
      <c r="AI51">
        <f>IF(AC51&gt;0,Budget!AC51*AH$2/AC51,0)</f>
        <v>22.830665543386694</v>
      </c>
      <c r="AJ51">
        <f>IF(AD51&gt;0,Budget!AD51*AH$2/AD51,0)</f>
        <v>21.587039521205249</v>
      </c>
      <c r="AK51">
        <f>IF(AE51&gt;0,Budget!AE51*AH$2/AE51,0)</f>
        <v>20.54786380652445</v>
      </c>
      <c r="AL51">
        <f>IF(AF51&gt;0,Budget!AF51*AH$2/AF51,0)</f>
        <v>17.870788468218134</v>
      </c>
      <c r="AM51">
        <f>IF(AG51&gt;0,Budget!AG51*AH$2/AG51,0)</f>
        <v>19.811277117350478</v>
      </c>
      <c r="AO51">
        <f>Données!X52</f>
        <v>87.8</v>
      </c>
      <c r="AP51" s="53">
        <f>Données!BU52</f>
        <v>4.6619999999999999</v>
      </c>
      <c r="AQ51" s="53">
        <f t="shared" si="5"/>
        <v>18.833118833118832</v>
      </c>
    </row>
    <row r="52" spans="1:43">
      <c r="A52" t="str">
        <f>Données!A53</f>
        <v>États-Unis</v>
      </c>
      <c r="B52" s="36">
        <f>IF(Données!AZ53&gt;0,1,0)</f>
        <v>1</v>
      </c>
      <c r="C52" s="36">
        <f>IF(Données!BA53&gt;0,1,0)</f>
        <v>1</v>
      </c>
      <c r="D52" s="36">
        <f>IF(Données!BB53&gt;0,1,0)</f>
        <v>1</v>
      </c>
      <c r="E52" s="36">
        <f>IF(Données!BC53&gt;0,1,0)</f>
        <v>1</v>
      </c>
      <c r="F52" s="36">
        <f>IF(Données!BD53&gt;0,1,0)</f>
        <v>1</v>
      </c>
      <c r="G52" s="36">
        <f>IF(Données!BE53&gt;0,1,0)</f>
        <v>1</v>
      </c>
      <c r="H52" s="36">
        <f>IF(Données!BF53&gt;0,1,0)</f>
        <v>1</v>
      </c>
      <c r="I52" s="36">
        <f>IF(Données!BG53&gt;0,1,0)</f>
        <v>1</v>
      </c>
      <c r="J52" s="36">
        <f>IF(Données!BH53&gt;0,1,0)</f>
        <v>1</v>
      </c>
      <c r="K52" s="36">
        <f>IF(Données!BI53&gt;0,1,0)</f>
        <v>1</v>
      </c>
      <c r="L52" s="36">
        <f>IF(Données!BJ53&gt;0,1,0)</f>
        <v>1</v>
      </c>
      <c r="M52" s="36">
        <f>IF(Données!BK53&gt;0,1,0)</f>
        <v>1</v>
      </c>
      <c r="N52" s="36">
        <f>IF(Données!BL53&gt;0,1,0)</f>
        <v>1</v>
      </c>
      <c r="O52" s="36">
        <f>IF(Données!BM53&gt;0,1,0)</f>
        <v>1</v>
      </c>
      <c r="P52" s="36">
        <f>IF(Données!BN53&gt;0,1,0)</f>
        <v>1</v>
      </c>
      <c r="Q52" s="36">
        <f>IF(Données!BO53&gt;0,1,0)</f>
        <v>1</v>
      </c>
      <c r="R52" s="36">
        <f>IF(Données!BP53&gt;0,1,0)</f>
        <v>1</v>
      </c>
      <c r="S52" s="36">
        <f>IF(Données!BQ53&gt;0,1,0)</f>
        <v>1</v>
      </c>
      <c r="T52" s="36">
        <f>IF(Données!BR53&gt;0,1,0)</f>
        <v>1</v>
      </c>
      <c r="U52" s="36">
        <f>IF(Données!BS53&gt;0,1,0)</f>
        <v>1</v>
      </c>
      <c r="V52" s="36">
        <f>IF(Données!BT53&gt;0,1,0)</f>
        <v>1</v>
      </c>
      <c r="W52" s="36">
        <f>IF(Données!BU53&gt;0,1,0)</f>
        <v>1</v>
      </c>
      <c r="X52" s="36">
        <f t="shared" si="16"/>
        <v>2</v>
      </c>
      <c r="Y52" s="36">
        <f t="shared" si="17"/>
        <v>5</v>
      </c>
      <c r="Z52" s="36">
        <f t="shared" si="18"/>
        <v>5</v>
      </c>
      <c r="AA52" s="36">
        <f t="shared" si="19"/>
        <v>5</v>
      </c>
      <c r="AB52" s="92">
        <f t="shared" si="20"/>
        <v>5</v>
      </c>
      <c r="AC52">
        <f>IF(X52&gt;0,(Données!AZ53+Données!BA53)/X52,0)</f>
        <v>9346.7649999999994</v>
      </c>
      <c r="AD52">
        <f>IF(Y52&gt;0,SUM(Données!BB53:BF53)/Y52,0)</f>
        <v>11088.522000000001</v>
      </c>
      <c r="AE52">
        <f>IF(Z52&gt;0,SUM(Données!BG53:BK53)/Z52,0)</f>
        <v>14092.973999999998</v>
      </c>
      <c r="AF52">
        <f>IF(AA52&gt;0,SUM(Données!BL53:BP53)/AA52,0)</f>
        <v>16207.655999999999</v>
      </c>
      <c r="AG52">
        <f>IF(AB52&gt;0,SUM(Données!BQ53:BU53)/AB52,0)</f>
        <v>19650.113999999998</v>
      </c>
      <c r="AI52">
        <f>IF(AC52&gt;0,Budget!AC52*AH$2/AC52,0)</f>
        <v>44.18058012585103</v>
      </c>
      <c r="AJ52">
        <f>IF(AD52&gt;0,Budget!AD52*AH$2/AD52,0)</f>
        <v>45.178284355660743</v>
      </c>
      <c r="AK52">
        <f>IF(AE52&gt;0,Budget!AE52*AH$2/AE52,0)</f>
        <v>48.291240727471717</v>
      </c>
      <c r="AL52">
        <f>IF(AF52&gt;0,Budget!AF52*AH$2/AF52,0)</f>
        <v>44.370290188784857</v>
      </c>
      <c r="AM52">
        <f>IF(AG52&gt;0,Budget!AG52*AH$2/AG52,0)</f>
        <v>31.730482581424212</v>
      </c>
      <c r="AO52">
        <f>Données!X53</f>
        <v>648798</v>
      </c>
      <c r="AP52" s="53">
        <f>Données!BU53</f>
        <v>21344.67</v>
      </c>
      <c r="AQ52" s="53">
        <f t="shared" si="5"/>
        <v>30.396253490918344</v>
      </c>
    </row>
    <row r="53" spans="1:43">
      <c r="A53" t="str">
        <f>Données!A54</f>
        <v>Éthiopie</v>
      </c>
      <c r="B53" s="36">
        <f>IF(Données!AZ54&gt;0,1,0)</f>
        <v>1</v>
      </c>
      <c r="C53" s="36">
        <f>IF(Données!BA54&gt;0,1,0)</f>
        <v>1</v>
      </c>
      <c r="D53" s="36">
        <f>IF(Données!BB54&gt;0,1,0)</f>
        <v>1</v>
      </c>
      <c r="E53" s="36">
        <f>IF(Données!BC54&gt;0,1,0)</f>
        <v>1</v>
      </c>
      <c r="F53" s="36">
        <f>IF(Données!BD54&gt;0,1,0)</f>
        <v>1</v>
      </c>
      <c r="G53" s="36">
        <f>IF(Données!BE54&gt;0,1,0)</f>
        <v>1</v>
      </c>
      <c r="H53" s="36">
        <f>IF(Données!BF54&gt;0,1,0)</f>
        <v>1</v>
      </c>
      <c r="I53" s="36">
        <f>IF(Données!BG54&gt;0,1,0)</f>
        <v>1</v>
      </c>
      <c r="J53" s="36">
        <f>IF(Données!BH54&gt;0,1,0)</f>
        <v>1</v>
      </c>
      <c r="K53" s="36">
        <f>IF(Données!BI54&gt;0,1,0)</f>
        <v>1</v>
      </c>
      <c r="L53" s="36">
        <f>IF(Données!BJ54&gt;0,1,0)</f>
        <v>1</v>
      </c>
      <c r="M53" s="36">
        <f>IF(Données!BK54&gt;0,1,0)</f>
        <v>1</v>
      </c>
      <c r="N53" s="36">
        <f>IF(Données!BL54&gt;0,1,0)</f>
        <v>1</v>
      </c>
      <c r="O53" s="36">
        <f>IF(Données!BM54&gt;0,1,0)</f>
        <v>1</v>
      </c>
      <c r="P53" s="36">
        <f>IF(Données!BN54&gt;0,1,0)</f>
        <v>1</v>
      </c>
      <c r="Q53" s="36">
        <f>IF(Données!BO54&gt;0,1,0)</f>
        <v>1</v>
      </c>
      <c r="R53" s="36">
        <f>IF(Données!BP54&gt;0,1,0)</f>
        <v>1</v>
      </c>
      <c r="S53" s="36">
        <f>IF(Données!BQ54&gt;0,1,0)</f>
        <v>1</v>
      </c>
      <c r="T53" s="36">
        <f>IF(Données!BR54&gt;0,1,0)</f>
        <v>1</v>
      </c>
      <c r="U53" s="36">
        <f>IF(Données!BS54&gt;0,1,0)</f>
        <v>1</v>
      </c>
      <c r="V53" s="36">
        <f>IF(Données!BT54&gt;0,1,0)</f>
        <v>1</v>
      </c>
      <c r="W53" s="36">
        <f>IF(Données!BU54&gt;0,1,0)</f>
        <v>1</v>
      </c>
      <c r="X53" s="36">
        <f t="shared" si="16"/>
        <v>2</v>
      </c>
      <c r="Y53" s="36">
        <f t="shared" si="17"/>
        <v>5</v>
      </c>
      <c r="Z53" s="36">
        <f t="shared" si="18"/>
        <v>5</v>
      </c>
      <c r="AA53" s="36">
        <f t="shared" si="19"/>
        <v>5</v>
      </c>
      <c r="AB53" s="92">
        <f t="shared" si="20"/>
        <v>5</v>
      </c>
      <c r="AC53">
        <f>IF(X53&gt;0,(Données!AZ54+Données!BA54)/X53,0)</f>
        <v>8.0024999999999995</v>
      </c>
      <c r="AD53">
        <f>IF(Y53&gt;0,SUM(Données!BB54:BF54)/Y53,0)</f>
        <v>8.6147999999999989</v>
      </c>
      <c r="AE53">
        <f>IF(Z53&gt;0,SUM(Données!BG54:BK54)/Z53,0)</f>
        <v>21.338999999999999</v>
      </c>
      <c r="AF53">
        <f>IF(AA53&gt;0,SUM(Données!BL54:BP54)/AA53,0)</f>
        <v>40.960999999999999</v>
      </c>
      <c r="AG53">
        <f>IF(AB53&gt;0,SUM(Données!BQ54:BU54)/AB53,0)</f>
        <v>76.191800000000001</v>
      </c>
      <c r="AI53">
        <f>IF(AC53&gt;0,Budget!AC53*AH$2/AC53,0)</f>
        <v>157.70071852546081</v>
      </c>
      <c r="AJ53">
        <f>IF(AD53&gt;0,Budget!AD53*AH$2/AD53,0)</f>
        <v>100.50146259924782</v>
      </c>
      <c r="AK53">
        <f>IF(AE53&gt;0,Budget!AE53*AH$2/AE53,0)</f>
        <v>25.924363840854777</v>
      </c>
      <c r="AL53">
        <f>IF(AF53&gt;0,Budget!AF53*AH$2/AF53,0)</f>
        <v>10.434315568467566</v>
      </c>
      <c r="AM53">
        <f>IF(AG53&gt;0,Budget!AG53*AH$2/AG53,0)</f>
        <v>6.4048887150585756</v>
      </c>
      <c r="AO53">
        <f>Données!X54</f>
        <v>497</v>
      </c>
      <c r="AP53" s="53">
        <f>Données!BU54</f>
        <v>90.968000000000004</v>
      </c>
      <c r="AQ53" s="53">
        <f t="shared" si="5"/>
        <v>5.4634596781285722</v>
      </c>
    </row>
    <row r="54" spans="1:43">
      <c r="A54" t="str">
        <f>Données!A55</f>
        <v>Fidji</v>
      </c>
      <c r="B54" s="36">
        <f>IF(Données!AZ55&gt;0,1,0)</f>
        <v>1</v>
      </c>
      <c r="C54" s="36">
        <f>IF(Données!BA55&gt;0,1,0)</f>
        <v>1</v>
      </c>
      <c r="D54" s="36">
        <f>IF(Données!BB55&gt;0,1,0)</f>
        <v>1</v>
      </c>
      <c r="E54" s="36">
        <f>IF(Données!BC55&gt;0,1,0)</f>
        <v>1</v>
      </c>
      <c r="F54" s="36">
        <f>IF(Données!BD55&gt;0,1,0)</f>
        <v>1</v>
      </c>
      <c r="G54" s="36">
        <f>IF(Données!BE55&gt;0,1,0)</f>
        <v>1</v>
      </c>
      <c r="H54" s="36">
        <f>IF(Données!BF55&gt;0,1,0)</f>
        <v>1</v>
      </c>
      <c r="I54" s="36">
        <f>IF(Données!BG55&gt;0,1,0)</f>
        <v>1</v>
      </c>
      <c r="J54" s="36">
        <f>IF(Données!BH55&gt;0,1,0)</f>
        <v>1</v>
      </c>
      <c r="K54" s="36">
        <f>IF(Données!BI55&gt;0,1,0)</f>
        <v>1</v>
      </c>
      <c r="L54" s="36">
        <f>IF(Données!BJ55&gt;0,1,0)</f>
        <v>1</v>
      </c>
      <c r="M54" s="36">
        <f>IF(Données!BK55&gt;0,1,0)</f>
        <v>1</v>
      </c>
      <c r="N54" s="36">
        <f>IF(Données!BL55&gt;0,1,0)</f>
        <v>1</v>
      </c>
      <c r="O54" s="36">
        <f>IF(Données!BM55&gt;0,1,0)</f>
        <v>1</v>
      </c>
      <c r="P54" s="36">
        <f>IF(Données!BN55&gt;0,1,0)</f>
        <v>1</v>
      </c>
      <c r="Q54" s="36">
        <f>IF(Données!BO55&gt;0,1,0)</f>
        <v>1</v>
      </c>
      <c r="R54" s="36">
        <f>IF(Données!BP55&gt;0,1,0)</f>
        <v>1</v>
      </c>
      <c r="S54" s="36">
        <f>IF(Données!BQ55&gt;0,1,0)</f>
        <v>1</v>
      </c>
      <c r="T54" s="36">
        <f>IF(Données!BR55&gt;0,1,0)</f>
        <v>1</v>
      </c>
      <c r="U54" s="36">
        <f>IF(Données!BS55&gt;0,1,0)</f>
        <v>1</v>
      </c>
      <c r="V54" s="36">
        <f>IF(Données!BT55&gt;0,1,0)</f>
        <v>1</v>
      </c>
      <c r="W54" s="36">
        <f>IF(Données!BU55&gt;0,1,0)</f>
        <v>1</v>
      </c>
      <c r="X54" s="36">
        <f t="shared" si="16"/>
        <v>2</v>
      </c>
      <c r="Y54" s="36">
        <f t="shared" si="17"/>
        <v>5</v>
      </c>
      <c r="Z54" s="36">
        <f t="shared" si="18"/>
        <v>5</v>
      </c>
      <c r="AA54" s="36">
        <f t="shared" si="19"/>
        <v>5</v>
      </c>
      <c r="AB54" s="92">
        <f t="shared" si="20"/>
        <v>5</v>
      </c>
      <c r="AC54">
        <f>IF(X54&gt;0,(Données!AZ55+Données!BA55)/X54,0)</f>
        <v>1.7945</v>
      </c>
      <c r="AD54">
        <f>IF(Y54&gt;0,SUM(Données!BB55:BF55)/Y54,0)</f>
        <v>2.0344000000000002</v>
      </c>
      <c r="AE54">
        <f>IF(Z54&gt;0,SUM(Données!BG55:BK55)/Z54,0)</f>
        <v>3.1657999999999999</v>
      </c>
      <c r="AF54">
        <f>IF(AA54&gt;0,SUM(Données!BL55:BP55)/AA54,0)</f>
        <v>3.9121999999999999</v>
      </c>
      <c r="AG54">
        <f>IF(AB54&gt;0,SUM(Données!BQ55:BU55)/AB54,0)</f>
        <v>4.8492000000000006</v>
      </c>
      <c r="AI54">
        <f>IF(AC54&gt;0,Budget!AC54*AH$2/AC54,0)</f>
        <v>22.513234884368906</v>
      </c>
      <c r="AJ54">
        <f>IF(AD54&gt;0,Budget!AD54*AH$2/AD54,0)</f>
        <v>28.902870625245768</v>
      </c>
      <c r="AK54">
        <f>IF(AE54&gt;0,Budget!AE54*AH$2/AE54,0)</f>
        <v>20.595110240697455</v>
      </c>
      <c r="AL54">
        <f>IF(AF54&gt;0,Budget!AF54*AH$2/AF54,0)</f>
        <v>14.329533254946067</v>
      </c>
      <c r="AM54">
        <f>IF(AG54&gt;0,Budget!AG54*AH$2/AG54,0)</f>
        <v>9.5727130248288361</v>
      </c>
      <c r="AO54">
        <f>Données!X55</f>
        <v>48.4</v>
      </c>
      <c r="AP54" s="53">
        <f>Données!BU55</f>
        <v>5.3239999999999998</v>
      </c>
      <c r="AQ54" s="53">
        <f t="shared" si="5"/>
        <v>9.0909090909090917</v>
      </c>
    </row>
    <row r="55" spans="1:43">
      <c r="A55" t="str">
        <f>Données!A56</f>
        <v>Finlande</v>
      </c>
      <c r="B55" s="36">
        <f>IF(Données!AZ56&gt;0,1,0)</f>
        <v>1</v>
      </c>
      <c r="C55" s="36">
        <f>IF(Données!BA56&gt;0,1,0)</f>
        <v>1</v>
      </c>
      <c r="D55" s="36">
        <f>IF(Données!BB56&gt;0,1,0)</f>
        <v>1</v>
      </c>
      <c r="E55" s="36">
        <f>IF(Données!BC56&gt;0,1,0)</f>
        <v>1</v>
      </c>
      <c r="F55" s="36">
        <f>IF(Données!BD56&gt;0,1,0)</f>
        <v>1</v>
      </c>
      <c r="G55" s="36">
        <f>IF(Données!BE56&gt;0,1,0)</f>
        <v>1</v>
      </c>
      <c r="H55" s="36">
        <f>IF(Données!BF56&gt;0,1,0)</f>
        <v>1</v>
      </c>
      <c r="I55" s="36">
        <f>IF(Données!BG56&gt;0,1,0)</f>
        <v>1</v>
      </c>
      <c r="J55" s="36">
        <f>IF(Données!BH56&gt;0,1,0)</f>
        <v>1</v>
      </c>
      <c r="K55" s="36">
        <f>IF(Données!BI56&gt;0,1,0)</f>
        <v>1</v>
      </c>
      <c r="L55" s="36">
        <f>IF(Données!BJ56&gt;0,1,0)</f>
        <v>1</v>
      </c>
      <c r="M55" s="36">
        <f>IF(Données!BK56&gt;0,1,0)</f>
        <v>1</v>
      </c>
      <c r="N55" s="36">
        <f>IF(Données!BL56&gt;0,1,0)</f>
        <v>1</v>
      </c>
      <c r="O55" s="36">
        <f>IF(Données!BM56&gt;0,1,0)</f>
        <v>1</v>
      </c>
      <c r="P55" s="36">
        <f>IF(Données!BN56&gt;0,1,0)</f>
        <v>1</v>
      </c>
      <c r="Q55" s="36">
        <f>IF(Données!BO56&gt;0,1,0)</f>
        <v>1</v>
      </c>
      <c r="R55" s="36">
        <f>IF(Données!BP56&gt;0,1,0)</f>
        <v>1</v>
      </c>
      <c r="S55" s="36">
        <f>IF(Données!BQ56&gt;0,1,0)</f>
        <v>1</v>
      </c>
      <c r="T55" s="36">
        <f>IF(Données!BR56&gt;0,1,0)</f>
        <v>1</v>
      </c>
      <c r="U55" s="36">
        <f>IF(Données!BS56&gt;0,1,0)</f>
        <v>1</v>
      </c>
      <c r="V55" s="36">
        <f>IF(Données!BT56&gt;0,1,0)</f>
        <v>1</v>
      </c>
      <c r="W55" s="36">
        <f>IF(Données!BU56&gt;0,1,0)</f>
        <v>1</v>
      </c>
      <c r="X55" s="36">
        <f t="shared" si="16"/>
        <v>2</v>
      </c>
      <c r="Y55" s="36">
        <f t="shared" si="17"/>
        <v>5</v>
      </c>
      <c r="Z55" s="36">
        <f t="shared" si="18"/>
        <v>5</v>
      </c>
      <c r="AA55" s="36">
        <f t="shared" si="19"/>
        <v>5</v>
      </c>
      <c r="AB55" s="92">
        <f t="shared" si="20"/>
        <v>5</v>
      </c>
      <c r="AC55">
        <f>IF(X55&gt;0,(Données!AZ56+Données!BA56)/X55,0)</f>
        <v>134.755</v>
      </c>
      <c r="AD55">
        <f>IF(Y55&gt;0,SUM(Données!BB56:BF56)/Y55,0)</f>
        <v>152.709</v>
      </c>
      <c r="AE55">
        <f>IF(Z55&gt;0,SUM(Données!BG56:BK56)/Z55,0)</f>
        <v>242.89259999999999</v>
      </c>
      <c r="AF55">
        <f>IF(AA55&gt;0,SUM(Données!BL56:BP56)/AA55,0)</f>
        <v>264.42860000000002</v>
      </c>
      <c r="AG55">
        <f>IF(AB55&gt;0,SUM(Données!BQ56:BU56)/AB55,0)</f>
        <v>255.2868</v>
      </c>
      <c r="AI55">
        <f>IF(AC55&gt;0,Budget!AC55*AH$2/AC55,0)</f>
        <v>18.273904493339764</v>
      </c>
      <c r="AJ55">
        <f>IF(AD55&gt;0,Budget!AD55*AH$2/AD55,0)</f>
        <v>17.359815073112912</v>
      </c>
      <c r="AK55">
        <f>IF(AE55&gt;0,Budget!AE55*AH$2/AE55,0)</f>
        <v>13.694941714980203</v>
      </c>
      <c r="AL55">
        <f>IF(AF55&gt;0,Budget!AF55*AH$2/AF55,0)</f>
        <v>13.260290301427304</v>
      </c>
      <c r="AM55">
        <f>IF(AG55&gt;0,Budget!AG55*AH$2/AG55,0)</f>
        <v>13.993672998368893</v>
      </c>
      <c r="AO55">
        <f>Données!X56</f>
        <v>3849</v>
      </c>
      <c r="AP55" s="53">
        <f>Données!BU56</f>
        <v>276.572</v>
      </c>
      <c r="AQ55" s="53">
        <f t="shared" si="5"/>
        <v>13.916810089235353</v>
      </c>
    </row>
    <row r="56" spans="1:43">
      <c r="A56" t="str">
        <f>Données!A57</f>
        <v>France</v>
      </c>
      <c r="B56" s="36">
        <f>IF(Données!AZ57&gt;0,1,0)</f>
        <v>1</v>
      </c>
      <c r="C56" s="36">
        <f>IF(Données!BA57&gt;0,1,0)</f>
        <v>1</v>
      </c>
      <c r="D56" s="36">
        <f>IF(Données!BB57&gt;0,1,0)</f>
        <v>1</v>
      </c>
      <c r="E56" s="36">
        <f>IF(Données!BC57&gt;0,1,0)</f>
        <v>1</v>
      </c>
      <c r="F56" s="36">
        <f>IF(Données!BD57&gt;0,1,0)</f>
        <v>1</v>
      </c>
      <c r="G56" s="36">
        <f>IF(Données!BE57&gt;0,1,0)</f>
        <v>1</v>
      </c>
      <c r="H56" s="36">
        <f>IF(Données!BF57&gt;0,1,0)</f>
        <v>1</v>
      </c>
      <c r="I56" s="36">
        <f>IF(Données!BG57&gt;0,1,0)</f>
        <v>1</v>
      </c>
      <c r="J56" s="36">
        <f>IF(Données!BH57&gt;0,1,0)</f>
        <v>1</v>
      </c>
      <c r="K56" s="36">
        <f>IF(Données!BI57&gt;0,1,0)</f>
        <v>1</v>
      </c>
      <c r="L56" s="36">
        <f>IF(Données!BJ57&gt;0,1,0)</f>
        <v>1</v>
      </c>
      <c r="M56" s="36">
        <f>IF(Données!BK57&gt;0,1,0)</f>
        <v>1</v>
      </c>
      <c r="N56" s="36">
        <f>IF(Données!BL57&gt;0,1,0)</f>
        <v>1</v>
      </c>
      <c r="O56" s="36">
        <f>IF(Données!BM57&gt;0,1,0)</f>
        <v>1</v>
      </c>
      <c r="P56" s="36">
        <f>IF(Données!BN57&gt;0,1,0)</f>
        <v>1</v>
      </c>
      <c r="Q56" s="36">
        <f>IF(Données!BO57&gt;0,1,0)</f>
        <v>1</v>
      </c>
      <c r="R56" s="36">
        <f>IF(Données!BP57&gt;0,1,0)</f>
        <v>1</v>
      </c>
      <c r="S56" s="36">
        <f>IF(Données!BQ57&gt;0,1,0)</f>
        <v>1</v>
      </c>
      <c r="T56" s="36">
        <f>IF(Données!BR57&gt;0,1,0)</f>
        <v>1</v>
      </c>
      <c r="U56" s="36">
        <f>IF(Données!BS57&gt;0,1,0)</f>
        <v>1</v>
      </c>
      <c r="V56" s="36">
        <f>IF(Données!BT57&gt;0,1,0)</f>
        <v>1</v>
      </c>
      <c r="W56" s="36">
        <f>IF(Données!BU57&gt;0,1,0)</f>
        <v>1</v>
      </c>
      <c r="X56" s="36">
        <f t="shared" si="16"/>
        <v>2</v>
      </c>
      <c r="Y56" s="36">
        <f t="shared" si="17"/>
        <v>5</v>
      </c>
      <c r="Z56" s="36">
        <f t="shared" si="18"/>
        <v>5</v>
      </c>
      <c r="AA56" s="36">
        <f t="shared" si="19"/>
        <v>5</v>
      </c>
      <c r="AB56" s="92">
        <f t="shared" si="20"/>
        <v>5</v>
      </c>
      <c r="AC56">
        <f>IF(X56&gt;0,(Données!AZ57+Données!BA57)/X56,0)</f>
        <v>1499.875</v>
      </c>
      <c r="AD56">
        <f>IF(Y56&gt;0,SUM(Données!BB57:BF57)/Y56,0)</f>
        <v>1640.7800000000002</v>
      </c>
      <c r="AE56">
        <f>IF(Z56&gt;0,SUM(Données!BG57:BK57)/Z56,0)</f>
        <v>2562.0739999999996</v>
      </c>
      <c r="AF56">
        <f>IF(AA56&gt;0,SUM(Données!BL57:BP57)/AA56,0)</f>
        <v>2773.1080000000002</v>
      </c>
      <c r="AG56">
        <f>IF(AB56&gt;0,SUM(Données!BQ57:BU57)/AB56,0)</f>
        <v>2606.0300000000002</v>
      </c>
      <c r="AI56">
        <f>IF(AC56&gt;0,Budget!AC56*AH$2/AC56,0)</f>
        <v>35.018918243186931</v>
      </c>
      <c r="AJ56">
        <f>IF(AD56&gt;0,Budget!AD56*AH$2/AD56,0)</f>
        <v>32.666292860712581</v>
      </c>
      <c r="AK56">
        <f>IF(AE56&gt;0,Budget!AE56*AH$2/AE56,0)</f>
        <v>21.796950439370608</v>
      </c>
      <c r="AL56">
        <f>IF(AF56&gt;0,Budget!AF56*AH$2/AF56,0)</f>
        <v>19.650586994808709</v>
      </c>
      <c r="AM56">
        <f>IF(AG56&gt;0,Budget!AG56*AH$2/AG56,0)</f>
        <v>22.964125508915856</v>
      </c>
      <c r="AO56">
        <f>Données!X57</f>
        <v>63800</v>
      </c>
      <c r="AP56" s="53">
        <f>Données!BU57</f>
        <v>2761.63</v>
      </c>
      <c r="AQ56" s="53">
        <f t="shared" si="5"/>
        <v>23.102298280363406</v>
      </c>
    </row>
    <row r="57" spans="1:43">
      <c r="A57" t="str">
        <f>Données!A58</f>
        <v>Gabon</v>
      </c>
      <c r="B57" s="36">
        <f>IF(Données!AZ58&gt;0,1,0)</f>
        <v>1</v>
      </c>
      <c r="C57" s="36">
        <f>IF(Données!BA58&gt;0,1,0)</f>
        <v>1</v>
      </c>
      <c r="D57" s="36">
        <f>IF(Données!BB58&gt;0,1,0)</f>
        <v>1</v>
      </c>
      <c r="E57" s="36">
        <f>IF(Données!BC58&gt;0,1,0)</f>
        <v>1</v>
      </c>
      <c r="F57" s="36">
        <f>IF(Données!BD58&gt;0,1,0)</f>
        <v>1</v>
      </c>
      <c r="G57" s="36">
        <f>IF(Données!BE58&gt;0,1,0)</f>
        <v>1</v>
      </c>
      <c r="H57" s="36">
        <f>IF(Données!BF58&gt;0,1,0)</f>
        <v>1</v>
      </c>
      <c r="I57" s="36">
        <f>IF(Données!BG58&gt;0,1,0)</f>
        <v>1</v>
      </c>
      <c r="J57" s="36">
        <f>IF(Données!BH58&gt;0,1,0)</f>
        <v>1</v>
      </c>
      <c r="K57" s="36">
        <f>IF(Données!BI58&gt;0,1,0)</f>
        <v>1</v>
      </c>
      <c r="L57" s="36">
        <f>IF(Données!BJ58&gt;0,1,0)</f>
        <v>1</v>
      </c>
      <c r="M57" s="36">
        <f>IF(Données!BK58&gt;0,1,0)</f>
        <v>1</v>
      </c>
      <c r="N57" s="36">
        <f>IF(Données!BL58&gt;0,1,0)</f>
        <v>1</v>
      </c>
      <c r="O57" s="36">
        <f>IF(Données!BM58&gt;0,1,0)</f>
        <v>1</v>
      </c>
      <c r="P57" s="36">
        <f>IF(Données!BN58&gt;0,1,0)</f>
        <v>1</v>
      </c>
      <c r="Q57" s="36">
        <f>IF(Données!BO58&gt;0,1,0)</f>
        <v>1</v>
      </c>
      <c r="R57" s="36">
        <f>IF(Données!BP58&gt;0,1,0)</f>
        <v>1</v>
      </c>
      <c r="S57" s="36">
        <f>IF(Données!BQ58&gt;0,1,0)</f>
        <v>1</v>
      </c>
      <c r="T57" s="36">
        <f>IF(Données!BR58&gt;0,1,0)</f>
        <v>1</v>
      </c>
      <c r="U57" s="36">
        <f>IF(Données!BS58&gt;0,1,0)</f>
        <v>1</v>
      </c>
      <c r="V57" s="36">
        <f>IF(Données!BT58&gt;0,1,0)</f>
        <v>1</v>
      </c>
      <c r="W57" s="36">
        <f>IF(Données!BU58&gt;0,1,0)</f>
        <v>1</v>
      </c>
      <c r="X57" s="36">
        <f t="shared" si="16"/>
        <v>2</v>
      </c>
      <c r="Y57" s="36">
        <f t="shared" si="17"/>
        <v>5</v>
      </c>
      <c r="Z57" s="36">
        <f t="shared" si="18"/>
        <v>5</v>
      </c>
      <c r="AA57" s="36">
        <f t="shared" si="19"/>
        <v>5</v>
      </c>
      <c r="AB57" s="92">
        <f t="shared" si="20"/>
        <v>5</v>
      </c>
      <c r="AC57">
        <f>IF(X57&gt;0,(Données!AZ58+Données!BA58)/X57,0)</f>
        <v>4.87</v>
      </c>
      <c r="AD57">
        <f>IF(Y57&gt;0,SUM(Données!BB58:BF58)/Y57,0)</f>
        <v>6.0038</v>
      </c>
      <c r="AE57">
        <f>IF(Z57&gt;0,SUM(Données!BG58:BK58)/Z57,0)</f>
        <v>11.972</v>
      </c>
      <c r="AF57">
        <f>IF(AA57&gt;0,SUM(Données!BL58:BP58)/AA57,0)</f>
        <v>17.114800000000002</v>
      </c>
      <c r="AG57">
        <f>IF(AB57&gt;0,SUM(Données!BQ58:BU58)/AB57,0)</f>
        <v>15.4138</v>
      </c>
      <c r="AI57">
        <f>IF(AC57&gt;0,Budget!AC57*AH$2/AC57,0)</f>
        <v>0</v>
      </c>
      <c r="AJ57">
        <f>IF(AD57&gt;0,Budget!AD57*AH$2/AD57,0)</f>
        <v>25.217362337186451</v>
      </c>
      <c r="AK57">
        <f>IF(AE57&gt;0,Budget!AE57*AH$2/AE57,0)</f>
        <v>12.028065486134313</v>
      </c>
      <c r="AL57">
        <f>IF(AF57&gt;0,Budget!AF57*AH$2/AF57,0)</f>
        <v>14.128123028022529</v>
      </c>
      <c r="AM57">
        <f>IF(AG57&gt;0,Budget!AG57*AH$2/AG57,0)</f>
        <v>15.025496632887412</v>
      </c>
      <c r="AO57">
        <f>Données!X58</f>
        <v>261</v>
      </c>
      <c r="AP57" s="53">
        <f>Données!BU58</f>
        <v>16.709</v>
      </c>
      <c r="AQ57" s="53">
        <f t="shared" si="5"/>
        <v>15.620324376084746</v>
      </c>
    </row>
    <row r="58" spans="1:43">
      <c r="A58" t="str">
        <f>Données!A59</f>
        <v>Gambie</v>
      </c>
      <c r="B58" s="36">
        <f>IF(Données!AZ59&gt;0,1,0)</f>
        <v>1</v>
      </c>
      <c r="C58" s="36">
        <f>IF(Données!BA59&gt;0,1,0)</f>
        <v>1</v>
      </c>
      <c r="D58" s="36">
        <f>IF(Données!BB59&gt;0,1,0)</f>
        <v>1</v>
      </c>
      <c r="E58" s="36">
        <f>IF(Données!BC59&gt;0,1,0)</f>
        <v>1</v>
      </c>
      <c r="F58" s="36">
        <f>IF(Données!BD59&gt;0,1,0)</f>
        <v>1</v>
      </c>
      <c r="G58" s="36">
        <f>IF(Données!BE59&gt;0,1,0)</f>
        <v>1</v>
      </c>
      <c r="H58" s="36">
        <f>IF(Données!BF59&gt;0,1,0)</f>
        <v>1</v>
      </c>
      <c r="I58" s="36">
        <f>IF(Données!BG59&gt;0,1,0)</f>
        <v>1</v>
      </c>
      <c r="J58" s="36">
        <f>IF(Données!BH59&gt;0,1,0)</f>
        <v>1</v>
      </c>
      <c r="K58" s="36">
        <f>IF(Données!BI59&gt;0,1,0)</f>
        <v>1</v>
      </c>
      <c r="L58" s="36">
        <f>IF(Données!BJ59&gt;0,1,0)</f>
        <v>1</v>
      </c>
      <c r="M58" s="36">
        <f>IF(Données!BK59&gt;0,1,0)</f>
        <v>1</v>
      </c>
      <c r="N58" s="36">
        <f>IF(Données!BL59&gt;0,1,0)</f>
        <v>1</v>
      </c>
      <c r="O58" s="36">
        <f>IF(Données!BM59&gt;0,1,0)</f>
        <v>1</v>
      </c>
      <c r="P58" s="36">
        <f>IF(Données!BN59&gt;0,1,0)</f>
        <v>1</v>
      </c>
      <c r="Q58" s="36">
        <f>IF(Données!BO59&gt;0,1,0)</f>
        <v>1</v>
      </c>
      <c r="R58" s="36">
        <f>IF(Données!BP59&gt;0,1,0)</f>
        <v>1</v>
      </c>
      <c r="S58" s="36">
        <f>IF(Données!BQ59&gt;0,1,0)</f>
        <v>1</v>
      </c>
      <c r="T58" s="36">
        <f>IF(Données!BR59&gt;0,1,0)</f>
        <v>1</v>
      </c>
      <c r="U58" s="36">
        <f>IF(Données!BS59&gt;0,1,0)</f>
        <v>1</v>
      </c>
      <c r="V58" s="36">
        <f>IF(Données!BT59&gt;0,1,0)</f>
        <v>1</v>
      </c>
      <c r="W58" s="36">
        <f>IF(Données!BU59&gt;0,1,0)</f>
        <v>1</v>
      </c>
      <c r="X58" s="36">
        <f t="shared" si="16"/>
        <v>2</v>
      </c>
      <c r="Y58" s="36">
        <f t="shared" si="17"/>
        <v>5</v>
      </c>
      <c r="Z58" s="36">
        <f t="shared" si="18"/>
        <v>5</v>
      </c>
      <c r="AA58" s="36">
        <f t="shared" si="19"/>
        <v>5</v>
      </c>
      <c r="AB58" s="92">
        <f t="shared" si="20"/>
        <v>5</v>
      </c>
      <c r="AC58">
        <f>IF(X58&gt;0,(Données!AZ59+Données!BA59)/X58,0)</f>
        <v>1.0660000000000001</v>
      </c>
      <c r="AD58">
        <f>IF(Y58&gt;0,SUM(Données!BB59:BF59)/Y58,0)</f>
        <v>0.98059999999999992</v>
      </c>
      <c r="AE58">
        <f>IF(Z58&gt;0,SUM(Données!BG59:BK59)/Z58,0)</f>
        <v>1.3047999999999997</v>
      </c>
      <c r="AF58">
        <f>IF(AA58&gt;0,SUM(Données!BL59:BP59)/AA58,0)</f>
        <v>1.4154</v>
      </c>
      <c r="AG58">
        <f>IF(AB58&gt;0,SUM(Données!BQ59:BU59)/AB58,0)</f>
        <v>1.5312000000000001</v>
      </c>
      <c r="AI58">
        <f>IF(AC58&gt;0,Budget!AC58*AH$2/AC58,0)</f>
        <v>2.5797373358348965</v>
      </c>
      <c r="AJ58">
        <f>IF(AD58&gt;0,Budget!AD58*AH$2/AD58,0)</f>
        <v>2.6514378951662252</v>
      </c>
      <c r="AK58">
        <f>IF(AE58&gt;0,Budget!AE58*AH$2/AE58,0)</f>
        <v>4.7823421213979165</v>
      </c>
      <c r="AL58">
        <f>IF(AF58&gt;0,Budget!AF58*AH$2/AF58,0)</f>
        <v>8.9020771513353107</v>
      </c>
      <c r="AM58">
        <f>IF(AG58&gt;0,Budget!AG58*AH$2/AG58,0)</f>
        <v>8.2070707070707076</v>
      </c>
      <c r="AO58">
        <f>Données!X59</f>
        <v>11.5</v>
      </c>
      <c r="AP58" s="53">
        <f>Données!BU59</f>
        <v>1.7410000000000001</v>
      </c>
      <c r="AQ58" s="53">
        <f t="shared" si="5"/>
        <v>6.6053991958644449</v>
      </c>
    </row>
    <row r="59" spans="1:43">
      <c r="A59" t="str">
        <f>Données!A60</f>
        <v>Géorgie</v>
      </c>
      <c r="B59" s="36">
        <f>IF(Données!AZ60&gt;0,1,0)</f>
        <v>1</v>
      </c>
      <c r="C59" s="36">
        <f>IF(Données!BA60&gt;0,1,0)</f>
        <v>1</v>
      </c>
      <c r="D59" s="36">
        <f>IF(Données!BB60&gt;0,1,0)</f>
        <v>1</v>
      </c>
      <c r="E59" s="36">
        <f>IF(Données!BC60&gt;0,1,0)</f>
        <v>1</v>
      </c>
      <c r="F59" s="36">
        <f>IF(Données!BD60&gt;0,1,0)</f>
        <v>1</v>
      </c>
      <c r="G59" s="36">
        <f>IF(Données!BE60&gt;0,1,0)</f>
        <v>1</v>
      </c>
      <c r="H59" s="36">
        <f>IF(Données!BF60&gt;0,1,0)</f>
        <v>1</v>
      </c>
      <c r="I59" s="36">
        <f>IF(Données!BG60&gt;0,1,0)</f>
        <v>1</v>
      </c>
      <c r="J59" s="36">
        <f>IF(Données!BH60&gt;0,1,0)</f>
        <v>1</v>
      </c>
      <c r="K59" s="36">
        <f>IF(Données!BI60&gt;0,1,0)</f>
        <v>1</v>
      </c>
      <c r="L59" s="36">
        <f>IF(Données!BJ60&gt;0,1,0)</f>
        <v>1</v>
      </c>
      <c r="M59" s="36">
        <f>IF(Données!BK60&gt;0,1,0)</f>
        <v>1</v>
      </c>
      <c r="N59" s="36">
        <f>IF(Données!BL60&gt;0,1,0)</f>
        <v>1</v>
      </c>
      <c r="O59" s="36">
        <f>IF(Données!BM60&gt;0,1,0)</f>
        <v>1</v>
      </c>
      <c r="P59" s="36">
        <f>IF(Données!BN60&gt;0,1,0)</f>
        <v>1</v>
      </c>
      <c r="Q59" s="36">
        <f>IF(Données!BO60&gt;0,1,0)</f>
        <v>1</v>
      </c>
      <c r="R59" s="36">
        <f>IF(Données!BP60&gt;0,1,0)</f>
        <v>1</v>
      </c>
      <c r="S59" s="36">
        <f>IF(Données!BQ60&gt;0,1,0)</f>
        <v>1</v>
      </c>
      <c r="T59" s="36">
        <f>IF(Données!BR60&gt;0,1,0)</f>
        <v>1</v>
      </c>
      <c r="U59" s="36">
        <f>IF(Données!BS60&gt;0,1,0)</f>
        <v>1</v>
      </c>
      <c r="V59" s="36">
        <f>IF(Données!BT60&gt;0,1,0)</f>
        <v>1</v>
      </c>
      <c r="W59" s="36">
        <f>IF(Données!BU60&gt;0,1,0)</f>
        <v>1</v>
      </c>
      <c r="X59" s="36">
        <f t="shared" si="16"/>
        <v>2</v>
      </c>
      <c r="Y59" s="36">
        <f t="shared" si="17"/>
        <v>5</v>
      </c>
      <c r="Z59" s="36">
        <f t="shared" si="18"/>
        <v>5</v>
      </c>
      <c r="AA59" s="36">
        <f t="shared" si="19"/>
        <v>5</v>
      </c>
      <c r="AB59" s="92">
        <f t="shared" si="20"/>
        <v>5</v>
      </c>
      <c r="AC59">
        <f>IF(X59&gt;0,(Données!AZ60+Données!BA60)/X59,0)</f>
        <v>3.2060000000000004</v>
      </c>
      <c r="AD59">
        <f>IF(Y59&gt;0,SUM(Données!BB60:BF60)/Y59,0)</f>
        <v>3.7576000000000001</v>
      </c>
      <c r="AE59">
        <f>IF(Z59&gt;0,SUM(Données!BG60:BK60)/Z59,0)</f>
        <v>9.5782000000000007</v>
      </c>
      <c r="AF59">
        <f>IF(AA59&gt;0,SUM(Données!BL60:BP60)/AA59,0)</f>
        <v>14.914000000000001</v>
      </c>
      <c r="AG59">
        <f>IF(AB59&gt;0,SUM(Données!BQ60:BU60)/AB59,0)</f>
        <v>15.3978</v>
      </c>
      <c r="AI59">
        <f>IF(AC59&gt;0,Budget!AC59*AH$2/AC59,0)</f>
        <v>17.685589519650652</v>
      </c>
      <c r="AJ59">
        <f>IF(AD59&gt;0,Budget!AD59*AH$2/AD59,0)</f>
        <v>16.808601234830743</v>
      </c>
      <c r="AK59">
        <f>IF(AE59&gt;0,Budget!AE59*AH$2/AE59,0)</f>
        <v>64.437994612766488</v>
      </c>
      <c r="AL59">
        <f>IF(AF59&gt;0,Budget!AF59*AH$2/AF59,0)</f>
        <v>24.285905860265519</v>
      </c>
      <c r="AM59">
        <f>IF(AG59&gt;0,Budget!AG59*AH$2/AG59,0)</f>
        <v>20.093779630856353</v>
      </c>
      <c r="AO59">
        <f>Données!X60</f>
        <v>317</v>
      </c>
      <c r="AP59" s="53">
        <f>Données!BU60</f>
        <v>17.213999999999999</v>
      </c>
      <c r="AQ59" s="53">
        <f t="shared" si="5"/>
        <v>18.415243406529569</v>
      </c>
    </row>
    <row r="60" spans="1:43">
      <c r="A60" t="str">
        <f>Données!A61</f>
        <v>Ghana</v>
      </c>
      <c r="B60" s="36">
        <f>IF(Données!AZ61&gt;0,1,0)</f>
        <v>1</v>
      </c>
      <c r="C60" s="36">
        <f>IF(Données!BA61&gt;0,1,0)</f>
        <v>1</v>
      </c>
      <c r="D60" s="36">
        <f>IF(Données!BB61&gt;0,1,0)</f>
        <v>1</v>
      </c>
      <c r="E60" s="36">
        <f>IF(Données!BC61&gt;0,1,0)</f>
        <v>1</v>
      </c>
      <c r="F60" s="36">
        <f>IF(Données!BD61&gt;0,1,0)</f>
        <v>1</v>
      </c>
      <c r="G60" s="36">
        <f>IF(Données!BE61&gt;0,1,0)</f>
        <v>1</v>
      </c>
      <c r="H60" s="36">
        <f>IF(Données!BF61&gt;0,1,0)</f>
        <v>1</v>
      </c>
      <c r="I60" s="36">
        <f>IF(Données!BG61&gt;0,1,0)</f>
        <v>1</v>
      </c>
      <c r="J60" s="36">
        <f>IF(Données!BH61&gt;0,1,0)</f>
        <v>1</v>
      </c>
      <c r="K60" s="36">
        <f>IF(Données!BI61&gt;0,1,0)</f>
        <v>1</v>
      </c>
      <c r="L60" s="36">
        <f>IF(Données!BJ61&gt;0,1,0)</f>
        <v>1</v>
      </c>
      <c r="M60" s="36">
        <f>IF(Données!BK61&gt;0,1,0)</f>
        <v>1</v>
      </c>
      <c r="N60" s="36">
        <f>IF(Données!BL61&gt;0,1,0)</f>
        <v>1</v>
      </c>
      <c r="O60" s="36">
        <f>IF(Données!BM61&gt;0,1,0)</f>
        <v>1</v>
      </c>
      <c r="P60" s="36">
        <f>IF(Données!BN61&gt;0,1,0)</f>
        <v>1</v>
      </c>
      <c r="Q60" s="36">
        <f>IF(Données!BO61&gt;0,1,0)</f>
        <v>1</v>
      </c>
      <c r="R60" s="36">
        <f>IF(Données!BP61&gt;0,1,0)</f>
        <v>1</v>
      </c>
      <c r="S60" s="36">
        <f>IF(Données!BQ61&gt;0,1,0)</f>
        <v>1</v>
      </c>
      <c r="T60" s="36">
        <f>IF(Données!BR61&gt;0,1,0)</f>
        <v>1</v>
      </c>
      <c r="U60" s="36">
        <f>IF(Données!BS61&gt;0,1,0)</f>
        <v>1</v>
      </c>
      <c r="V60" s="36">
        <f>IF(Données!BT61&gt;0,1,0)</f>
        <v>1</v>
      </c>
      <c r="W60" s="36">
        <f>IF(Données!BU61&gt;0,1,0)</f>
        <v>1</v>
      </c>
      <c r="X60" s="36">
        <f t="shared" si="16"/>
        <v>2</v>
      </c>
      <c r="Y60" s="36">
        <f t="shared" si="17"/>
        <v>5</v>
      </c>
      <c r="Z60" s="36">
        <f t="shared" si="18"/>
        <v>5</v>
      </c>
      <c r="AA60" s="36">
        <f t="shared" si="19"/>
        <v>5</v>
      </c>
      <c r="AB60" s="92">
        <f t="shared" si="20"/>
        <v>5</v>
      </c>
      <c r="AC60">
        <f>IF(X60&gt;0,(Données!AZ61+Données!BA61)/X60,0)</f>
        <v>17.454499999999999</v>
      </c>
      <c r="AD60">
        <f>IF(Y60&gt;0,SUM(Données!BB61:BF61)/Y60,0)</f>
        <v>15.126200000000001</v>
      </c>
      <c r="AE60">
        <f>IF(Z60&gt;0,SUM(Données!BG61:BK61)/Z60,0)</f>
        <v>31.982799999999997</v>
      </c>
      <c r="AF60">
        <f>IF(AA60&gt;0,SUM(Données!BL61:BP61)/AA60,0)</f>
        <v>53.928800000000003</v>
      </c>
      <c r="AG60">
        <f>IF(AB60&gt;0,SUM(Données!BQ61:BU61)/AB60,0)</f>
        <v>59.202200000000005</v>
      </c>
      <c r="AI60">
        <f>IF(AC60&gt;0,Budget!AC60*AH$2/AC60,0)</f>
        <v>2.7901114325818561</v>
      </c>
      <c r="AJ60">
        <f>IF(AD60&gt;0,Budget!AD60*AH$2/AD60,0)</f>
        <v>3.7312742129550047</v>
      </c>
      <c r="AK60">
        <f>IF(AE60&gt;0,Budget!AE60*AH$2/AE60,0)</f>
        <v>2.5169778756081396</v>
      </c>
      <c r="AL60">
        <f>IF(AF60&gt;0,Budget!AF60*AH$2/AF60,0)</f>
        <v>3.800195813739597</v>
      </c>
      <c r="AM60">
        <f>IF(AG60&gt;0,Budget!AG60*AH$2/AG60,0)</f>
        <v>3.3850093408690891</v>
      </c>
      <c r="AO60">
        <f>Données!X61</f>
        <v>218</v>
      </c>
      <c r="AP60" s="53">
        <f>Données!BU61</f>
        <v>68.257999999999996</v>
      </c>
      <c r="AQ60" s="53">
        <f t="shared" si="5"/>
        <v>3.1937648334261186</v>
      </c>
    </row>
    <row r="61" spans="1:43">
      <c r="A61" t="str">
        <f>Données!A62</f>
        <v>Grèce</v>
      </c>
      <c r="B61" s="36">
        <f>IF(Données!AZ62&gt;0,1,0)</f>
        <v>1</v>
      </c>
      <c r="C61" s="36">
        <f>IF(Données!BA62&gt;0,1,0)</f>
        <v>1</v>
      </c>
      <c r="D61" s="36">
        <f>IF(Données!BB62&gt;0,1,0)</f>
        <v>1</v>
      </c>
      <c r="E61" s="36">
        <f>IF(Données!BC62&gt;0,1,0)</f>
        <v>1</v>
      </c>
      <c r="F61" s="36">
        <f>IF(Données!BD62&gt;0,1,0)</f>
        <v>1</v>
      </c>
      <c r="G61" s="36">
        <f>IF(Données!BE62&gt;0,1,0)</f>
        <v>1</v>
      </c>
      <c r="H61" s="36">
        <f>IF(Données!BF62&gt;0,1,0)</f>
        <v>1</v>
      </c>
      <c r="I61" s="36">
        <f>IF(Données!BG62&gt;0,1,0)</f>
        <v>1</v>
      </c>
      <c r="J61" s="36">
        <f>IF(Données!BH62&gt;0,1,0)</f>
        <v>1</v>
      </c>
      <c r="K61" s="36">
        <f>IF(Données!BI62&gt;0,1,0)</f>
        <v>1</v>
      </c>
      <c r="L61" s="36">
        <f>IF(Données!BJ62&gt;0,1,0)</f>
        <v>1</v>
      </c>
      <c r="M61" s="36">
        <f>IF(Données!BK62&gt;0,1,0)</f>
        <v>1</v>
      </c>
      <c r="N61" s="36">
        <f>IF(Données!BL62&gt;0,1,0)</f>
        <v>1</v>
      </c>
      <c r="O61" s="36">
        <f>IF(Données!BM62&gt;0,1,0)</f>
        <v>1</v>
      </c>
      <c r="P61" s="36">
        <f>IF(Données!BN62&gt;0,1,0)</f>
        <v>1</v>
      </c>
      <c r="Q61" s="36">
        <f>IF(Données!BO62&gt;0,1,0)</f>
        <v>1</v>
      </c>
      <c r="R61" s="36">
        <f>IF(Données!BP62&gt;0,1,0)</f>
        <v>1</v>
      </c>
      <c r="S61" s="36">
        <f>IF(Données!BQ62&gt;0,1,0)</f>
        <v>1</v>
      </c>
      <c r="T61" s="36">
        <f>IF(Données!BR62&gt;0,1,0)</f>
        <v>1</v>
      </c>
      <c r="U61" s="36">
        <f>IF(Données!BS62&gt;0,1,0)</f>
        <v>1</v>
      </c>
      <c r="V61" s="36">
        <f>IF(Données!BT62&gt;0,1,0)</f>
        <v>1</v>
      </c>
      <c r="W61" s="36">
        <f>IF(Données!BU62&gt;0,1,0)</f>
        <v>1</v>
      </c>
      <c r="X61" s="36">
        <f t="shared" si="16"/>
        <v>2</v>
      </c>
      <c r="Y61" s="36">
        <f t="shared" si="17"/>
        <v>5</v>
      </c>
      <c r="Z61" s="36">
        <f t="shared" si="18"/>
        <v>5</v>
      </c>
      <c r="AA61" s="36">
        <f t="shared" si="19"/>
        <v>5</v>
      </c>
      <c r="AB61" s="92">
        <f t="shared" si="20"/>
        <v>5</v>
      </c>
      <c r="AC61">
        <f>IF(X61&gt;0,(Données!AZ62+Données!BA62)/X61,0)</f>
        <v>147.02800000000002</v>
      </c>
      <c r="AD61">
        <f>IF(Y61&gt;0,SUM(Données!BB62:BF62)/Y61,0)</f>
        <v>173.16699999999997</v>
      </c>
      <c r="AE61">
        <f>IF(Z61&gt;0,SUM(Données!BG62:BK62)/Z61,0)</f>
        <v>305.52960000000002</v>
      </c>
      <c r="AF61">
        <f>IF(AA61&gt;0,SUM(Données!BL62:BP62)/AA61,0)</f>
        <v>262.22619999999995</v>
      </c>
      <c r="AG61">
        <f>IF(AB61&gt;0,SUM(Données!BQ62:BU62)/AB61,0)</f>
        <v>206.86700000000002</v>
      </c>
      <c r="AI61">
        <f>IF(AC61&gt;0,Budget!AC61*AH$2/AC61,0)</f>
        <v>48.426150121065369</v>
      </c>
      <c r="AJ61">
        <f>IF(AD61&gt;0,Budget!AD61*AH$2/AD61,0)</f>
        <v>41.397032921977058</v>
      </c>
      <c r="AK61">
        <f>IF(AE61&gt;0,Budget!AE61*AH$2/AE61,0)</f>
        <v>26.768601143718971</v>
      </c>
      <c r="AL61">
        <f>IF(AF61&gt;0,Budget!AF61*AH$2/AF61,0)</f>
        <v>20.47926561114031</v>
      </c>
      <c r="AM61">
        <f>IF(AG61&gt;0,Budget!AG61*AH$2/AG61,0)</f>
        <v>24.398284888358216</v>
      </c>
      <c r="AO61">
        <f>Données!X62</f>
        <v>5227</v>
      </c>
      <c r="AP61" s="53">
        <f>Données!BU62</f>
        <v>219.75200000000001</v>
      </c>
      <c r="AQ61" s="53">
        <f t="shared" si="5"/>
        <v>23.785904110087735</v>
      </c>
    </row>
    <row r="62" spans="1:43">
      <c r="A62" t="str">
        <f>Données!A63</f>
        <v>Guatemala</v>
      </c>
      <c r="B62" s="36">
        <f>IF(Données!AZ63&gt;0,1,0)</f>
        <v>1</v>
      </c>
      <c r="C62" s="36">
        <f>IF(Données!BA63&gt;0,1,0)</f>
        <v>1</v>
      </c>
      <c r="D62" s="36">
        <f>IF(Données!BB63&gt;0,1,0)</f>
        <v>1</v>
      </c>
      <c r="E62" s="36">
        <f>IF(Données!BC63&gt;0,1,0)</f>
        <v>1</v>
      </c>
      <c r="F62" s="36">
        <f>IF(Données!BD63&gt;0,1,0)</f>
        <v>1</v>
      </c>
      <c r="G62" s="36">
        <f>IF(Données!BE63&gt;0,1,0)</f>
        <v>1</v>
      </c>
      <c r="H62" s="36">
        <f>IF(Données!BF63&gt;0,1,0)</f>
        <v>1</v>
      </c>
      <c r="I62" s="36">
        <f>IF(Données!BG63&gt;0,1,0)</f>
        <v>1</v>
      </c>
      <c r="J62" s="36">
        <f>IF(Données!BH63&gt;0,1,0)</f>
        <v>1</v>
      </c>
      <c r="K62" s="36">
        <f>IF(Données!BI63&gt;0,1,0)</f>
        <v>1</v>
      </c>
      <c r="L62" s="36">
        <f>IF(Données!BJ63&gt;0,1,0)</f>
        <v>1</v>
      </c>
      <c r="M62" s="36">
        <f>IF(Données!BK63&gt;0,1,0)</f>
        <v>1</v>
      </c>
      <c r="N62" s="36">
        <f>IF(Données!BL63&gt;0,1,0)</f>
        <v>1</v>
      </c>
      <c r="O62" s="36">
        <f>IF(Données!BM63&gt;0,1,0)</f>
        <v>1</v>
      </c>
      <c r="P62" s="36">
        <f>IF(Données!BN63&gt;0,1,0)</f>
        <v>1</v>
      </c>
      <c r="Q62" s="36">
        <f>IF(Données!BO63&gt;0,1,0)</f>
        <v>1</v>
      </c>
      <c r="R62" s="36">
        <f>IF(Données!BP63&gt;0,1,0)</f>
        <v>1</v>
      </c>
      <c r="S62" s="36">
        <f>IF(Données!BQ63&gt;0,1,0)</f>
        <v>1</v>
      </c>
      <c r="T62" s="36">
        <f>IF(Données!BR63&gt;0,1,0)</f>
        <v>1</v>
      </c>
      <c r="U62" s="36">
        <f>IF(Données!BS63&gt;0,1,0)</f>
        <v>1</v>
      </c>
      <c r="V62" s="36">
        <f>IF(Données!BT63&gt;0,1,0)</f>
        <v>1</v>
      </c>
      <c r="W62" s="36">
        <f>IF(Données!BU63&gt;0,1,0)</f>
        <v>1</v>
      </c>
      <c r="X62" s="36">
        <f t="shared" si="16"/>
        <v>2</v>
      </c>
      <c r="Y62" s="36">
        <f t="shared" si="17"/>
        <v>5</v>
      </c>
      <c r="Z62" s="36">
        <f t="shared" si="18"/>
        <v>5</v>
      </c>
      <c r="AA62" s="36">
        <f t="shared" si="19"/>
        <v>5</v>
      </c>
      <c r="AB62" s="92">
        <f t="shared" si="20"/>
        <v>5</v>
      </c>
      <c r="AC62">
        <f>IF(X62&gt;0,(Données!AZ63+Données!BA63)/X62,0)</f>
        <v>16.990000000000002</v>
      </c>
      <c r="AD62">
        <f>IF(Y62&gt;0,SUM(Données!BB63:BF63)/Y62,0)</f>
        <v>20.51</v>
      </c>
      <c r="AE62">
        <f>IF(Z62&gt;0,SUM(Données!BG63:BK63)/Z62,0)</f>
        <v>33.685200000000002</v>
      </c>
      <c r="AF62">
        <f>IF(AA62&gt;0,SUM(Données!BL63:BP63)/AA62,0)</f>
        <v>50.390799999999999</v>
      </c>
      <c r="AG62">
        <f>IF(AB62&gt;0,SUM(Données!BQ63:BU63)/AB62,0)</f>
        <v>73.872799999999998</v>
      </c>
      <c r="AI62">
        <f>IF(AC62&gt;0,Budget!AC62*AH$2/AC62,0)</f>
        <v>20.158917010005883</v>
      </c>
      <c r="AJ62">
        <f>IF(AD62&gt;0,Budget!AD62*AH$2/AD62,0)</f>
        <v>18.976109215017061</v>
      </c>
      <c r="AK62">
        <f>IF(AE62&gt;0,Budget!AE62*AH$2/AE62,0)</f>
        <v>6.5785567548953248</v>
      </c>
      <c r="AL62">
        <f>IF(AF62&gt;0,Budget!AF62*AH$2/AF62,0)</f>
        <v>5.5327559792660566</v>
      </c>
      <c r="AM62">
        <f>IF(AG62&gt;0,Budget!AG62*AH$2/AG62,0)</f>
        <v>3.8688123368817755</v>
      </c>
      <c r="AO62">
        <f>Données!X63</f>
        <v>278</v>
      </c>
      <c r="AP62" s="53">
        <f>Données!BU63</f>
        <v>82.334999999999994</v>
      </c>
      <c r="AQ62" s="53">
        <f t="shared" si="5"/>
        <v>3.3764498694358416</v>
      </c>
    </row>
    <row r="63" spans="1:43">
      <c r="A63" t="str">
        <f>Données!A64</f>
        <v>Guinée</v>
      </c>
      <c r="B63" s="36">
        <f>IF(Données!AZ64&gt;0,1,0)</f>
        <v>1</v>
      </c>
      <c r="C63" s="36">
        <f>IF(Données!BA64&gt;0,1,0)</f>
        <v>1</v>
      </c>
      <c r="D63" s="36">
        <f>IF(Données!BB64&gt;0,1,0)</f>
        <v>1</v>
      </c>
      <c r="E63" s="36">
        <f>IF(Données!BC64&gt;0,1,0)</f>
        <v>1</v>
      </c>
      <c r="F63" s="36">
        <f>IF(Données!BD64&gt;0,1,0)</f>
        <v>1</v>
      </c>
      <c r="G63" s="36">
        <f>IF(Données!BE64&gt;0,1,0)</f>
        <v>1</v>
      </c>
      <c r="H63" s="36">
        <f>IF(Données!BF64&gt;0,1,0)</f>
        <v>1</v>
      </c>
      <c r="I63" s="36">
        <f>IF(Données!BG64&gt;0,1,0)</f>
        <v>1</v>
      </c>
      <c r="J63" s="36">
        <f>IF(Données!BH64&gt;0,1,0)</f>
        <v>1</v>
      </c>
      <c r="K63" s="36">
        <f>IF(Données!BI64&gt;0,1,0)</f>
        <v>1</v>
      </c>
      <c r="L63" s="36">
        <f>IF(Données!BJ64&gt;0,1,0)</f>
        <v>1</v>
      </c>
      <c r="M63" s="36">
        <f>IF(Données!BK64&gt;0,1,0)</f>
        <v>1</v>
      </c>
      <c r="N63" s="36">
        <f>IF(Données!BL64&gt;0,1,0)</f>
        <v>1</v>
      </c>
      <c r="O63" s="36">
        <f>IF(Données!BM64&gt;0,1,0)</f>
        <v>1</v>
      </c>
      <c r="P63" s="36">
        <f>IF(Données!BN64&gt;0,1,0)</f>
        <v>1</v>
      </c>
      <c r="Q63" s="36">
        <f>IF(Données!BO64&gt;0,1,0)</f>
        <v>1</v>
      </c>
      <c r="R63" s="36">
        <f>IF(Données!BP64&gt;0,1,0)</f>
        <v>1</v>
      </c>
      <c r="S63" s="36">
        <f>IF(Données!BQ64&gt;0,1,0)</f>
        <v>1</v>
      </c>
      <c r="T63" s="36">
        <f>IF(Données!BR64&gt;0,1,0)</f>
        <v>1</v>
      </c>
      <c r="U63" s="36">
        <f>IF(Données!BS64&gt;0,1,0)</f>
        <v>1</v>
      </c>
      <c r="V63" s="36">
        <f>IF(Données!BT64&gt;0,1,0)</f>
        <v>1</v>
      </c>
      <c r="W63" s="36">
        <f>IF(Données!BU64&gt;0,1,0)</f>
        <v>1</v>
      </c>
      <c r="X63" s="36">
        <f t="shared" si="16"/>
        <v>2</v>
      </c>
      <c r="Y63" s="36">
        <f t="shared" si="17"/>
        <v>5</v>
      </c>
      <c r="Z63" s="36">
        <f t="shared" si="18"/>
        <v>5</v>
      </c>
      <c r="AA63" s="36">
        <f t="shared" si="19"/>
        <v>5</v>
      </c>
      <c r="AB63" s="92">
        <f t="shared" si="20"/>
        <v>5</v>
      </c>
      <c r="AC63">
        <f>IF(X63&gt;0,(Données!AZ64+Données!BA64)/X63,0)</f>
        <v>4.9005000000000001</v>
      </c>
      <c r="AD63">
        <f>IF(Y63&gt;0,SUM(Données!BB64:BF64)/Y63,0)</f>
        <v>4.3360000000000003</v>
      </c>
      <c r="AE63">
        <f>IF(Z63&gt;0,SUM(Données!BG64:BK64)/Z63,0)</f>
        <v>5.7440000000000007</v>
      </c>
      <c r="AF63">
        <f>IF(AA63&gt;0,SUM(Données!BL64:BP64)/AA63,0)</f>
        <v>7.4736000000000002</v>
      </c>
      <c r="AG63">
        <f>IF(AB63&gt;0,SUM(Données!BQ64:BU64)/AB63,0)</f>
        <v>10.4496</v>
      </c>
      <c r="AI63">
        <f>IF(AC63&gt;0,Budget!AC63*AH$2/AC63,0)</f>
        <v>15.447403326191205</v>
      </c>
      <c r="AJ63">
        <f>IF(AD63&gt;0,Budget!AD63*AH$2/AD63,0)</f>
        <v>33.417896678966791</v>
      </c>
      <c r="AK63">
        <f>IF(AE63&gt;0,Budget!AE63*AH$2/AE63,0)</f>
        <v>0</v>
      </c>
      <c r="AL63">
        <f>IF(AF63&gt;0,Budget!AF63*AH$2/AF63,0)</f>
        <v>26.850067794191105</v>
      </c>
      <c r="AM63">
        <f>IF(AG63&gt;0,Budget!AG63*AH$2/AG63,0)</f>
        <v>18.871535752564689</v>
      </c>
      <c r="AO63">
        <f>Données!X64</f>
        <v>209</v>
      </c>
      <c r="AP63" s="53">
        <f>Données!BU64</f>
        <v>12.622999999999999</v>
      </c>
      <c r="AQ63" s="53">
        <f t="shared" si="5"/>
        <v>16.557078349045394</v>
      </c>
    </row>
    <row r="64" spans="1:43">
      <c r="A64" t="str">
        <f>Données!A65</f>
        <v>Guinée équatoriale</v>
      </c>
      <c r="B64" s="36">
        <f>IF(Données!AZ65&gt;0,1,0)</f>
        <v>1</v>
      </c>
      <c r="C64" s="36">
        <f>IF(Données!BA65&gt;0,1,0)</f>
        <v>1</v>
      </c>
      <c r="D64" s="36">
        <f>IF(Données!BB65&gt;0,1,0)</f>
        <v>1</v>
      </c>
      <c r="E64" s="36">
        <f>IF(Données!BC65&gt;0,1,0)</f>
        <v>1</v>
      </c>
      <c r="F64" s="36">
        <f>IF(Données!BD65&gt;0,1,0)</f>
        <v>1</v>
      </c>
      <c r="G64" s="36">
        <f>IF(Données!BE65&gt;0,1,0)</f>
        <v>1</v>
      </c>
      <c r="H64" s="36">
        <f>IF(Données!BF65&gt;0,1,0)</f>
        <v>1</v>
      </c>
      <c r="I64" s="36">
        <f>IF(Données!BG65&gt;0,1,0)</f>
        <v>1</v>
      </c>
      <c r="J64" s="36">
        <f>IF(Données!BH65&gt;0,1,0)</f>
        <v>1</v>
      </c>
      <c r="K64" s="36">
        <f>IF(Données!BI65&gt;0,1,0)</f>
        <v>1</v>
      </c>
      <c r="L64" s="36">
        <f>IF(Données!BJ65&gt;0,1,0)</f>
        <v>1</v>
      </c>
      <c r="M64" s="36">
        <f>IF(Données!BK65&gt;0,1,0)</f>
        <v>1</v>
      </c>
      <c r="N64" s="36">
        <f>IF(Données!BL65&gt;0,1,0)</f>
        <v>1</v>
      </c>
      <c r="O64" s="36">
        <f>IF(Données!BM65&gt;0,1,0)</f>
        <v>1</v>
      </c>
      <c r="P64" s="36">
        <f>IF(Données!BN65&gt;0,1,0)</f>
        <v>1</v>
      </c>
      <c r="Q64" s="36">
        <f>IF(Données!BO65&gt;0,1,0)</f>
        <v>1</v>
      </c>
      <c r="R64" s="36">
        <f>IF(Données!BP65&gt;0,1,0)</f>
        <v>1</v>
      </c>
      <c r="S64" s="36">
        <f>IF(Données!BQ65&gt;0,1,0)</f>
        <v>1</v>
      </c>
      <c r="T64" s="36">
        <f>IF(Données!BR65&gt;0,1,0)</f>
        <v>1</v>
      </c>
      <c r="U64" s="36">
        <f>IF(Données!BS65&gt;0,1,0)</f>
        <v>1</v>
      </c>
      <c r="V64" s="36">
        <f>IF(Données!BT65&gt;0,1,0)</f>
        <v>1</v>
      </c>
      <c r="W64" s="36">
        <f>IF(Données!BU65&gt;0,1,0)</f>
        <v>1</v>
      </c>
      <c r="X64" s="36">
        <f t="shared" si="16"/>
        <v>2</v>
      </c>
      <c r="Y64" s="36">
        <f t="shared" si="17"/>
        <v>5</v>
      </c>
      <c r="Z64" s="36">
        <f t="shared" si="18"/>
        <v>5</v>
      </c>
      <c r="AA64" s="36">
        <f t="shared" si="19"/>
        <v>5</v>
      </c>
      <c r="AB64" s="92">
        <f t="shared" si="20"/>
        <v>5</v>
      </c>
      <c r="AC64">
        <f>IF(X64&gt;0,(Données!AZ65+Données!BA65)/X64,0)</f>
        <v>0.58899999999999997</v>
      </c>
      <c r="AD64">
        <f>IF(Y64&gt;0,SUM(Données!BB65:BF65)/Y64,0)</f>
        <v>2.9207999999999998</v>
      </c>
      <c r="AE64">
        <f>IF(Z64&gt;0,SUM(Données!BG65:BK65)/Z64,0)</f>
        <v>13.224200000000002</v>
      </c>
      <c r="AF64">
        <f>IF(AA64&gt;0,SUM(Données!BL65:BP65)/AA64,0)</f>
        <v>20.739599999999999</v>
      </c>
      <c r="AG64">
        <f>IF(AB64&gt;0,SUM(Données!BQ65:BU65)/AB64,0)</f>
        <v>12.573200000000002</v>
      </c>
      <c r="AI64">
        <f>IF(AC64&gt;0,Budget!AC64*AH$2/AC64,0)</f>
        <v>0</v>
      </c>
      <c r="AJ64">
        <f>IF(AD64&gt;0,Budget!AD64*AH$2/AD64,0)</f>
        <v>0</v>
      </c>
      <c r="AK64">
        <f>IF(AE64&gt;0,Budget!AE64*AH$2/AE64,0)</f>
        <v>23.416665406350983</v>
      </c>
      <c r="AL64">
        <f>IF(AF64&gt;0,Budget!AF64*AH$2/AF64,0)</f>
        <v>7.039672896295011</v>
      </c>
      <c r="AM64">
        <f>IF(AG64&gt;0,Budget!AG64*AH$2/AG64,0)</f>
        <v>1.4793370025132822</v>
      </c>
      <c r="AO64">
        <f>Données!X65</f>
        <v>0</v>
      </c>
      <c r="AP64" s="53">
        <f>Données!BU65</f>
        <v>12.432</v>
      </c>
      <c r="AQ64" s="53">
        <f t="shared" si="5"/>
        <v>0</v>
      </c>
    </row>
    <row r="65" spans="1:43">
      <c r="A65" t="str">
        <f>Données!A66</f>
        <v>Guinée-Bissau</v>
      </c>
      <c r="B65" s="36">
        <f>IF(Données!AZ66&gt;0,1,0)</f>
        <v>1</v>
      </c>
      <c r="C65" s="36">
        <f>IF(Données!BA66&gt;0,1,0)</f>
        <v>1</v>
      </c>
      <c r="D65" s="36">
        <f>IF(Données!BB66&gt;0,1,0)</f>
        <v>1</v>
      </c>
      <c r="E65" s="36">
        <f>IF(Données!BC66&gt;0,1,0)</f>
        <v>1</v>
      </c>
      <c r="F65" s="36">
        <f>IF(Données!BD66&gt;0,1,0)</f>
        <v>1</v>
      </c>
      <c r="G65" s="36">
        <f>IF(Données!BE66&gt;0,1,0)</f>
        <v>1</v>
      </c>
      <c r="H65" s="36">
        <f>IF(Données!BF66&gt;0,1,0)</f>
        <v>1</v>
      </c>
      <c r="I65" s="36">
        <f>IF(Données!BG66&gt;0,1,0)</f>
        <v>1</v>
      </c>
      <c r="J65" s="36">
        <f>IF(Données!BH66&gt;0,1,0)</f>
        <v>1</v>
      </c>
      <c r="K65" s="36">
        <f>IF(Données!BI66&gt;0,1,0)</f>
        <v>1</v>
      </c>
      <c r="L65" s="36">
        <f>IF(Données!BJ66&gt;0,1,0)</f>
        <v>1</v>
      </c>
      <c r="M65" s="36">
        <f>IF(Données!BK66&gt;0,1,0)</f>
        <v>1</v>
      </c>
      <c r="N65" s="36">
        <f>IF(Données!BL66&gt;0,1,0)</f>
        <v>1</v>
      </c>
      <c r="O65" s="36">
        <f>IF(Données!BM66&gt;0,1,0)</f>
        <v>1</v>
      </c>
      <c r="P65" s="36">
        <f>IF(Données!BN66&gt;0,1,0)</f>
        <v>1</v>
      </c>
      <c r="Q65" s="36">
        <f>IF(Données!BO66&gt;0,1,0)</f>
        <v>1</v>
      </c>
      <c r="R65" s="36">
        <f>IF(Données!BP66&gt;0,1,0)</f>
        <v>1</v>
      </c>
      <c r="S65" s="36">
        <f>IF(Données!BQ66&gt;0,1,0)</f>
        <v>1</v>
      </c>
      <c r="T65" s="36">
        <f>IF(Données!BR66&gt;0,1,0)</f>
        <v>1</v>
      </c>
      <c r="U65" s="36">
        <f>IF(Données!BS66&gt;0,1,0)</f>
        <v>1</v>
      </c>
      <c r="V65" s="36">
        <f>IF(Données!BT66&gt;0,1,0)</f>
        <v>1</v>
      </c>
      <c r="W65" s="36">
        <f>IF(Données!BU66&gt;0,1,0)</f>
        <v>1</v>
      </c>
      <c r="X65" s="36">
        <f t="shared" si="16"/>
        <v>2</v>
      </c>
      <c r="Y65" s="36">
        <f t="shared" si="17"/>
        <v>5</v>
      </c>
      <c r="Z65" s="36">
        <f t="shared" si="18"/>
        <v>5</v>
      </c>
      <c r="AA65" s="36">
        <f t="shared" si="19"/>
        <v>5</v>
      </c>
      <c r="AB65" s="92">
        <f t="shared" si="20"/>
        <v>5</v>
      </c>
      <c r="AC65">
        <f>IF(X65&gt;0,(Données!AZ66+Données!BA66)/X65,0)</f>
        <v>0.39100000000000001</v>
      </c>
      <c r="AD65">
        <f>IF(Y65&gt;0,SUM(Données!BB66:BF66)/Y65,0)</f>
        <v>0.43259999999999998</v>
      </c>
      <c r="AE65">
        <f>IF(Z65&gt;0,SUM(Données!BG66:BK66)/Z65,0)</f>
        <v>0.71499999999999986</v>
      </c>
      <c r="AF65">
        <f>IF(AA65&gt;0,SUM(Données!BL66:BP66)/AA65,0)</f>
        <v>1.0082</v>
      </c>
      <c r="AG65">
        <f>IF(AB65&gt;0,SUM(Données!BQ66:BU66)/AB65,0)</f>
        <v>1.3148000000000002</v>
      </c>
      <c r="AI65">
        <f>IF(AC65&gt;0,Budget!AC65*AH$2/AC65,0)</f>
        <v>11.253196930946292</v>
      </c>
      <c r="AJ65">
        <f>IF(AD65&gt;0,Budget!AD65*AH$2/AD65,0)</f>
        <v>27.450300508552935</v>
      </c>
      <c r="AK65">
        <f>IF(AE65&gt;0,Budget!AE65*AH$2/AE65,0)</f>
        <v>18.951048951048957</v>
      </c>
      <c r="AL65">
        <f>IF(AF65&gt;0,Budget!AF65*AH$2/AF65,0)</f>
        <v>18.0519738147193</v>
      </c>
      <c r="AM65">
        <f>IF(AG65&gt;0,Budget!AG65*AH$2/AG65,0)</f>
        <v>13.462123516884695</v>
      </c>
      <c r="AO65">
        <f>Données!X66</f>
        <v>0</v>
      </c>
      <c r="AP65" s="53">
        <f>Données!BU66</f>
        <v>1.538</v>
      </c>
      <c r="AQ65" s="53">
        <f t="shared" si="5"/>
        <v>0</v>
      </c>
    </row>
    <row r="66" spans="1:43">
      <c r="A66" t="str">
        <f>Données!A67</f>
        <v>Guyana</v>
      </c>
      <c r="B66" s="36">
        <f>IF(Données!AZ67&gt;0,1,0)</f>
        <v>1</v>
      </c>
      <c r="C66" s="36">
        <f>IF(Données!BA67&gt;0,1,0)</f>
        <v>1</v>
      </c>
      <c r="D66" s="36">
        <f>IF(Données!BB67&gt;0,1,0)</f>
        <v>1</v>
      </c>
      <c r="E66" s="36">
        <f>IF(Données!BC67&gt;0,1,0)</f>
        <v>1</v>
      </c>
      <c r="F66" s="36">
        <f>IF(Données!BD67&gt;0,1,0)</f>
        <v>1</v>
      </c>
      <c r="G66" s="36">
        <f>IF(Données!BE67&gt;0,1,0)</f>
        <v>1</v>
      </c>
      <c r="H66" s="36">
        <f>IF(Données!BF67&gt;0,1,0)</f>
        <v>1</v>
      </c>
      <c r="I66" s="36">
        <f>IF(Données!BG67&gt;0,1,0)</f>
        <v>1</v>
      </c>
      <c r="J66" s="36">
        <f>IF(Données!BH67&gt;0,1,0)</f>
        <v>1</v>
      </c>
      <c r="K66" s="36">
        <f>IF(Données!BI67&gt;0,1,0)</f>
        <v>1</v>
      </c>
      <c r="L66" s="36">
        <f>IF(Données!BJ67&gt;0,1,0)</f>
        <v>1</v>
      </c>
      <c r="M66" s="36">
        <f>IF(Données!BK67&gt;0,1,0)</f>
        <v>1</v>
      </c>
      <c r="N66" s="36">
        <f>IF(Données!BL67&gt;0,1,0)</f>
        <v>1</v>
      </c>
      <c r="O66" s="36">
        <f>IF(Données!BM67&gt;0,1,0)</f>
        <v>1</v>
      </c>
      <c r="P66" s="36">
        <f>IF(Données!BN67&gt;0,1,0)</f>
        <v>1</v>
      </c>
      <c r="Q66" s="36">
        <f>IF(Données!BO67&gt;0,1,0)</f>
        <v>1</v>
      </c>
      <c r="R66" s="36">
        <f>IF(Données!BP67&gt;0,1,0)</f>
        <v>1</v>
      </c>
      <c r="S66" s="36">
        <f>IF(Données!BQ67&gt;0,1,0)</f>
        <v>1</v>
      </c>
      <c r="T66" s="36">
        <f>IF(Données!BR67&gt;0,1,0)</f>
        <v>1</v>
      </c>
      <c r="U66" s="36">
        <f>IF(Données!BS67&gt;0,1,0)</f>
        <v>1</v>
      </c>
      <c r="V66" s="36">
        <f>IF(Données!BT67&gt;0,1,0)</f>
        <v>1</v>
      </c>
      <c r="W66" s="36">
        <f>IF(Données!BU67&gt;0,1,0)</f>
        <v>1</v>
      </c>
      <c r="X66" s="36">
        <f t="shared" si="16"/>
        <v>2</v>
      </c>
      <c r="Y66" s="36">
        <f t="shared" si="17"/>
        <v>5</v>
      </c>
      <c r="Z66" s="36">
        <f t="shared" si="18"/>
        <v>5</v>
      </c>
      <c r="AA66" s="36">
        <f t="shared" si="19"/>
        <v>5</v>
      </c>
      <c r="AB66" s="92">
        <f t="shared" si="20"/>
        <v>5</v>
      </c>
      <c r="AC66">
        <f>IF(X66&gt;0,(Données!AZ67+Données!BA67)/X66,0)</f>
        <v>1.1305000000000001</v>
      </c>
      <c r="AD66">
        <f>IF(Y66&gt;0,SUM(Données!BB67:BF67)/Y66,0)</f>
        <v>1.1734</v>
      </c>
      <c r="AE66">
        <f>IF(Z66&gt;0,SUM(Données!BG67:BK67)/Z66,0)</f>
        <v>1.6892</v>
      </c>
      <c r="AF66">
        <f>IF(AA66&gt;0,SUM(Données!BL67:BP67)/AA66,0)</f>
        <v>2.7551999999999999</v>
      </c>
      <c r="AG66">
        <f>IF(AB66&gt;0,SUM(Données!BQ67:BU67)/AB66,0)</f>
        <v>3.5456000000000003</v>
      </c>
      <c r="AI66">
        <f>IF(AC66&gt;0,Budget!AC66*AH$2/AC66,0)</f>
        <v>0</v>
      </c>
      <c r="AJ66">
        <f>IF(AD66&gt;0,Budget!AD66*AH$2/AD66,0)</f>
        <v>23.470257371740242</v>
      </c>
      <c r="AK66">
        <f>IF(AE66&gt;0,Budget!AE66*AH$2/AE66,0)</f>
        <v>18.778119820033154</v>
      </c>
      <c r="AL66">
        <f>IF(AF66&gt;0,Budget!AF66*AH$2/AF66,0)</f>
        <v>13.022648083623695</v>
      </c>
      <c r="AM66">
        <f>IF(AG66&gt;0,Budget!AG66*AH$2/AG66,0)</f>
        <v>15.754738267148014</v>
      </c>
      <c r="AO66">
        <f>Données!X67</f>
        <v>59.8</v>
      </c>
      <c r="AP66" s="53">
        <f>Données!BU67</f>
        <v>3.83</v>
      </c>
      <c r="AQ66" s="53">
        <f t="shared" si="5"/>
        <v>15.613577023498694</v>
      </c>
    </row>
    <row r="67" spans="1:43">
      <c r="A67" t="str">
        <f>Données!A68</f>
        <v>Haïti</v>
      </c>
      <c r="B67" s="36">
        <f>IF(Données!AZ68&gt;0,1,0)</f>
        <v>1</v>
      </c>
      <c r="C67" s="36">
        <f>IF(Données!BA68&gt;0,1,0)</f>
        <v>1</v>
      </c>
      <c r="D67" s="36">
        <f>IF(Données!BB68&gt;0,1,0)</f>
        <v>1</v>
      </c>
      <c r="E67" s="36">
        <f>IF(Données!BC68&gt;0,1,0)</f>
        <v>1</v>
      </c>
      <c r="F67" s="36">
        <f>IF(Données!BD68&gt;0,1,0)</f>
        <v>1</v>
      </c>
      <c r="G67" s="36">
        <f>IF(Données!BE68&gt;0,1,0)</f>
        <v>1</v>
      </c>
      <c r="H67" s="36">
        <f>IF(Données!BF68&gt;0,1,0)</f>
        <v>1</v>
      </c>
      <c r="I67" s="36">
        <f>IF(Données!BG68&gt;0,1,0)</f>
        <v>1</v>
      </c>
      <c r="J67" s="36">
        <f>IF(Données!BH68&gt;0,1,0)</f>
        <v>1</v>
      </c>
      <c r="K67" s="36">
        <f>IF(Données!BI68&gt;0,1,0)</f>
        <v>1</v>
      </c>
      <c r="L67" s="36">
        <f>IF(Données!BJ68&gt;0,1,0)</f>
        <v>1</v>
      </c>
      <c r="M67" s="36">
        <f>IF(Données!BK68&gt;0,1,0)</f>
        <v>1</v>
      </c>
      <c r="N67" s="36">
        <f>IF(Données!BL68&gt;0,1,0)</f>
        <v>1</v>
      </c>
      <c r="O67" s="36">
        <f>IF(Données!BM68&gt;0,1,0)</f>
        <v>1</v>
      </c>
      <c r="P67" s="36">
        <f>IF(Données!BN68&gt;0,1,0)</f>
        <v>1</v>
      </c>
      <c r="Q67" s="36">
        <f>IF(Données!BO68&gt;0,1,0)</f>
        <v>1</v>
      </c>
      <c r="R67" s="36">
        <f>IF(Données!BP68&gt;0,1,0)</f>
        <v>1</v>
      </c>
      <c r="S67" s="36">
        <f>IF(Données!BQ68&gt;0,1,0)</f>
        <v>1</v>
      </c>
      <c r="T67" s="36">
        <f>IF(Données!BR68&gt;0,1,0)</f>
        <v>1</v>
      </c>
      <c r="U67" s="36">
        <f>IF(Données!BS68&gt;0,1,0)</f>
        <v>1</v>
      </c>
      <c r="V67" s="36">
        <f>IF(Données!BT68&gt;0,1,0)</f>
        <v>1</v>
      </c>
      <c r="W67" s="36">
        <f>IF(Données!BU68&gt;0,1,0)</f>
        <v>1</v>
      </c>
      <c r="X67" s="36">
        <f t="shared" si="16"/>
        <v>2</v>
      </c>
      <c r="Y67" s="36">
        <f t="shared" si="17"/>
        <v>5</v>
      </c>
      <c r="Z67" s="36">
        <f t="shared" si="18"/>
        <v>5</v>
      </c>
      <c r="AA67" s="36">
        <f t="shared" si="19"/>
        <v>5</v>
      </c>
      <c r="AB67" s="92">
        <f t="shared" si="20"/>
        <v>5</v>
      </c>
      <c r="AC67">
        <f>IF(X67&gt;0,(Données!AZ68+Données!BA68)/X67,0)</f>
        <v>3.9390000000000001</v>
      </c>
      <c r="AD67">
        <f>IF(Y67&gt;0,SUM(Données!BB68:BF68)/Y67,0)</f>
        <v>3.504</v>
      </c>
      <c r="AE67">
        <f>IF(Z67&gt;0,SUM(Données!BG68:BK68)/Z67,0)</f>
        <v>5.6169999999999991</v>
      </c>
      <c r="AF67">
        <f>IF(AA67&gt;0,SUM(Données!BL68:BP68)/AA67,0)</f>
        <v>7.8501999999999992</v>
      </c>
      <c r="AG67">
        <f>IF(AB67&gt;0,SUM(Données!BQ68:BU68)/AB67,0)</f>
        <v>8.9170000000000016</v>
      </c>
      <c r="AI67">
        <f>IF(AC67&gt;0,Budget!AC67*AH$2/AC67,0)</f>
        <v>0</v>
      </c>
      <c r="AJ67">
        <f>IF(AD67&gt;0,Budget!AD67*AH$2/AD67,0)</f>
        <v>0</v>
      </c>
      <c r="AK67">
        <f>IF(AE67&gt;0,Budget!AE67*AH$2/AE67,0)</f>
        <v>0</v>
      </c>
      <c r="AL67">
        <f>IF(AF67&gt;0,Budget!AF67*AH$2/AF67,0)</f>
        <v>1.2738528954676316E-2</v>
      </c>
      <c r="AM67">
        <f>IF(AG67&gt;0,Budget!AG67*AH$2/AG67,0)</f>
        <v>1.1214534036110798E-2</v>
      </c>
      <c r="AO67">
        <f>Données!X68</f>
        <v>0.1</v>
      </c>
      <c r="AP67" s="53">
        <f>Données!BU68</f>
        <v>9.6020000000000003</v>
      </c>
      <c r="AQ67" s="53">
        <f t="shared" ref="AQ67:AQ130" si="21">AO67/AP67</f>
        <v>1.0414496979795877E-2</v>
      </c>
    </row>
    <row r="68" spans="1:43">
      <c r="A68" t="str">
        <f>Données!A69</f>
        <v>Honduras</v>
      </c>
      <c r="B68" s="36">
        <f>IF(Données!AZ69&gt;0,1,0)</f>
        <v>1</v>
      </c>
      <c r="C68" s="36">
        <f>IF(Données!BA69&gt;0,1,0)</f>
        <v>1</v>
      </c>
      <c r="D68" s="36">
        <f>IF(Données!BB69&gt;0,1,0)</f>
        <v>1</v>
      </c>
      <c r="E68" s="36">
        <f>IF(Données!BC69&gt;0,1,0)</f>
        <v>1</v>
      </c>
      <c r="F68" s="36">
        <f>IF(Données!BD69&gt;0,1,0)</f>
        <v>1</v>
      </c>
      <c r="G68" s="36">
        <f>IF(Données!BE69&gt;0,1,0)</f>
        <v>1</v>
      </c>
      <c r="H68" s="36">
        <f>IF(Données!BF69&gt;0,1,0)</f>
        <v>1</v>
      </c>
      <c r="I68" s="36">
        <f>IF(Données!BG69&gt;0,1,0)</f>
        <v>1</v>
      </c>
      <c r="J68" s="36">
        <f>IF(Données!BH69&gt;0,1,0)</f>
        <v>1</v>
      </c>
      <c r="K68" s="36">
        <f>IF(Données!BI69&gt;0,1,0)</f>
        <v>1</v>
      </c>
      <c r="L68" s="36">
        <f>IF(Données!BJ69&gt;0,1,0)</f>
        <v>1</v>
      </c>
      <c r="M68" s="36">
        <f>IF(Données!BK69&gt;0,1,0)</f>
        <v>1</v>
      </c>
      <c r="N68" s="36">
        <f>IF(Données!BL69&gt;0,1,0)</f>
        <v>1</v>
      </c>
      <c r="O68" s="36">
        <f>IF(Données!BM69&gt;0,1,0)</f>
        <v>1</v>
      </c>
      <c r="P68" s="36">
        <f>IF(Données!BN69&gt;0,1,0)</f>
        <v>1</v>
      </c>
      <c r="Q68" s="36">
        <f>IF(Données!BO69&gt;0,1,0)</f>
        <v>1</v>
      </c>
      <c r="R68" s="36">
        <f>IF(Données!BP69&gt;0,1,0)</f>
        <v>1</v>
      </c>
      <c r="S68" s="36">
        <f>IF(Données!BQ69&gt;0,1,0)</f>
        <v>1</v>
      </c>
      <c r="T68" s="36">
        <f>IF(Données!BR69&gt;0,1,0)</f>
        <v>1</v>
      </c>
      <c r="U68" s="36">
        <f>IF(Données!BS69&gt;0,1,0)</f>
        <v>1</v>
      </c>
      <c r="V68" s="36">
        <f>IF(Données!BT69&gt;0,1,0)</f>
        <v>1</v>
      </c>
      <c r="W68" s="36">
        <f>IF(Données!BU69&gt;0,1,0)</f>
        <v>1</v>
      </c>
      <c r="X68" s="36">
        <f t="shared" si="16"/>
        <v>2</v>
      </c>
      <c r="Y68" s="36">
        <f t="shared" si="17"/>
        <v>5</v>
      </c>
      <c r="Z68" s="36">
        <f t="shared" si="18"/>
        <v>5</v>
      </c>
      <c r="AA68" s="36">
        <f t="shared" si="19"/>
        <v>5</v>
      </c>
      <c r="AB68" s="92">
        <f t="shared" si="20"/>
        <v>5</v>
      </c>
      <c r="AC68">
        <f>IF(X68&gt;0,(Données!AZ69+Données!BA69)/X68,0)</f>
        <v>6.3914999999999997</v>
      </c>
      <c r="AD68">
        <f>IF(Y68&gt;0,SUM(Données!BB69:BF69)/Y68,0)</f>
        <v>7.8713999999999995</v>
      </c>
      <c r="AE68">
        <f>IF(Z68&gt;0,SUM(Données!BG69:BK69)/Z68,0)</f>
        <v>12.212999999999999</v>
      </c>
      <c r="AF68">
        <f>IF(AA68&gt;0,SUM(Données!BL69:BP69)/AA68,0)</f>
        <v>18.032800000000002</v>
      </c>
      <c r="AG68">
        <f>IF(AB68&gt;0,SUM(Données!BQ69:BU69)/AB68,0)</f>
        <v>22.845599999999997</v>
      </c>
      <c r="AI68">
        <f>IF(AC68&gt;0,Budget!AC68*AH$2/AC68,0)</f>
        <v>0</v>
      </c>
      <c r="AJ68">
        <f>IF(AD68&gt;0,Budget!AD68*AH$2/AD68,0)</f>
        <v>13.900957898213788</v>
      </c>
      <c r="AK68">
        <f>IF(AE68&gt;0,Budget!AE68*AH$2/AE68,0)</f>
        <v>11.184803078686645</v>
      </c>
      <c r="AL68">
        <f>IF(AF68&gt;0,Budget!AF68*AH$2/AF68,0)</f>
        <v>13.486535646155891</v>
      </c>
      <c r="AM68">
        <f>IF(AG68&gt;0,Budget!AG68*AH$2/AG68,0)</f>
        <v>16.834751549532516</v>
      </c>
      <c r="AO68">
        <f>Données!X69</f>
        <v>410</v>
      </c>
      <c r="AP68" s="53">
        <f>Données!BU69</f>
        <v>24.651</v>
      </c>
      <c r="AQ68" s="53">
        <f t="shared" si="21"/>
        <v>16.632185306884104</v>
      </c>
    </row>
    <row r="69" spans="1:43">
      <c r="A69" t="str">
        <f>Données!A70</f>
        <v>Hongrie</v>
      </c>
      <c r="B69" s="36">
        <f>IF(Données!AZ70&gt;0,1,0)</f>
        <v>1</v>
      </c>
      <c r="C69" s="36">
        <f>IF(Données!BA70&gt;0,1,0)</f>
        <v>1</v>
      </c>
      <c r="D69" s="36">
        <f>IF(Données!BB70&gt;0,1,0)</f>
        <v>1</v>
      </c>
      <c r="E69" s="36">
        <f>IF(Données!BC70&gt;0,1,0)</f>
        <v>1</v>
      </c>
      <c r="F69" s="36">
        <f>IF(Données!BD70&gt;0,1,0)</f>
        <v>1</v>
      </c>
      <c r="G69" s="36">
        <f>IF(Données!BE70&gt;0,1,0)</f>
        <v>1</v>
      </c>
      <c r="H69" s="36">
        <f>IF(Données!BF70&gt;0,1,0)</f>
        <v>1</v>
      </c>
      <c r="I69" s="36">
        <f>IF(Données!BG70&gt;0,1,0)</f>
        <v>1</v>
      </c>
      <c r="J69" s="36">
        <f>IF(Données!BH70&gt;0,1,0)</f>
        <v>1</v>
      </c>
      <c r="K69" s="36">
        <f>IF(Données!BI70&gt;0,1,0)</f>
        <v>1</v>
      </c>
      <c r="L69" s="36">
        <f>IF(Données!BJ70&gt;0,1,0)</f>
        <v>1</v>
      </c>
      <c r="M69" s="36">
        <f>IF(Données!BK70&gt;0,1,0)</f>
        <v>1</v>
      </c>
      <c r="N69" s="36">
        <f>IF(Données!BL70&gt;0,1,0)</f>
        <v>1</v>
      </c>
      <c r="O69" s="36">
        <f>IF(Données!BM70&gt;0,1,0)</f>
        <v>1</v>
      </c>
      <c r="P69" s="36">
        <f>IF(Données!BN70&gt;0,1,0)</f>
        <v>1</v>
      </c>
      <c r="Q69" s="36">
        <f>IF(Données!BO70&gt;0,1,0)</f>
        <v>1</v>
      </c>
      <c r="R69" s="36">
        <f>IF(Données!BP70&gt;0,1,0)</f>
        <v>1</v>
      </c>
      <c r="S69" s="36">
        <f>IF(Données!BQ70&gt;0,1,0)</f>
        <v>1</v>
      </c>
      <c r="T69" s="36">
        <f>IF(Données!BR70&gt;0,1,0)</f>
        <v>1</v>
      </c>
      <c r="U69" s="36">
        <f>IF(Données!BS70&gt;0,1,0)</f>
        <v>1</v>
      </c>
      <c r="V69" s="36">
        <f>IF(Données!BT70&gt;0,1,0)</f>
        <v>1</v>
      </c>
      <c r="W69" s="36">
        <f>IF(Données!BU70&gt;0,1,0)</f>
        <v>1</v>
      </c>
      <c r="X69" s="36">
        <f t="shared" si="16"/>
        <v>2</v>
      </c>
      <c r="Y69" s="36">
        <f t="shared" si="17"/>
        <v>5</v>
      </c>
      <c r="Z69" s="36">
        <f t="shared" si="18"/>
        <v>5</v>
      </c>
      <c r="AA69" s="36">
        <f t="shared" si="19"/>
        <v>5</v>
      </c>
      <c r="AB69" s="92">
        <f t="shared" si="20"/>
        <v>5</v>
      </c>
      <c r="AC69">
        <f>IF(X69&gt;0,(Données!AZ70+Données!BA70)/X69,0)</f>
        <v>48.97</v>
      </c>
      <c r="AD69">
        <f>IF(Y69&gt;0,SUM(Données!BB70:BF70)/Y69,0)</f>
        <v>71.648200000000003</v>
      </c>
      <c r="AE69">
        <f>IF(Z69&gt;0,SUM(Données!BG70:BK70)/Z69,0)</f>
        <v>131.35459999999998</v>
      </c>
      <c r="AF69">
        <f>IF(AA69&gt;0,SUM(Données!BL70:BP70)/AA69,0)</f>
        <v>134.97319999999999</v>
      </c>
      <c r="AG69">
        <f>IF(AB69&gt;0,SUM(Données!BQ70:BU70)/AB69,0)</f>
        <v>142.66479999999999</v>
      </c>
      <c r="AI69">
        <f>IF(AC69&gt;0,Budget!AC69*AH$2/AC69,0)</f>
        <v>25.168470492138045</v>
      </c>
      <c r="AJ69">
        <f>IF(AD69&gt;0,Budget!AD69*AH$2/AD69,0)</f>
        <v>23.45348522363437</v>
      </c>
      <c r="AK69">
        <f>IF(AE69&gt;0,Budget!AE69*AH$2/AE69,0)</f>
        <v>11.568685070793107</v>
      </c>
      <c r="AL69">
        <f>IF(AF69&gt;0,Budget!AF69*AH$2/AF69,0)</f>
        <v>8.2905347135579515</v>
      </c>
      <c r="AM69">
        <f>IF(AG69&gt;0,Budget!AG69*AH$2/AG69,0)</f>
        <v>10.097795672092905</v>
      </c>
      <c r="AO69">
        <f>Données!X70</f>
        <v>1642</v>
      </c>
      <c r="AP69" s="53">
        <f>Données!BU70</f>
        <v>168.77799999999999</v>
      </c>
      <c r="AQ69" s="53">
        <f t="shared" si="21"/>
        <v>9.7287561175034671</v>
      </c>
    </row>
    <row r="70" spans="1:43">
      <c r="A70" t="str">
        <f>Données!A71</f>
        <v>Inde</v>
      </c>
      <c r="B70" s="36">
        <f>IF(Données!AZ71&gt;0,1,0)</f>
        <v>1</v>
      </c>
      <c r="C70" s="36">
        <f>IF(Données!BA71&gt;0,1,0)</f>
        <v>1</v>
      </c>
      <c r="D70" s="36">
        <f>IF(Données!BB71&gt;0,1,0)</f>
        <v>1</v>
      </c>
      <c r="E70" s="36">
        <f>IF(Données!BC71&gt;0,1,0)</f>
        <v>1</v>
      </c>
      <c r="F70" s="36">
        <f>IF(Données!BD71&gt;0,1,0)</f>
        <v>1</v>
      </c>
      <c r="G70" s="36">
        <f>IF(Données!BE71&gt;0,1,0)</f>
        <v>1</v>
      </c>
      <c r="H70" s="36">
        <f>IF(Données!BF71&gt;0,1,0)</f>
        <v>1</v>
      </c>
      <c r="I70" s="36">
        <f>IF(Données!BG71&gt;0,1,0)</f>
        <v>1</v>
      </c>
      <c r="J70" s="36">
        <f>IF(Données!BH71&gt;0,1,0)</f>
        <v>1</v>
      </c>
      <c r="K70" s="36">
        <f>IF(Données!BI71&gt;0,1,0)</f>
        <v>1</v>
      </c>
      <c r="L70" s="36">
        <f>IF(Données!BJ71&gt;0,1,0)</f>
        <v>1</v>
      </c>
      <c r="M70" s="36">
        <f>IF(Données!BK71&gt;0,1,0)</f>
        <v>1</v>
      </c>
      <c r="N70" s="36">
        <f>IF(Données!BL71&gt;0,1,0)</f>
        <v>1</v>
      </c>
      <c r="O70" s="36">
        <f>IF(Données!BM71&gt;0,1,0)</f>
        <v>1</v>
      </c>
      <c r="P70" s="36">
        <f>IF(Données!BN71&gt;0,1,0)</f>
        <v>1</v>
      </c>
      <c r="Q70" s="36">
        <f>IF(Données!BO71&gt;0,1,0)</f>
        <v>1</v>
      </c>
      <c r="R70" s="36">
        <f>IF(Données!BP71&gt;0,1,0)</f>
        <v>1</v>
      </c>
      <c r="S70" s="36">
        <f>IF(Données!BQ71&gt;0,1,0)</f>
        <v>1</v>
      </c>
      <c r="T70" s="36">
        <f>IF(Données!BR71&gt;0,1,0)</f>
        <v>1</v>
      </c>
      <c r="U70" s="36">
        <f>IF(Données!BS71&gt;0,1,0)</f>
        <v>1</v>
      </c>
      <c r="V70" s="36">
        <f>IF(Données!BT71&gt;0,1,0)</f>
        <v>1</v>
      </c>
      <c r="W70" s="36">
        <f>IF(Données!BU71&gt;0,1,0)</f>
        <v>1</v>
      </c>
      <c r="X70" s="36">
        <f t="shared" si="16"/>
        <v>2</v>
      </c>
      <c r="Y70" s="36">
        <f t="shared" si="17"/>
        <v>5</v>
      </c>
      <c r="Z70" s="36">
        <f t="shared" si="18"/>
        <v>5</v>
      </c>
      <c r="AA70" s="36">
        <f t="shared" si="19"/>
        <v>5</v>
      </c>
      <c r="AB70" s="92">
        <f t="shared" si="20"/>
        <v>5</v>
      </c>
      <c r="AC70">
        <f>IF(X70&gt;0,(Données!AZ71+Données!BA71)/X70,0)</f>
        <v>447.80399999999997</v>
      </c>
      <c r="AD70">
        <f>IF(Y70&gt;0,SUM(Données!BB71:BF71)/Y70,0)</f>
        <v>566.8592000000001</v>
      </c>
      <c r="AE70">
        <f>IF(Z70&gt;0,SUM(Données!BG71:BK71)/Z70,0)</f>
        <v>1122.3012000000001</v>
      </c>
      <c r="AF70">
        <f>IF(AA70&gt;0,SUM(Données!BL71:BP71)/AA70,0)</f>
        <v>1851</v>
      </c>
      <c r="AG70">
        <f>IF(AB70&gt;0,SUM(Données!BQ71:BU71)/AB70,0)</f>
        <v>2546.8679999999999</v>
      </c>
      <c r="AI70">
        <f>IF(AC70&gt;0,Budget!AC70*AH$2/AC70,0)</f>
        <v>58.61604630597315</v>
      </c>
      <c r="AJ70">
        <f>IF(AD70&gt;0,Budget!AD70*AH$2/AD70,0)</f>
        <v>54.920516417480734</v>
      </c>
      <c r="AK70">
        <f>IF(AE70&gt;0,Budget!AE70*AH$2/AE70,0)</f>
        <v>37.431484524831653</v>
      </c>
      <c r="AL70">
        <f>IF(AF70&gt;0,Budget!AF70*AH$2/AF70,0)</f>
        <v>28.309022150189087</v>
      </c>
      <c r="AM70">
        <f>IF(AG70&gt;0,Budget!AG70*AH$2/AG70,0)</f>
        <v>24.5546294507607</v>
      </c>
      <c r="AO70">
        <f>Données!X71</f>
        <v>66510</v>
      </c>
      <c r="AP70" s="53">
        <f>Données!BU71</f>
        <v>2972</v>
      </c>
      <c r="AQ70" s="53">
        <f t="shared" si="21"/>
        <v>22.378869448183043</v>
      </c>
    </row>
    <row r="71" spans="1:43">
      <c r="A71" t="str">
        <f>Données!A72</f>
        <v>Indonésie</v>
      </c>
      <c r="B71" s="36">
        <f>IF(Données!AZ72&gt;0,1,0)</f>
        <v>1</v>
      </c>
      <c r="C71" s="36">
        <f>IF(Données!BA72&gt;0,1,0)</f>
        <v>1</v>
      </c>
      <c r="D71" s="36">
        <f>IF(Données!BB72&gt;0,1,0)</f>
        <v>1</v>
      </c>
      <c r="E71" s="36">
        <f>IF(Données!BC72&gt;0,1,0)</f>
        <v>1</v>
      </c>
      <c r="F71" s="36">
        <f>IF(Données!BD72&gt;0,1,0)</f>
        <v>1</v>
      </c>
      <c r="G71" s="36">
        <f>IF(Données!BE72&gt;0,1,0)</f>
        <v>1</v>
      </c>
      <c r="H71" s="36">
        <f>IF(Données!BF72&gt;0,1,0)</f>
        <v>1</v>
      </c>
      <c r="I71" s="36">
        <f>IF(Données!BG72&gt;0,1,0)</f>
        <v>1</v>
      </c>
      <c r="J71" s="36">
        <f>IF(Données!BH72&gt;0,1,0)</f>
        <v>1</v>
      </c>
      <c r="K71" s="36">
        <f>IF(Données!BI72&gt;0,1,0)</f>
        <v>1</v>
      </c>
      <c r="L71" s="36">
        <f>IF(Données!BJ72&gt;0,1,0)</f>
        <v>1</v>
      </c>
      <c r="M71" s="36">
        <f>IF(Données!BK72&gt;0,1,0)</f>
        <v>1</v>
      </c>
      <c r="N71" s="36">
        <f>IF(Données!BL72&gt;0,1,0)</f>
        <v>1</v>
      </c>
      <c r="O71" s="36">
        <f>IF(Données!BM72&gt;0,1,0)</f>
        <v>1</v>
      </c>
      <c r="P71" s="36">
        <f>IF(Données!BN72&gt;0,1,0)</f>
        <v>1</v>
      </c>
      <c r="Q71" s="36">
        <f>IF(Données!BO72&gt;0,1,0)</f>
        <v>1</v>
      </c>
      <c r="R71" s="36">
        <f>IF(Données!BP72&gt;0,1,0)</f>
        <v>1</v>
      </c>
      <c r="S71" s="36">
        <f>IF(Données!BQ72&gt;0,1,0)</f>
        <v>1</v>
      </c>
      <c r="T71" s="36">
        <f>IF(Données!BR72&gt;0,1,0)</f>
        <v>1</v>
      </c>
      <c r="U71" s="36">
        <f>IF(Données!BS72&gt;0,1,0)</f>
        <v>1</v>
      </c>
      <c r="V71" s="36">
        <f>IF(Données!BT72&gt;0,1,0)</f>
        <v>1</v>
      </c>
      <c r="W71" s="36">
        <f>IF(Données!BU72&gt;0,1,0)</f>
        <v>1</v>
      </c>
      <c r="X71" s="36">
        <f t="shared" si="16"/>
        <v>2</v>
      </c>
      <c r="Y71" s="36">
        <f t="shared" si="17"/>
        <v>5</v>
      </c>
      <c r="Z71" s="36">
        <f t="shared" si="18"/>
        <v>5</v>
      </c>
      <c r="AA71" s="36">
        <f t="shared" si="19"/>
        <v>5</v>
      </c>
      <c r="AB71" s="92">
        <f t="shared" si="20"/>
        <v>5</v>
      </c>
      <c r="AC71">
        <f>IF(X71&gt;0,(Données!AZ72+Données!BA72)/X71,0)</f>
        <v>142.2405</v>
      </c>
      <c r="AD71">
        <f>IF(Y71&gt;0,SUM(Données!BB72:BF72)/Y71,0)</f>
        <v>220.35599999999999</v>
      </c>
      <c r="AE71">
        <f>IF(Z71&gt;0,SUM(Données!BG72:BK72)/Z71,0)</f>
        <v>462.67459999999994</v>
      </c>
      <c r="AF71">
        <f>IF(AA71&gt;0,SUM(Données!BL72:BP72)/AA71,0)</f>
        <v>874.90899999999999</v>
      </c>
      <c r="AG71">
        <f>IF(AB71&gt;0,SUM(Données!BQ72:BU72)/AB71,0)</f>
        <v>986.29139999999984</v>
      </c>
      <c r="AI71">
        <f>IF(AC71&gt;0,Budget!AC71*AH$2/AC71,0)</f>
        <v>18.194536717742135</v>
      </c>
      <c r="AJ71">
        <f>IF(AD71&gt;0,Budget!AD71*AH$2/AD71,0)</f>
        <v>12.570567626930966</v>
      </c>
      <c r="AK71">
        <f>IF(AE71&gt;0,Budget!AE71*AH$2/AE71,0)</f>
        <v>7.7553425236656608</v>
      </c>
      <c r="AL71">
        <f>IF(AF71&gt;0,Budget!AF71*AH$2/AF71,0)</f>
        <v>7.0016424565297655</v>
      </c>
      <c r="AM71">
        <f>IF(AG71&gt;0,Budget!AG71*AH$2/AG71,0)</f>
        <v>7.9329496333436555</v>
      </c>
      <c r="AO71">
        <f>Données!X72</f>
        <v>7437</v>
      </c>
      <c r="AP71" s="53">
        <f>Données!BU72</f>
        <v>1100.9100000000001</v>
      </c>
      <c r="AQ71" s="53">
        <f t="shared" si="21"/>
        <v>6.7553205984140385</v>
      </c>
    </row>
    <row r="72" spans="1:43">
      <c r="A72" t="str">
        <f>Données!A73</f>
        <v>Iran</v>
      </c>
      <c r="B72" s="36">
        <f>IF(Données!AZ73&gt;0,1,0)</f>
        <v>1</v>
      </c>
      <c r="C72" s="36">
        <f>IF(Données!BA73&gt;0,1,0)</f>
        <v>1</v>
      </c>
      <c r="D72" s="36">
        <f>IF(Données!BB73&gt;0,1,0)</f>
        <v>1</v>
      </c>
      <c r="E72" s="36">
        <f>IF(Données!BC73&gt;0,1,0)</f>
        <v>1</v>
      </c>
      <c r="F72" s="36">
        <f>IF(Données!BD73&gt;0,1,0)</f>
        <v>1</v>
      </c>
      <c r="G72" s="36">
        <f>IF(Données!BE73&gt;0,1,0)</f>
        <v>1</v>
      </c>
      <c r="H72" s="36">
        <f>IF(Données!BF73&gt;0,1,0)</f>
        <v>1</v>
      </c>
      <c r="I72" s="36">
        <f>IF(Données!BG73&gt;0,1,0)</f>
        <v>1</v>
      </c>
      <c r="J72" s="36">
        <f>IF(Données!BH73&gt;0,1,0)</f>
        <v>1</v>
      </c>
      <c r="K72" s="36">
        <f>IF(Données!BI73&gt;0,1,0)</f>
        <v>1</v>
      </c>
      <c r="L72" s="36">
        <f>IF(Données!BJ73&gt;0,1,0)</f>
        <v>1</v>
      </c>
      <c r="M72" s="36">
        <f>IF(Données!BK73&gt;0,1,0)</f>
        <v>1</v>
      </c>
      <c r="N72" s="36">
        <f>IF(Données!BL73&gt;0,1,0)</f>
        <v>1</v>
      </c>
      <c r="O72" s="36">
        <f>IF(Données!BM73&gt;0,1,0)</f>
        <v>1</v>
      </c>
      <c r="P72" s="36">
        <f>IF(Données!BN73&gt;0,1,0)</f>
        <v>1</v>
      </c>
      <c r="Q72" s="36">
        <f>IF(Données!BO73&gt;0,1,0)</f>
        <v>1</v>
      </c>
      <c r="R72" s="36">
        <f>IF(Données!BP73&gt;0,1,0)</f>
        <v>1</v>
      </c>
      <c r="S72" s="36">
        <f>IF(Données!BQ73&gt;0,1,0)</f>
        <v>1</v>
      </c>
      <c r="T72" s="36">
        <f>IF(Données!BR73&gt;0,1,0)</f>
        <v>1</v>
      </c>
      <c r="U72" s="36">
        <f>IF(Données!BS73&gt;0,1,0)</f>
        <v>1</v>
      </c>
      <c r="V72" s="36">
        <f>IF(Données!BT73&gt;0,1,0)</f>
        <v>1</v>
      </c>
      <c r="W72" s="36">
        <f>IF(Données!BU73&gt;0,1,0)</f>
        <v>1</v>
      </c>
      <c r="X72" s="36">
        <f t="shared" si="16"/>
        <v>2</v>
      </c>
      <c r="Y72" s="36">
        <f t="shared" si="17"/>
        <v>5</v>
      </c>
      <c r="Z72" s="36">
        <f t="shared" si="18"/>
        <v>5</v>
      </c>
      <c r="AA72" s="36">
        <f t="shared" si="19"/>
        <v>5</v>
      </c>
      <c r="AB72" s="92">
        <f t="shared" si="20"/>
        <v>5</v>
      </c>
      <c r="AC72">
        <f>IF(X72&gt;0,(Données!AZ73+Données!BA73)/X72,0)</f>
        <v>243.01150000000001</v>
      </c>
      <c r="AD72">
        <f>IF(Y72&gt;0,SUM(Données!BB73:BF73)/Y72,0)</f>
        <v>233.97539999999998</v>
      </c>
      <c r="AE72">
        <f>IF(Z72&gt;0,SUM(Données!BG73:BK73)/Z72,0)</f>
        <v>333.41020000000003</v>
      </c>
      <c r="AF72">
        <f>IF(AA72&gt;0,SUM(Données!BL73:BP73)/AA72,0)</f>
        <v>453.72280000000001</v>
      </c>
      <c r="AG72">
        <f>IF(AB72&gt;0,SUM(Données!BQ73:BU73)/AB72,0)</f>
        <v>429.49920000000003</v>
      </c>
      <c r="AI72">
        <f>IF(AC72&gt;0,Budget!AC72*AH$2/AC72,0)</f>
        <v>21.780862222569713</v>
      </c>
      <c r="AJ72">
        <f>IF(AD72&gt;0,Budget!AD72*AH$2/AD72,0)</f>
        <v>32.647021866401346</v>
      </c>
      <c r="AK72">
        <f>IF(AE72&gt;0,Budget!AE72*AH$2/AE72,0)</f>
        <v>41.295077355161901</v>
      </c>
      <c r="AL72">
        <f>IF(AF72&gt;0,Budget!AF72*AH$2/AF72,0)</f>
        <v>27.217058521193998</v>
      </c>
      <c r="AM72">
        <f>IF(AG72&gt;0,Budget!AG72*AH$2/AG72,0)</f>
        <v>29.552557955870462</v>
      </c>
      <c r="AO72">
        <f>Données!X73</f>
        <v>13194</v>
      </c>
      <c r="AP72" s="53">
        <f>Données!BU73</f>
        <v>484.66300000000001</v>
      </c>
      <c r="AQ72" s="53">
        <f t="shared" si="21"/>
        <v>27.223039514054094</v>
      </c>
    </row>
    <row r="73" spans="1:43">
      <c r="A73" t="str">
        <f>Données!A74</f>
        <v>Iraq</v>
      </c>
      <c r="B73" s="36">
        <f>IF(Données!AZ74&gt;0,1,0)</f>
        <v>1</v>
      </c>
      <c r="C73" s="36">
        <f>IF(Données!BA74&gt;0,1,0)</f>
        <v>1</v>
      </c>
      <c r="D73" s="36">
        <f>IF(Données!BB74&gt;0,1,0)</f>
        <v>1</v>
      </c>
      <c r="E73" s="36">
        <f>IF(Données!BC74&gt;0,1,0)</f>
        <v>1</v>
      </c>
      <c r="F73" s="36">
        <f>IF(Données!BD74&gt;0,1,0)</f>
        <v>1</v>
      </c>
      <c r="G73" s="36">
        <f>IF(Données!BE74&gt;0,1,0)</f>
        <v>1</v>
      </c>
      <c r="H73" s="36">
        <f>IF(Données!BF74&gt;0,1,0)</f>
        <v>1</v>
      </c>
      <c r="I73" s="36">
        <f>IF(Données!BG74&gt;0,1,0)</f>
        <v>1</v>
      </c>
      <c r="J73" s="36">
        <f>IF(Données!BH74&gt;0,1,0)</f>
        <v>1</v>
      </c>
      <c r="K73" s="36">
        <f>IF(Données!BI74&gt;0,1,0)</f>
        <v>1</v>
      </c>
      <c r="L73" s="36">
        <f>IF(Données!BJ74&gt;0,1,0)</f>
        <v>1</v>
      </c>
      <c r="M73" s="36">
        <f>IF(Données!BK74&gt;0,1,0)</f>
        <v>1</v>
      </c>
      <c r="N73" s="36">
        <f>IF(Données!BL74&gt;0,1,0)</f>
        <v>1</v>
      </c>
      <c r="O73" s="36">
        <f>IF(Données!BM74&gt;0,1,0)</f>
        <v>1</v>
      </c>
      <c r="P73" s="36">
        <f>IF(Données!BN74&gt;0,1,0)</f>
        <v>1</v>
      </c>
      <c r="Q73" s="36">
        <f>IF(Données!BO74&gt;0,1,0)</f>
        <v>1</v>
      </c>
      <c r="R73" s="36">
        <f>IF(Données!BP74&gt;0,1,0)</f>
        <v>1</v>
      </c>
      <c r="S73" s="36">
        <f>IF(Données!BQ74&gt;0,1,0)</f>
        <v>1</v>
      </c>
      <c r="T73" s="36">
        <f>IF(Données!BR74&gt;0,1,0)</f>
        <v>1</v>
      </c>
      <c r="U73" s="36">
        <f>IF(Données!BS74&gt;0,1,0)</f>
        <v>1</v>
      </c>
      <c r="V73" s="36">
        <f>IF(Données!BT74&gt;0,1,0)</f>
        <v>1</v>
      </c>
      <c r="W73" s="36">
        <f>IF(Données!BU74&gt;0,1,0)</f>
        <v>1</v>
      </c>
      <c r="X73" s="36">
        <f t="shared" si="16"/>
        <v>2</v>
      </c>
      <c r="Y73" s="36">
        <f t="shared" si="17"/>
        <v>5</v>
      </c>
      <c r="Z73" s="36">
        <f t="shared" si="18"/>
        <v>5</v>
      </c>
      <c r="AA73" s="36">
        <f t="shared" si="19"/>
        <v>5</v>
      </c>
      <c r="AB73" s="92">
        <f t="shared" si="20"/>
        <v>5</v>
      </c>
      <c r="AC73">
        <f>IF(X73&gt;0,(Données!AZ74+Données!BA74)/X73,0)</f>
        <v>14.459</v>
      </c>
      <c r="AD73">
        <f>IF(Y73&gt;0,SUM(Données!BB74:BF74)/Y73,0)</f>
        <v>23.241000000000003</v>
      </c>
      <c r="AE73">
        <f>IF(Z73&gt;0,SUM(Données!BG74:BK74)/Z73,0)</f>
        <v>89.463200000000001</v>
      </c>
      <c r="AF73">
        <f>IF(AA73&gt;0,SUM(Données!BL74:BP74)/AA73,0)</f>
        <v>202.3176</v>
      </c>
      <c r="AG73">
        <f>IF(AB73&gt;0,SUM(Données!BQ74:BU74)/AB73,0)</f>
        <v>198.61759999999998</v>
      </c>
      <c r="AI73">
        <f>IF(AC73&gt;0,Budget!AC73*AH$2/AC73,0)</f>
        <v>6.6394633100491047</v>
      </c>
      <c r="AJ73">
        <f>IF(AD73&gt;0,Budget!AD73*AH$2/AD73,0)</f>
        <v>90.486639989673407</v>
      </c>
      <c r="AK73">
        <f>IF(AE73&gt;0,Budget!AE73*AH$2/AE73,0)</f>
        <v>35.867261622656024</v>
      </c>
      <c r="AL73">
        <f>IF(AF73&gt;0,Budget!AF73*AH$2/AF73,0)</f>
        <v>28.171548100610131</v>
      </c>
      <c r="AM73">
        <f>IF(AG73&gt;0,Budget!AG73*AH$2/AG73,0)</f>
        <v>35.687673197138622</v>
      </c>
      <c r="AO73">
        <f>Données!X74</f>
        <v>6318</v>
      </c>
      <c r="AP73" s="53">
        <f>Données!BU74</f>
        <v>225.25700000000001</v>
      </c>
      <c r="AQ73" s="53">
        <f t="shared" si="21"/>
        <v>28.047962993380892</v>
      </c>
    </row>
    <row r="74" spans="1:43">
      <c r="A74" t="str">
        <f>Données!A75</f>
        <v>Irlande</v>
      </c>
      <c r="B74" s="36">
        <f>IF(Données!AZ75&gt;0,1,0)</f>
        <v>1</v>
      </c>
      <c r="C74" s="36">
        <f>IF(Données!BA75&gt;0,1,0)</f>
        <v>1</v>
      </c>
      <c r="D74" s="36">
        <f>IF(Données!BB75&gt;0,1,0)</f>
        <v>1</v>
      </c>
      <c r="E74" s="36">
        <f>IF(Données!BC75&gt;0,1,0)</f>
        <v>1</v>
      </c>
      <c r="F74" s="36">
        <f>IF(Données!BD75&gt;0,1,0)</f>
        <v>1</v>
      </c>
      <c r="G74" s="36">
        <f>IF(Données!BE75&gt;0,1,0)</f>
        <v>1</v>
      </c>
      <c r="H74" s="36">
        <f>IF(Données!BF75&gt;0,1,0)</f>
        <v>1</v>
      </c>
      <c r="I74" s="36">
        <f>IF(Données!BG75&gt;0,1,0)</f>
        <v>1</v>
      </c>
      <c r="J74" s="36">
        <f>IF(Données!BH75&gt;0,1,0)</f>
        <v>1</v>
      </c>
      <c r="K74" s="36">
        <f>IF(Données!BI75&gt;0,1,0)</f>
        <v>1</v>
      </c>
      <c r="L74" s="36">
        <f>IF(Données!BJ75&gt;0,1,0)</f>
        <v>1</v>
      </c>
      <c r="M74" s="36">
        <f>IF(Données!BK75&gt;0,1,0)</f>
        <v>1</v>
      </c>
      <c r="N74" s="36">
        <f>IF(Données!BL75&gt;0,1,0)</f>
        <v>1</v>
      </c>
      <c r="O74" s="36">
        <f>IF(Données!BM75&gt;0,1,0)</f>
        <v>1</v>
      </c>
      <c r="P74" s="36">
        <f>IF(Données!BN75&gt;0,1,0)</f>
        <v>1</v>
      </c>
      <c r="Q74" s="36">
        <f>IF(Données!BO75&gt;0,1,0)</f>
        <v>1</v>
      </c>
      <c r="R74" s="36">
        <f>IF(Données!BP75&gt;0,1,0)</f>
        <v>1</v>
      </c>
      <c r="S74" s="36">
        <f>IF(Données!BQ75&gt;0,1,0)</f>
        <v>1</v>
      </c>
      <c r="T74" s="36">
        <f>IF(Données!BR75&gt;0,1,0)</f>
        <v>1</v>
      </c>
      <c r="U74" s="36">
        <f>IF(Données!BS75&gt;0,1,0)</f>
        <v>1</v>
      </c>
      <c r="V74" s="36">
        <f>IF(Données!BT75&gt;0,1,0)</f>
        <v>1</v>
      </c>
      <c r="W74" s="36">
        <f>IF(Données!BU75&gt;0,1,0)</f>
        <v>1</v>
      </c>
      <c r="X74" s="36">
        <f t="shared" si="16"/>
        <v>2</v>
      </c>
      <c r="Y74" s="36">
        <f t="shared" si="17"/>
        <v>5</v>
      </c>
      <c r="Z74" s="36">
        <f t="shared" si="18"/>
        <v>5</v>
      </c>
      <c r="AA74" s="36">
        <f t="shared" si="19"/>
        <v>5</v>
      </c>
      <c r="AB74" s="92">
        <f t="shared" si="20"/>
        <v>5</v>
      </c>
      <c r="AC74">
        <f>IF(X74&gt;0,(Données!AZ75+Données!BA75)/X74,0)</f>
        <v>94.508999999999986</v>
      </c>
      <c r="AD74">
        <f>IF(Y74&gt;0,SUM(Données!BB75:BF75)/Y74,0)</f>
        <v>139.25200000000001</v>
      </c>
      <c r="AE74">
        <f>IF(Z74&gt;0,SUM(Données!BG75:BK75)/Z74,0)</f>
        <v>245.56420000000003</v>
      </c>
      <c r="AF74">
        <f>IF(AA74&gt;0,SUM(Données!BL75:BP75)/AA74,0)</f>
        <v>236.73379999999997</v>
      </c>
      <c r="AG74">
        <f>IF(AB74&gt;0,SUM(Données!BQ75:BU75)/AB74,0)</f>
        <v>335.73779999999999</v>
      </c>
      <c r="AI74">
        <f>IF(AC74&gt;0,Budget!AC74*AH$2/AC74,0)</f>
        <v>11.506840618353809</v>
      </c>
      <c r="AJ74">
        <f>IF(AD74&gt;0,Budget!AD74*AH$2/AD74,0)</f>
        <v>8.3747450664981464</v>
      </c>
      <c r="AK74">
        <f>IF(AE74&gt;0,Budget!AE74*AH$2/AE74,0)</f>
        <v>4.7897861333207361</v>
      </c>
      <c r="AL74">
        <f>IF(AF74&gt;0,Budget!AF74*AH$2/AF74,0)</f>
        <v>4.4345167441235684</v>
      </c>
      <c r="AM74">
        <f>IF(AG74&gt;0,Budget!AG74*AH$2/AG74,0)</f>
        <v>3.2197744787748057</v>
      </c>
      <c r="AO74">
        <f>Données!X75</f>
        <v>1208</v>
      </c>
      <c r="AP74" s="53">
        <f>Données!BU75</f>
        <v>381.57100000000003</v>
      </c>
      <c r="AQ74" s="53">
        <f t="shared" si="21"/>
        <v>3.1658590406503637</v>
      </c>
    </row>
    <row r="75" spans="1:43">
      <c r="A75" t="str">
        <f>Données!A76</f>
        <v>Islande</v>
      </c>
      <c r="B75" s="36">
        <f>IF(Données!AZ76&gt;0,1,0)</f>
        <v>1</v>
      </c>
      <c r="C75" s="36">
        <f>IF(Données!BA76&gt;0,1,0)</f>
        <v>1</v>
      </c>
      <c r="D75" s="36">
        <f>IF(Données!BB76&gt;0,1,0)</f>
        <v>1</v>
      </c>
      <c r="E75" s="36">
        <f>IF(Données!BC76&gt;0,1,0)</f>
        <v>1</v>
      </c>
      <c r="F75" s="36">
        <f>IF(Données!BD76&gt;0,1,0)</f>
        <v>1</v>
      </c>
      <c r="G75" s="36">
        <f>IF(Données!BE76&gt;0,1,0)</f>
        <v>1</v>
      </c>
      <c r="H75" s="36">
        <f>IF(Données!BF76&gt;0,1,0)</f>
        <v>1</v>
      </c>
      <c r="I75" s="36">
        <f>IF(Données!BG76&gt;0,1,0)</f>
        <v>1</v>
      </c>
      <c r="J75" s="36">
        <f>IF(Données!BH76&gt;0,1,0)</f>
        <v>1</v>
      </c>
      <c r="K75" s="36">
        <f>IF(Données!BI76&gt;0,1,0)</f>
        <v>1</v>
      </c>
      <c r="L75" s="36">
        <f>IF(Données!BJ76&gt;0,1,0)</f>
        <v>1</v>
      </c>
      <c r="M75" s="36">
        <f>IF(Données!BK76&gt;0,1,0)</f>
        <v>1</v>
      </c>
      <c r="N75" s="36">
        <f>IF(Données!BL76&gt;0,1,0)</f>
        <v>1</v>
      </c>
      <c r="O75" s="36">
        <f>IF(Données!BM76&gt;0,1,0)</f>
        <v>1</v>
      </c>
      <c r="P75" s="36">
        <f>IF(Données!BN76&gt;0,1,0)</f>
        <v>1</v>
      </c>
      <c r="Q75" s="36">
        <f>IF(Données!BO76&gt;0,1,0)</f>
        <v>1</v>
      </c>
      <c r="R75" s="36">
        <f>IF(Données!BP76&gt;0,1,0)</f>
        <v>1</v>
      </c>
      <c r="S75" s="36">
        <f>IF(Données!BQ76&gt;0,1,0)</f>
        <v>1</v>
      </c>
      <c r="T75" s="36">
        <f>IF(Données!BR76&gt;0,1,0)</f>
        <v>1</v>
      </c>
      <c r="U75" s="36">
        <f>IF(Données!BS76&gt;0,1,0)</f>
        <v>1</v>
      </c>
      <c r="V75" s="36">
        <f>IF(Données!BT76&gt;0,1,0)</f>
        <v>1</v>
      </c>
      <c r="W75" s="36">
        <f>IF(Données!BU76&gt;0,1,0)</f>
        <v>1</v>
      </c>
      <c r="X75" s="36">
        <f t="shared" si="16"/>
        <v>2</v>
      </c>
      <c r="Y75" s="36">
        <f t="shared" si="17"/>
        <v>5</v>
      </c>
      <c r="Z75" s="36">
        <f t="shared" si="18"/>
        <v>5</v>
      </c>
      <c r="AA75" s="36">
        <f t="shared" si="19"/>
        <v>5</v>
      </c>
      <c r="AB75" s="92">
        <f t="shared" si="20"/>
        <v>5</v>
      </c>
      <c r="AC75">
        <f>IF(X75&gt;0,(Données!AZ76+Données!BA76)/X75,0)</f>
        <v>8.7330000000000005</v>
      </c>
      <c r="AD75">
        <f>IF(Y75&gt;0,SUM(Données!BB76:BF76)/Y75,0)</f>
        <v>10.3506</v>
      </c>
      <c r="AE75">
        <f>IF(Z75&gt;0,SUM(Données!BG76:BK76)/Z75,0)</f>
        <v>17.322800000000001</v>
      </c>
      <c r="AF75">
        <f>IF(AA75&gt;0,SUM(Données!BL76:BP76)/AA75,0)</f>
        <v>15.471799999999998</v>
      </c>
      <c r="AG75">
        <f>IF(AB75&gt;0,SUM(Données!BQ76:BU76)/AB75,0)</f>
        <v>22.5852</v>
      </c>
      <c r="AI75">
        <f>IF(AC75&gt;0,Budget!AC75*AH$2/AC75,0)</f>
        <v>0</v>
      </c>
      <c r="AJ75">
        <f>IF(AD75&gt;0,Budget!AD75*AH$2/AD75,0)</f>
        <v>0</v>
      </c>
      <c r="AK75">
        <f>IF(AE75&gt;0,Budget!AE75*AH$2/AE75,0)</f>
        <v>0</v>
      </c>
      <c r="AL75">
        <f>IF(AF75&gt;0,Budget!AF75*AH$2/AF75,0)</f>
        <v>0</v>
      </c>
      <c r="AM75">
        <f>IF(AG75&gt;0,Budget!AG75*AH$2/AG75,0)</f>
        <v>0</v>
      </c>
      <c r="AO75">
        <f>Données!X76</f>
        <v>0</v>
      </c>
      <c r="AP75" s="53">
        <f>Données!BU76</f>
        <v>24.544</v>
      </c>
      <c r="AQ75" s="53">
        <f t="shared" si="21"/>
        <v>0</v>
      </c>
    </row>
    <row r="76" spans="1:43">
      <c r="A76" t="str">
        <f>Données!A77</f>
        <v>Israël</v>
      </c>
      <c r="B76" s="36">
        <f>IF(Données!AZ77&gt;0,1,0)</f>
        <v>1</v>
      </c>
      <c r="C76" s="36">
        <f>IF(Données!BA77&gt;0,1,0)</f>
        <v>1</v>
      </c>
      <c r="D76" s="36">
        <f>IF(Données!BB77&gt;0,1,0)</f>
        <v>1</v>
      </c>
      <c r="E76" s="36">
        <f>IF(Données!BC77&gt;0,1,0)</f>
        <v>1</v>
      </c>
      <c r="F76" s="36">
        <f>IF(Données!BD77&gt;0,1,0)</f>
        <v>1</v>
      </c>
      <c r="G76" s="36">
        <f>IF(Données!BE77&gt;0,1,0)</f>
        <v>1</v>
      </c>
      <c r="H76" s="36">
        <f>IF(Données!BF77&gt;0,1,0)</f>
        <v>1</v>
      </c>
      <c r="I76" s="36">
        <f>IF(Données!BG77&gt;0,1,0)</f>
        <v>1</v>
      </c>
      <c r="J76" s="36">
        <f>IF(Données!BH77&gt;0,1,0)</f>
        <v>1</v>
      </c>
      <c r="K76" s="36">
        <f>IF(Données!BI77&gt;0,1,0)</f>
        <v>1</v>
      </c>
      <c r="L76" s="36">
        <f>IF(Données!BJ77&gt;0,1,0)</f>
        <v>1</v>
      </c>
      <c r="M76" s="36">
        <f>IF(Données!BK77&gt;0,1,0)</f>
        <v>1</v>
      </c>
      <c r="N76" s="36">
        <f>IF(Données!BL77&gt;0,1,0)</f>
        <v>1</v>
      </c>
      <c r="O76" s="36">
        <f>IF(Données!BM77&gt;0,1,0)</f>
        <v>1</v>
      </c>
      <c r="P76" s="36">
        <f>IF(Données!BN77&gt;0,1,0)</f>
        <v>1</v>
      </c>
      <c r="Q76" s="36">
        <f>IF(Données!BO77&gt;0,1,0)</f>
        <v>1</v>
      </c>
      <c r="R76" s="36">
        <f>IF(Données!BP77&gt;0,1,0)</f>
        <v>1</v>
      </c>
      <c r="S76" s="36">
        <f>IF(Données!BQ77&gt;0,1,0)</f>
        <v>1</v>
      </c>
      <c r="T76" s="36">
        <f>IF(Données!BR77&gt;0,1,0)</f>
        <v>1</v>
      </c>
      <c r="U76" s="36">
        <f>IF(Données!BS77&gt;0,1,0)</f>
        <v>1</v>
      </c>
      <c r="V76" s="36">
        <f>IF(Données!BT77&gt;0,1,0)</f>
        <v>1</v>
      </c>
      <c r="W76" s="36">
        <f>IF(Données!BU77&gt;0,1,0)</f>
        <v>1</v>
      </c>
      <c r="X76" s="36">
        <f t="shared" si="16"/>
        <v>2</v>
      </c>
      <c r="Y76" s="36">
        <f t="shared" si="17"/>
        <v>5</v>
      </c>
      <c r="Z76" s="36">
        <f t="shared" si="18"/>
        <v>5</v>
      </c>
      <c r="AA76" s="36">
        <f t="shared" si="19"/>
        <v>5</v>
      </c>
      <c r="AB76" s="92">
        <f t="shared" si="20"/>
        <v>5</v>
      </c>
      <c r="AC76">
        <f>IF(X76&gt;0,(Données!AZ77+Données!BA77)/X76,0)</f>
        <v>116.4365</v>
      </c>
      <c r="AD76">
        <f>IF(Y76&gt;0,SUM(Données!BB77:BF77)/Y76,0)</f>
        <v>129.22179999999997</v>
      </c>
      <c r="AE76">
        <f>IF(Z76&gt;0,SUM(Données!BG77:BK77)/Z76,0)</f>
        <v>179.70940000000002</v>
      </c>
      <c r="AF76">
        <f>IF(AA76&gt;0,SUM(Données!BL77:BP77)/AA76,0)</f>
        <v>271.16199999999998</v>
      </c>
      <c r="AG76">
        <f>IF(AB76&gt;0,SUM(Données!BQ77:BU77)/AB76,0)</f>
        <v>344.9058</v>
      </c>
      <c r="AI76">
        <f>IF(AC76&gt;0,Budget!AC76*AH$2/AC76,0)</f>
        <v>114.27688053144848</v>
      </c>
      <c r="AJ76">
        <f>IF(AD76&gt;0,Budget!AD76*AH$2/AD76,0)</f>
        <v>121.2736550643932</v>
      </c>
      <c r="AK76">
        <f>IF(AE76&gt;0,Budget!AE76*AH$2/AE76,0)</f>
        <v>91.403120816162087</v>
      </c>
      <c r="AL76">
        <f>IF(AF76&gt;0,Budget!AF76*AH$2/AF76,0)</f>
        <v>62.543424226108385</v>
      </c>
      <c r="AM76">
        <f>IF(AG76&gt;0,Budget!AG76*AH$2/AG76,0)</f>
        <v>47.046468919919583</v>
      </c>
      <c r="AO76">
        <f>Données!X77</f>
        <v>15947</v>
      </c>
      <c r="AP76" s="53">
        <f>Données!BU77</f>
        <v>381.56900000000002</v>
      </c>
      <c r="AQ76" s="53">
        <f t="shared" si="21"/>
        <v>41.793227437239395</v>
      </c>
    </row>
    <row r="77" spans="1:43">
      <c r="A77" t="str">
        <f>Données!A78</f>
        <v>Italie</v>
      </c>
      <c r="B77" s="36">
        <f>IF(Données!AZ78&gt;0,1,0)</f>
        <v>1</v>
      </c>
      <c r="C77" s="36">
        <f>IF(Données!BA78&gt;0,1,0)</f>
        <v>1</v>
      </c>
      <c r="D77" s="36">
        <f>IF(Données!BB78&gt;0,1,0)</f>
        <v>1</v>
      </c>
      <c r="E77" s="36">
        <f>IF(Données!BC78&gt;0,1,0)</f>
        <v>1</v>
      </c>
      <c r="F77" s="36">
        <f>IF(Données!BD78&gt;0,1,0)</f>
        <v>1</v>
      </c>
      <c r="G77" s="36">
        <f>IF(Données!BE78&gt;0,1,0)</f>
        <v>1</v>
      </c>
      <c r="H77" s="36">
        <f>IF(Données!BF78&gt;0,1,0)</f>
        <v>1</v>
      </c>
      <c r="I77" s="36">
        <f>IF(Données!BG78&gt;0,1,0)</f>
        <v>1</v>
      </c>
      <c r="J77" s="36">
        <f>IF(Données!BH78&gt;0,1,0)</f>
        <v>1</v>
      </c>
      <c r="K77" s="36">
        <f>IF(Données!BI78&gt;0,1,0)</f>
        <v>1</v>
      </c>
      <c r="L77" s="36">
        <f>IF(Données!BJ78&gt;0,1,0)</f>
        <v>1</v>
      </c>
      <c r="M77" s="36">
        <f>IF(Données!BK78&gt;0,1,0)</f>
        <v>1</v>
      </c>
      <c r="N77" s="36">
        <f>IF(Données!BL78&gt;0,1,0)</f>
        <v>1</v>
      </c>
      <c r="O77" s="36">
        <f>IF(Données!BM78&gt;0,1,0)</f>
        <v>1</v>
      </c>
      <c r="P77" s="36">
        <f>IF(Données!BN78&gt;0,1,0)</f>
        <v>1</v>
      </c>
      <c r="Q77" s="36">
        <f>IF(Données!BO78&gt;0,1,0)</f>
        <v>1</v>
      </c>
      <c r="R77" s="36">
        <f>IF(Données!BP78&gt;0,1,0)</f>
        <v>1</v>
      </c>
      <c r="S77" s="36">
        <f>IF(Données!BQ78&gt;0,1,0)</f>
        <v>1</v>
      </c>
      <c r="T77" s="36">
        <f>IF(Données!BR78&gt;0,1,0)</f>
        <v>1</v>
      </c>
      <c r="U77" s="36">
        <f>IF(Données!BS78&gt;0,1,0)</f>
        <v>1</v>
      </c>
      <c r="V77" s="36">
        <f>IF(Données!BT78&gt;0,1,0)</f>
        <v>1</v>
      </c>
      <c r="W77" s="36">
        <f>IF(Données!BU78&gt;0,1,0)</f>
        <v>1</v>
      </c>
      <c r="X77" s="36">
        <f t="shared" si="16"/>
        <v>2</v>
      </c>
      <c r="Y77" s="36">
        <f t="shared" si="17"/>
        <v>5</v>
      </c>
      <c r="Z77" s="36">
        <f t="shared" si="18"/>
        <v>5</v>
      </c>
      <c r="AA77" s="36">
        <f t="shared" si="19"/>
        <v>5</v>
      </c>
      <c r="AB77" s="92">
        <f t="shared" si="20"/>
        <v>5</v>
      </c>
      <c r="AC77">
        <f>IF(X77&gt;0,(Données!AZ78+Données!BA78)/X77,0)</f>
        <v>1259.06</v>
      </c>
      <c r="AD77">
        <f>IF(Y77&gt;0,SUM(Données!BB78:BF78)/Y77,0)</f>
        <v>1390.194</v>
      </c>
      <c r="AE77">
        <f>IF(Z77&gt;0,SUM(Données!BG78:BK78)/Z77,0)</f>
        <v>2119.7580000000003</v>
      </c>
      <c r="AF77">
        <f>IF(AA77&gt;0,SUM(Données!BL78:BP78)/AA77,0)</f>
        <v>2153.5359999999996</v>
      </c>
      <c r="AG77">
        <f>IF(AB77&gt;0,SUM(Données!BQ78:BU78)/AB77,0)</f>
        <v>1949.6260000000002</v>
      </c>
      <c r="AI77">
        <f>IF(AC77&gt;0,Budget!AC77*AH$2/AC77,0)</f>
        <v>23.822931393261641</v>
      </c>
      <c r="AJ77">
        <f>IF(AD77&gt;0,Budget!AD77*AH$2/AD77,0)</f>
        <v>23.619005692730656</v>
      </c>
      <c r="AK77">
        <f>IF(AE77&gt;0,Budget!AE77*AH$2/AE77,0)</f>
        <v>14.621574726926374</v>
      </c>
      <c r="AL77">
        <f>IF(AF77&gt;0,Budget!AF77*AH$2/AF77,0)</f>
        <v>12.485697940503435</v>
      </c>
      <c r="AM77">
        <f>IF(AG77&gt;0,Budget!AG77*AH$2/AG77,0)</f>
        <v>13.206840696625916</v>
      </c>
      <c r="AO77">
        <f>Données!X78</f>
        <v>27808</v>
      </c>
      <c r="AP77" s="53">
        <f>Données!BU78</f>
        <v>2025.87</v>
      </c>
      <c r="AQ77" s="53">
        <f t="shared" si="21"/>
        <v>13.726448390074388</v>
      </c>
    </row>
    <row r="78" spans="1:43">
      <c r="A78" t="str">
        <f>Données!A79</f>
        <v>Jamaïque</v>
      </c>
      <c r="B78" s="36">
        <f>IF(Données!AZ79&gt;0,1,0)</f>
        <v>1</v>
      </c>
      <c r="C78" s="36">
        <f>IF(Données!BA79&gt;0,1,0)</f>
        <v>1</v>
      </c>
      <c r="D78" s="36">
        <f>IF(Données!BB79&gt;0,1,0)</f>
        <v>1</v>
      </c>
      <c r="E78" s="36">
        <f>IF(Données!BC79&gt;0,1,0)</f>
        <v>1</v>
      </c>
      <c r="F78" s="36">
        <f>IF(Données!BD79&gt;0,1,0)</f>
        <v>1</v>
      </c>
      <c r="G78" s="36">
        <f>IF(Données!BE79&gt;0,1,0)</f>
        <v>1</v>
      </c>
      <c r="H78" s="36">
        <f>IF(Données!BF79&gt;0,1,0)</f>
        <v>1</v>
      </c>
      <c r="I78" s="36">
        <f>IF(Données!BG79&gt;0,1,0)</f>
        <v>1</v>
      </c>
      <c r="J78" s="36">
        <f>IF(Données!BH79&gt;0,1,0)</f>
        <v>1</v>
      </c>
      <c r="K78" s="36">
        <f>IF(Données!BI79&gt;0,1,0)</f>
        <v>1</v>
      </c>
      <c r="L78" s="36">
        <f>IF(Données!BJ79&gt;0,1,0)</f>
        <v>1</v>
      </c>
      <c r="M78" s="36">
        <f>IF(Données!BK79&gt;0,1,0)</f>
        <v>1</v>
      </c>
      <c r="N78" s="36">
        <f>IF(Données!BL79&gt;0,1,0)</f>
        <v>1</v>
      </c>
      <c r="O78" s="36">
        <f>IF(Données!BM79&gt;0,1,0)</f>
        <v>1</v>
      </c>
      <c r="P78" s="36">
        <f>IF(Données!BN79&gt;0,1,0)</f>
        <v>1</v>
      </c>
      <c r="Q78" s="36">
        <f>IF(Données!BO79&gt;0,1,0)</f>
        <v>1</v>
      </c>
      <c r="R78" s="36">
        <f>IF(Données!BP79&gt;0,1,0)</f>
        <v>1</v>
      </c>
      <c r="S78" s="36">
        <f>IF(Données!BQ79&gt;0,1,0)</f>
        <v>1</v>
      </c>
      <c r="T78" s="36">
        <f>IF(Données!BR79&gt;0,1,0)</f>
        <v>1</v>
      </c>
      <c r="U78" s="36">
        <f>IF(Données!BS79&gt;0,1,0)</f>
        <v>1</v>
      </c>
      <c r="V78" s="36">
        <f>IF(Données!BT79&gt;0,1,0)</f>
        <v>1</v>
      </c>
      <c r="W78" s="36">
        <f>IF(Données!BU79&gt;0,1,0)</f>
        <v>1</v>
      </c>
      <c r="X78" s="36">
        <f t="shared" si="16"/>
        <v>2</v>
      </c>
      <c r="Y78" s="36">
        <f t="shared" si="17"/>
        <v>5</v>
      </c>
      <c r="Z78" s="36">
        <f t="shared" si="18"/>
        <v>5</v>
      </c>
      <c r="AA78" s="36">
        <f t="shared" si="19"/>
        <v>5</v>
      </c>
      <c r="AB78" s="92">
        <f t="shared" si="20"/>
        <v>5</v>
      </c>
      <c r="AC78">
        <f>IF(X78&gt;0,(Données!AZ79+Données!BA79)/X78,0)</f>
        <v>8.8369999999999997</v>
      </c>
      <c r="AD78">
        <f>IF(Y78&gt;0,SUM(Données!BB79:BF79)/Y78,0)</f>
        <v>9.5167999999999999</v>
      </c>
      <c r="AE78">
        <f>IF(Z78&gt;0,SUM(Données!BG79:BK79)/Z78,0)</f>
        <v>12.382000000000001</v>
      </c>
      <c r="AF78">
        <f>IF(AA78&gt;0,SUM(Données!BL79:BP79)/AA78,0)</f>
        <v>14.0892</v>
      </c>
      <c r="AG78">
        <f>IF(AB78&gt;0,SUM(Données!BQ79:BU79)/AB78,0)</f>
        <v>14.9214</v>
      </c>
      <c r="AI78">
        <f>IF(AC78&gt;0,Budget!AC78*AH$2/AC78,0)</f>
        <v>7.6213647165327592</v>
      </c>
      <c r="AJ78">
        <f>IF(AD78&gt;0,Budget!AD78*AH$2/AD78,0)</f>
        <v>8.0636348352387355</v>
      </c>
      <c r="AK78">
        <f>IF(AE78&gt;0,Budget!AE78*AH$2/AE78,0)</f>
        <v>8.7643353254724605</v>
      </c>
      <c r="AL78">
        <f>IF(AF78&gt;0,Budget!AF78*AH$2/AF78,0)</f>
        <v>8.5739431621383755</v>
      </c>
      <c r="AM78">
        <f>IF(AG78&gt;0,Budget!AG78*AH$2/AG78,0)</f>
        <v>10.856890104145723</v>
      </c>
      <c r="AO78">
        <f>Données!X79</f>
        <v>208</v>
      </c>
      <c r="AP78" s="53">
        <f>Données!BU79</f>
        <v>16.152000000000001</v>
      </c>
      <c r="AQ78" s="53">
        <f t="shared" si="21"/>
        <v>12.877662209014362</v>
      </c>
    </row>
    <row r="79" spans="1:43">
      <c r="A79" t="str">
        <f>Données!A80</f>
        <v>Japon</v>
      </c>
      <c r="B79" s="36">
        <f>IF(Données!AZ80&gt;0,1,0)</f>
        <v>1</v>
      </c>
      <c r="C79" s="36">
        <f>IF(Données!BA80&gt;0,1,0)</f>
        <v>1</v>
      </c>
      <c r="D79" s="36">
        <f>IF(Données!BB80&gt;0,1,0)</f>
        <v>1</v>
      </c>
      <c r="E79" s="36">
        <f>IF(Données!BC80&gt;0,1,0)</f>
        <v>1</v>
      </c>
      <c r="F79" s="36">
        <f>IF(Données!BD80&gt;0,1,0)</f>
        <v>1</v>
      </c>
      <c r="G79" s="36">
        <f>IF(Données!BE80&gt;0,1,0)</f>
        <v>1</v>
      </c>
      <c r="H79" s="36">
        <f>IF(Données!BF80&gt;0,1,0)</f>
        <v>1</v>
      </c>
      <c r="I79" s="36">
        <f>IF(Données!BG80&gt;0,1,0)</f>
        <v>1</v>
      </c>
      <c r="J79" s="36">
        <f>IF(Données!BH80&gt;0,1,0)</f>
        <v>1</v>
      </c>
      <c r="K79" s="36">
        <f>IF(Données!BI80&gt;0,1,0)</f>
        <v>1</v>
      </c>
      <c r="L79" s="36">
        <f>IF(Données!BJ80&gt;0,1,0)</f>
        <v>1</v>
      </c>
      <c r="M79" s="36">
        <f>IF(Données!BK80&gt;0,1,0)</f>
        <v>1</v>
      </c>
      <c r="N79" s="36">
        <f>IF(Données!BL80&gt;0,1,0)</f>
        <v>1</v>
      </c>
      <c r="O79" s="36">
        <f>IF(Données!BM80&gt;0,1,0)</f>
        <v>1</v>
      </c>
      <c r="P79" s="36">
        <f>IF(Données!BN80&gt;0,1,0)</f>
        <v>1</v>
      </c>
      <c r="Q79" s="36">
        <f>IF(Données!BO80&gt;0,1,0)</f>
        <v>1</v>
      </c>
      <c r="R79" s="36">
        <f>IF(Données!BP80&gt;0,1,0)</f>
        <v>1</v>
      </c>
      <c r="S79" s="36">
        <f>IF(Données!BQ80&gt;0,1,0)</f>
        <v>1</v>
      </c>
      <c r="T79" s="36">
        <f>IF(Données!BR80&gt;0,1,0)</f>
        <v>1</v>
      </c>
      <c r="U79" s="36">
        <f>IF(Données!BS80&gt;0,1,0)</f>
        <v>1</v>
      </c>
      <c r="V79" s="36">
        <f>IF(Données!BT80&gt;0,1,0)</f>
        <v>1</v>
      </c>
      <c r="W79" s="36">
        <f>IF(Données!BU80&gt;0,1,0)</f>
        <v>1</v>
      </c>
      <c r="X79" s="36">
        <f t="shared" si="16"/>
        <v>2</v>
      </c>
      <c r="Y79" s="36">
        <f t="shared" si="17"/>
        <v>5</v>
      </c>
      <c r="Z79" s="36">
        <f t="shared" si="18"/>
        <v>5</v>
      </c>
      <c r="AA79" s="36">
        <f t="shared" si="19"/>
        <v>5</v>
      </c>
      <c r="AB79" s="92">
        <f t="shared" si="20"/>
        <v>5</v>
      </c>
      <c r="AC79">
        <f>IF(X79&gt;0,(Données!AZ80+Données!BA80)/X79,0)</f>
        <v>4297.2950000000001</v>
      </c>
      <c r="AD79">
        <f>IF(Y79&gt;0,SUM(Données!BB80:BF80)/Y79,0)</f>
        <v>4513.402</v>
      </c>
      <c r="AE79">
        <f>IF(Z79&gt;0,SUM(Données!BG80:BK80)/Z79,0)</f>
        <v>4814.0680000000002</v>
      </c>
      <c r="AF79">
        <f>IF(AA79&gt;0,SUM(Données!BL80:BP80)/AA79,0)</f>
        <v>5613.38</v>
      </c>
      <c r="AG79">
        <f>IF(AB79&gt;0,SUM(Données!BQ80:BU80)/AB79,0)</f>
        <v>4864.848</v>
      </c>
      <c r="AI79">
        <f>IF(AC79&gt;0,Budget!AC79*AH$2/AC79,0)</f>
        <v>10.283562101275336</v>
      </c>
      <c r="AJ79">
        <f>IF(AD79&gt;0,Budget!AD79*AH$2/AD79,0)</f>
        <v>9.9812513930733413</v>
      </c>
      <c r="AK79">
        <f>IF(AE79&gt;0,Budget!AE79*AH$2/AE79,0)</f>
        <v>9.1998285026302078</v>
      </c>
      <c r="AL79">
        <f>IF(AF79&gt;0,Budget!AF79*AH$2/AF79,0)</f>
        <v>7.9574872892980704</v>
      </c>
      <c r="AM79">
        <f>IF(AG79&gt;0,Budget!AG79*AH$2/AG79,0)</f>
        <v>9.3875492101705955</v>
      </c>
      <c r="AO79">
        <f>Données!X80</f>
        <v>46618</v>
      </c>
      <c r="AP79" s="53">
        <f>Données!BU80</f>
        <v>5176.21</v>
      </c>
      <c r="AQ79" s="53">
        <f t="shared" si="21"/>
        <v>9.0062033804656298</v>
      </c>
    </row>
    <row r="80" spans="1:43">
      <c r="A80" t="str">
        <f>Données!A81</f>
        <v>Jordanie</v>
      </c>
      <c r="B80" s="36">
        <f>IF(Données!AZ81&gt;0,1,0)</f>
        <v>1</v>
      </c>
      <c r="C80" s="36">
        <f>IF(Données!BA81&gt;0,1,0)</f>
        <v>1</v>
      </c>
      <c r="D80" s="36">
        <f>IF(Données!BB81&gt;0,1,0)</f>
        <v>1</v>
      </c>
      <c r="E80" s="36">
        <f>IF(Données!BC81&gt;0,1,0)</f>
        <v>1</v>
      </c>
      <c r="F80" s="36">
        <f>IF(Données!BD81&gt;0,1,0)</f>
        <v>1</v>
      </c>
      <c r="G80" s="36">
        <f>IF(Données!BE81&gt;0,1,0)</f>
        <v>1</v>
      </c>
      <c r="H80" s="36">
        <f>IF(Données!BF81&gt;0,1,0)</f>
        <v>1</v>
      </c>
      <c r="I80" s="36">
        <f>IF(Données!BG81&gt;0,1,0)</f>
        <v>1</v>
      </c>
      <c r="J80" s="36">
        <f>IF(Données!BH81&gt;0,1,0)</f>
        <v>1</v>
      </c>
      <c r="K80" s="36">
        <f>IF(Données!BI81&gt;0,1,0)</f>
        <v>1</v>
      </c>
      <c r="L80" s="36">
        <f>IF(Données!BJ81&gt;0,1,0)</f>
        <v>1</v>
      </c>
      <c r="M80" s="36">
        <f>IF(Données!BK81&gt;0,1,0)</f>
        <v>1</v>
      </c>
      <c r="N80" s="36">
        <f>IF(Données!BL81&gt;0,1,0)</f>
        <v>1</v>
      </c>
      <c r="O80" s="36">
        <f>IF(Données!BM81&gt;0,1,0)</f>
        <v>1</v>
      </c>
      <c r="P80" s="36">
        <f>IF(Données!BN81&gt;0,1,0)</f>
        <v>1</v>
      </c>
      <c r="Q80" s="36">
        <f>IF(Données!BO81&gt;0,1,0)</f>
        <v>1</v>
      </c>
      <c r="R80" s="36">
        <f>IF(Données!BP81&gt;0,1,0)</f>
        <v>1</v>
      </c>
      <c r="S80" s="36">
        <f>IF(Données!BQ81&gt;0,1,0)</f>
        <v>1</v>
      </c>
      <c r="T80" s="36">
        <f>IF(Données!BR81&gt;0,1,0)</f>
        <v>1</v>
      </c>
      <c r="U80" s="36">
        <f>IF(Données!BS81&gt;0,1,0)</f>
        <v>1</v>
      </c>
      <c r="V80" s="36">
        <f>IF(Données!BT81&gt;0,1,0)</f>
        <v>1</v>
      </c>
      <c r="W80" s="36">
        <f>IF(Données!BU81&gt;0,1,0)</f>
        <v>1</v>
      </c>
      <c r="X80" s="36">
        <f t="shared" si="16"/>
        <v>2</v>
      </c>
      <c r="Y80" s="36">
        <f t="shared" si="17"/>
        <v>5</v>
      </c>
      <c r="Z80" s="36">
        <f t="shared" si="18"/>
        <v>5</v>
      </c>
      <c r="AA80" s="36">
        <f t="shared" si="19"/>
        <v>5</v>
      </c>
      <c r="AB80" s="92">
        <f t="shared" si="20"/>
        <v>5</v>
      </c>
      <c r="AC80">
        <f>IF(X80&gt;0,(Données!AZ81+Données!BA81)/X80,0)</f>
        <v>8.0305</v>
      </c>
      <c r="AD80">
        <f>IF(Y80&gt;0,SUM(Données!BB81:BF81)/Y80,0)</f>
        <v>9.7249999999999996</v>
      </c>
      <c r="AE80">
        <f>IF(Z80&gt;0,SUM(Données!BG81:BK81)/Z80,0)</f>
        <v>18.107999999999997</v>
      </c>
      <c r="AF80">
        <f>IF(AA80&gt;0,SUM(Données!BL81:BP81)/AA80,0)</f>
        <v>31.465200000000003</v>
      </c>
      <c r="AG80">
        <f>IF(AB80&gt;0,SUM(Données!BQ81:BU81)/AB80,0)</f>
        <v>40.923200000000001</v>
      </c>
      <c r="AI80">
        <f>IF(AC80&gt;0,Budget!AC80*AH$2/AC80,0)</f>
        <v>112.32177323952432</v>
      </c>
      <c r="AJ80">
        <f>IF(AD80&gt;0,Budget!AD80*AH$2/AD80,0)</f>
        <v>97.398457583547568</v>
      </c>
      <c r="AK80">
        <f>IF(AE80&gt;0,Budget!AE80*AH$2/AE80,0)</f>
        <v>78.37419924895076</v>
      </c>
      <c r="AL80">
        <f>IF(AF80&gt;0,Budget!AF80*AH$2/AF80,0)</f>
        <v>53.296975706494791</v>
      </c>
      <c r="AM80">
        <f>IF(AG80&gt;0,Budget!AG80*AH$2/AG80,0)</f>
        <v>45.231066974234665</v>
      </c>
      <c r="AO80">
        <f>Données!X81</f>
        <v>1958</v>
      </c>
      <c r="AP80" s="53">
        <f>Données!BU81</f>
        <v>44.256</v>
      </c>
      <c r="AQ80" s="53">
        <f t="shared" si="21"/>
        <v>44.242588575560376</v>
      </c>
    </row>
    <row r="81" spans="1:43">
      <c r="A81" t="str">
        <f>Données!A82</f>
        <v>Kazakhstan</v>
      </c>
      <c r="B81" s="36">
        <f>IF(Données!AZ82&gt;0,1,0)</f>
        <v>1</v>
      </c>
      <c r="C81" s="36">
        <f>IF(Données!BA82&gt;0,1,0)</f>
        <v>1</v>
      </c>
      <c r="D81" s="36">
        <f>IF(Données!BB82&gt;0,1,0)</f>
        <v>1</v>
      </c>
      <c r="E81" s="36">
        <f>IF(Données!BC82&gt;0,1,0)</f>
        <v>1</v>
      </c>
      <c r="F81" s="36">
        <f>IF(Données!BD82&gt;0,1,0)</f>
        <v>1</v>
      </c>
      <c r="G81" s="36">
        <f>IF(Données!BE82&gt;0,1,0)</f>
        <v>1</v>
      </c>
      <c r="H81" s="36">
        <f>IF(Données!BF82&gt;0,1,0)</f>
        <v>1</v>
      </c>
      <c r="I81" s="36">
        <f>IF(Données!BG82&gt;0,1,0)</f>
        <v>1</v>
      </c>
      <c r="J81" s="36">
        <f>IF(Données!BH82&gt;0,1,0)</f>
        <v>1</v>
      </c>
      <c r="K81" s="36">
        <f>IF(Données!BI82&gt;0,1,0)</f>
        <v>1</v>
      </c>
      <c r="L81" s="36">
        <f>IF(Données!BJ82&gt;0,1,0)</f>
        <v>1</v>
      </c>
      <c r="M81" s="36">
        <f>IF(Données!BK82&gt;0,1,0)</f>
        <v>1</v>
      </c>
      <c r="N81" s="36">
        <f>IF(Données!BL82&gt;0,1,0)</f>
        <v>1</v>
      </c>
      <c r="O81" s="36">
        <f>IF(Données!BM82&gt;0,1,0)</f>
        <v>1</v>
      </c>
      <c r="P81" s="36">
        <f>IF(Données!BN82&gt;0,1,0)</f>
        <v>1</v>
      </c>
      <c r="Q81" s="36">
        <f>IF(Données!BO82&gt;0,1,0)</f>
        <v>1</v>
      </c>
      <c r="R81" s="36">
        <f>IF(Données!BP82&gt;0,1,0)</f>
        <v>1</v>
      </c>
      <c r="S81" s="36">
        <f>IF(Données!BQ82&gt;0,1,0)</f>
        <v>1</v>
      </c>
      <c r="T81" s="36">
        <f>IF(Données!BR82&gt;0,1,0)</f>
        <v>1</v>
      </c>
      <c r="U81" s="36">
        <f>IF(Données!BS82&gt;0,1,0)</f>
        <v>1</v>
      </c>
      <c r="V81" s="36">
        <f>IF(Données!BT82&gt;0,1,0)</f>
        <v>1</v>
      </c>
      <c r="W81" s="36">
        <f>IF(Données!BU82&gt;0,1,0)</f>
        <v>1</v>
      </c>
      <c r="X81" s="36">
        <f t="shared" si="16"/>
        <v>2</v>
      </c>
      <c r="Y81" s="36">
        <f t="shared" si="17"/>
        <v>5</v>
      </c>
      <c r="Z81" s="36">
        <f t="shared" si="18"/>
        <v>5</v>
      </c>
      <c r="AA81" s="36">
        <f t="shared" si="19"/>
        <v>5</v>
      </c>
      <c r="AB81" s="92">
        <f t="shared" si="20"/>
        <v>5</v>
      </c>
      <c r="AC81">
        <f>IF(X81&gt;0,(Données!AZ82+Données!BA82)/X81,0)</f>
        <v>19.247</v>
      </c>
      <c r="AD81">
        <f>IF(Y81&gt;0,SUM(Données!BB82:BF82)/Y81,0)</f>
        <v>27.813599999999997</v>
      </c>
      <c r="AE81">
        <f>IF(Z81&gt;0,SUM(Données!BG82:BK82)/Z81,0)</f>
        <v>98.345799999999983</v>
      </c>
      <c r="AF81">
        <f>IF(AA81&gt;0,SUM(Données!BL82:BP82)/AA81,0)</f>
        <v>201.34459999999999</v>
      </c>
      <c r="AG81">
        <f>IF(AB81&gt;0,SUM(Données!BQ82:BU82)/AB81,0)</f>
        <v>163.86200000000002</v>
      </c>
      <c r="AI81">
        <f>IF(AC81&gt;0,Budget!AC81*AH$2/AC81,0)</f>
        <v>13.196861848599783</v>
      </c>
      <c r="AJ81">
        <f>IF(AD81&gt;0,Budget!AD81*AH$2/AD81,0)</f>
        <v>14.230448413725661</v>
      </c>
      <c r="AK81">
        <f>IF(AE81&gt;0,Budget!AE81*AH$2/AE81,0)</f>
        <v>9.7126669364629734</v>
      </c>
      <c r="AL81">
        <f>IF(AF81&gt;0,Budget!AF81*AH$2/AF81,0)</f>
        <v>7.1896638896697507</v>
      </c>
      <c r="AM81">
        <f>IF(AG81&gt;0,Budget!AG81*AH$2/AG81,0)</f>
        <v>9.4884720069326605</v>
      </c>
      <c r="AO81">
        <f>Données!X82</f>
        <v>1614</v>
      </c>
      <c r="AP81" s="53">
        <f>Données!BU82</f>
        <v>164.20699999999999</v>
      </c>
      <c r="AQ81" s="53">
        <f t="shared" si="21"/>
        <v>9.8290572265494163</v>
      </c>
    </row>
    <row r="82" spans="1:43">
      <c r="A82" t="str">
        <f>Données!A83</f>
        <v>Kenya</v>
      </c>
      <c r="B82" s="36">
        <f>IF(Données!AZ83&gt;0,1,0)</f>
        <v>1</v>
      </c>
      <c r="C82" s="36">
        <f>IF(Données!BA83&gt;0,1,0)</f>
        <v>1</v>
      </c>
      <c r="D82" s="36">
        <f>IF(Données!BB83&gt;0,1,0)</f>
        <v>1</v>
      </c>
      <c r="E82" s="36">
        <f>IF(Données!BC83&gt;0,1,0)</f>
        <v>1</v>
      </c>
      <c r="F82" s="36">
        <f>IF(Données!BD83&gt;0,1,0)</f>
        <v>1</v>
      </c>
      <c r="G82" s="36">
        <f>IF(Données!BE83&gt;0,1,0)</f>
        <v>1</v>
      </c>
      <c r="H82" s="36">
        <f>IF(Données!BF83&gt;0,1,0)</f>
        <v>1</v>
      </c>
      <c r="I82" s="36">
        <f>IF(Données!BG83&gt;0,1,0)</f>
        <v>1</v>
      </c>
      <c r="J82" s="36">
        <f>IF(Données!BH83&gt;0,1,0)</f>
        <v>1</v>
      </c>
      <c r="K82" s="36">
        <f>IF(Données!BI83&gt;0,1,0)</f>
        <v>1</v>
      </c>
      <c r="L82" s="36">
        <f>IF(Données!BJ83&gt;0,1,0)</f>
        <v>1</v>
      </c>
      <c r="M82" s="36">
        <f>IF(Données!BK83&gt;0,1,0)</f>
        <v>1</v>
      </c>
      <c r="N82" s="36">
        <f>IF(Données!BL83&gt;0,1,0)</f>
        <v>1</v>
      </c>
      <c r="O82" s="36">
        <f>IF(Données!BM83&gt;0,1,0)</f>
        <v>1</v>
      </c>
      <c r="P82" s="36">
        <f>IF(Données!BN83&gt;0,1,0)</f>
        <v>1</v>
      </c>
      <c r="Q82" s="36">
        <f>IF(Données!BO83&gt;0,1,0)</f>
        <v>1</v>
      </c>
      <c r="R82" s="36">
        <f>IF(Données!BP83&gt;0,1,0)</f>
        <v>1</v>
      </c>
      <c r="S82" s="36">
        <f>IF(Données!BQ83&gt;0,1,0)</f>
        <v>1</v>
      </c>
      <c r="T82" s="36">
        <f>IF(Données!BR83&gt;0,1,0)</f>
        <v>1</v>
      </c>
      <c r="U82" s="36">
        <f>IF(Données!BS83&gt;0,1,0)</f>
        <v>1</v>
      </c>
      <c r="V82" s="36">
        <f>IF(Données!BT83&gt;0,1,0)</f>
        <v>1</v>
      </c>
      <c r="W82" s="36">
        <f>IF(Données!BU83&gt;0,1,0)</f>
        <v>1</v>
      </c>
      <c r="X82" s="36">
        <f t="shared" si="16"/>
        <v>2</v>
      </c>
      <c r="Y82" s="36">
        <f t="shared" si="17"/>
        <v>5</v>
      </c>
      <c r="Z82" s="36">
        <f t="shared" si="18"/>
        <v>5</v>
      </c>
      <c r="AA82" s="36">
        <f t="shared" si="19"/>
        <v>5</v>
      </c>
      <c r="AB82" s="92">
        <f t="shared" si="20"/>
        <v>5</v>
      </c>
      <c r="AC82">
        <f>IF(X82&gt;0,(Données!AZ83+Données!BA83)/X82,0)</f>
        <v>15.045999999999999</v>
      </c>
      <c r="AD82">
        <f>IF(Y82&gt;0,SUM(Données!BB83:BF83)/Y82,0)</f>
        <v>15.659199999999998</v>
      </c>
      <c r="AE82">
        <f>IF(Z82&gt;0,SUM(Données!BG83:BK83)/Z82,0)</f>
        <v>30.340399999999999</v>
      </c>
      <c r="AF82">
        <f>IF(AA82&gt;0,SUM(Données!BL83:BP83)/AA82,0)</f>
        <v>49.7532</v>
      </c>
      <c r="AG82">
        <f>IF(AB82&gt;0,SUM(Données!BQ83:BU83)/AB82,0)</f>
        <v>80.554999999999993</v>
      </c>
      <c r="AI82">
        <f>IF(AC82&gt;0,Budget!AC82*AH$2/AC82,0)</f>
        <v>34.660374850458595</v>
      </c>
      <c r="AJ82">
        <f>IF(AD82&gt;0,Budget!AD82*AH$2/AD82,0)</f>
        <v>41.432512516603659</v>
      </c>
      <c r="AK82">
        <f>IF(AE82&gt;0,Budget!AE82*AH$2/AE82,0)</f>
        <v>24.792026472953555</v>
      </c>
      <c r="AL82">
        <f>IF(AF82&gt;0,Budget!AF82*AH$2/AF82,0)</f>
        <v>17.691324377125493</v>
      </c>
      <c r="AM82">
        <f>IF(AG82&gt;0,Budget!AG82*AH$2/AG82,0)</f>
        <v>12.523120849109304</v>
      </c>
      <c r="AO82">
        <f>Données!X83</f>
        <v>1097</v>
      </c>
      <c r="AP82" s="53">
        <f>Données!BU83</f>
        <v>99.245999999999995</v>
      </c>
      <c r="AQ82" s="53">
        <f t="shared" si="21"/>
        <v>11.053342200189428</v>
      </c>
    </row>
    <row r="83" spans="1:43">
      <c r="A83" t="str">
        <f>Données!A84</f>
        <v>Kosovo</v>
      </c>
      <c r="B83" s="36">
        <f>IF(Données!AZ84&gt;0,1,0)</f>
        <v>0</v>
      </c>
      <c r="C83" s="36">
        <f>IF(Données!BA84&gt;0,1,0)</f>
        <v>0</v>
      </c>
      <c r="D83" s="36">
        <f>IF(Données!BB84&gt;0,1,0)</f>
        <v>1</v>
      </c>
      <c r="E83" s="36">
        <f>IF(Données!BC84&gt;0,1,0)</f>
        <v>1</v>
      </c>
      <c r="F83" s="36">
        <f>IF(Données!BD84&gt;0,1,0)</f>
        <v>1</v>
      </c>
      <c r="G83" s="36">
        <f>IF(Données!BE84&gt;0,1,0)</f>
        <v>1</v>
      </c>
      <c r="H83" s="36">
        <f>IF(Données!BF84&gt;0,1,0)</f>
        <v>1</v>
      </c>
      <c r="I83" s="36">
        <f>IF(Données!BG84&gt;0,1,0)</f>
        <v>1</v>
      </c>
      <c r="J83" s="36">
        <f>IF(Données!BH84&gt;0,1,0)</f>
        <v>1</v>
      </c>
      <c r="K83" s="36">
        <f>IF(Données!BI84&gt;0,1,0)</f>
        <v>1</v>
      </c>
      <c r="L83" s="36">
        <f>IF(Données!BJ84&gt;0,1,0)</f>
        <v>1</v>
      </c>
      <c r="M83" s="36">
        <f>IF(Données!BK84&gt;0,1,0)</f>
        <v>1</v>
      </c>
      <c r="N83" s="36">
        <f>IF(Données!BL84&gt;0,1,0)</f>
        <v>1</v>
      </c>
      <c r="O83" s="36">
        <f>IF(Données!BM84&gt;0,1,0)</f>
        <v>1</v>
      </c>
      <c r="P83" s="36">
        <f>IF(Données!BN84&gt;0,1,0)</f>
        <v>1</v>
      </c>
      <c r="Q83" s="36">
        <f>IF(Données!BO84&gt;0,1,0)</f>
        <v>1</v>
      </c>
      <c r="R83" s="36">
        <f>IF(Données!BP84&gt;0,1,0)</f>
        <v>1</v>
      </c>
      <c r="S83" s="36">
        <f>IF(Données!BQ84&gt;0,1,0)</f>
        <v>1</v>
      </c>
      <c r="T83" s="36">
        <f>IF(Données!BR84&gt;0,1,0)</f>
        <v>1</v>
      </c>
      <c r="U83" s="36">
        <f>IF(Données!BS84&gt;0,1,0)</f>
        <v>1</v>
      </c>
      <c r="V83" s="36">
        <f>IF(Données!BT84&gt;0,1,0)</f>
        <v>1</v>
      </c>
      <c r="W83" s="36">
        <f>IF(Données!BU84&gt;0,1,0)</f>
        <v>1</v>
      </c>
      <c r="X83" s="36">
        <f t="shared" si="16"/>
        <v>0</v>
      </c>
      <c r="Y83" s="36">
        <f t="shared" si="17"/>
        <v>5</v>
      </c>
      <c r="Z83" s="36">
        <f t="shared" si="18"/>
        <v>5</v>
      </c>
      <c r="AA83" s="36">
        <f t="shared" si="19"/>
        <v>5</v>
      </c>
      <c r="AB83" s="92">
        <f t="shared" si="20"/>
        <v>5</v>
      </c>
      <c r="AC83">
        <f>IF(X83&gt;0,(Données!AZ84+Données!BA84)/X83,0)</f>
        <v>0</v>
      </c>
      <c r="AD83">
        <f>IF(Y83&gt;0,SUM(Données!BB84:BF84)/Y83,0)</f>
        <v>2.8563999999999998</v>
      </c>
      <c r="AE83">
        <f>IF(Z83&gt;0,SUM(Données!BG84:BK84)/Z83,0)</f>
        <v>4.7566000000000006</v>
      </c>
      <c r="AF83">
        <f>IF(AA83&gt;0,SUM(Données!BL84:BP84)/AA83,0)</f>
        <v>6.7031999999999998</v>
      </c>
      <c r="AG83">
        <f>IF(AB83&gt;0,SUM(Données!BQ84:BU84)/AB83,0)</f>
        <v>7.3019999999999996</v>
      </c>
      <c r="AI83">
        <f>IF(AC83&gt;0,Budget!AC83*AH$2/AC83,0)</f>
        <v>0</v>
      </c>
      <c r="AJ83">
        <f>IF(AD83&gt;0,Budget!AD83*AH$2/AD83,0)</f>
        <v>0</v>
      </c>
      <c r="AK83">
        <f>IF(AE83&gt;0,Budget!AE83*AH$2/AE83,0)</f>
        <v>2.8066265820123615</v>
      </c>
      <c r="AL83">
        <f>IF(AF83&gt;0,Budget!AF83*AH$2/AF83,0)</f>
        <v>6.1940565699964205</v>
      </c>
      <c r="AM83">
        <f>IF(AG83&gt;0,Budget!AG83*AH$2/AG83,0)</f>
        <v>7.8170364283757889</v>
      </c>
      <c r="AO83">
        <f>Données!X84</f>
        <v>63.3</v>
      </c>
      <c r="AP83" s="53">
        <f>Données!BU84</f>
        <v>8.1259999999999994</v>
      </c>
      <c r="AQ83" s="53">
        <f t="shared" si="21"/>
        <v>7.789810484863402</v>
      </c>
    </row>
    <row r="84" spans="1:43">
      <c r="A84" t="str">
        <f>Données!A85</f>
        <v>Koweït</v>
      </c>
      <c r="B84" s="36">
        <f>IF(Données!AZ85&gt;0,1,0)</f>
        <v>1</v>
      </c>
      <c r="C84" s="36">
        <f>IF(Données!BA85&gt;0,1,0)</f>
        <v>1</v>
      </c>
      <c r="D84" s="36">
        <f>IF(Données!BB85&gt;0,1,0)</f>
        <v>1</v>
      </c>
      <c r="E84" s="36">
        <f>IF(Données!BC85&gt;0,1,0)</f>
        <v>1</v>
      </c>
      <c r="F84" s="36">
        <f>IF(Données!BD85&gt;0,1,0)</f>
        <v>1</v>
      </c>
      <c r="G84" s="36">
        <f>IF(Données!BE85&gt;0,1,0)</f>
        <v>1</v>
      </c>
      <c r="H84" s="36">
        <f>IF(Données!BF85&gt;0,1,0)</f>
        <v>1</v>
      </c>
      <c r="I84" s="36">
        <f>IF(Données!BG85&gt;0,1,0)</f>
        <v>1</v>
      </c>
      <c r="J84" s="36">
        <f>IF(Données!BH85&gt;0,1,0)</f>
        <v>1</v>
      </c>
      <c r="K84" s="36">
        <f>IF(Données!BI85&gt;0,1,0)</f>
        <v>1</v>
      </c>
      <c r="L84" s="36">
        <f>IF(Données!BJ85&gt;0,1,0)</f>
        <v>1</v>
      </c>
      <c r="M84" s="36">
        <f>IF(Données!BK85&gt;0,1,0)</f>
        <v>1</v>
      </c>
      <c r="N84" s="36">
        <f>IF(Données!BL85&gt;0,1,0)</f>
        <v>1</v>
      </c>
      <c r="O84" s="36">
        <f>IF(Données!BM85&gt;0,1,0)</f>
        <v>1</v>
      </c>
      <c r="P84" s="36">
        <f>IF(Données!BN85&gt;0,1,0)</f>
        <v>1</v>
      </c>
      <c r="Q84" s="36">
        <f>IF(Données!BO85&gt;0,1,0)</f>
        <v>1</v>
      </c>
      <c r="R84" s="36">
        <f>IF(Données!BP85&gt;0,1,0)</f>
        <v>1</v>
      </c>
      <c r="S84" s="36">
        <f>IF(Données!BQ85&gt;0,1,0)</f>
        <v>1</v>
      </c>
      <c r="T84" s="36">
        <f>IF(Données!BR85&gt;0,1,0)</f>
        <v>1</v>
      </c>
      <c r="U84" s="36">
        <f>IF(Données!BS85&gt;0,1,0)</f>
        <v>1</v>
      </c>
      <c r="V84" s="36">
        <f>IF(Données!BT85&gt;0,1,0)</f>
        <v>1</v>
      </c>
      <c r="W84" s="36">
        <f>IF(Données!BU85&gt;0,1,0)</f>
        <v>1</v>
      </c>
      <c r="X84" s="36">
        <f t="shared" si="16"/>
        <v>2</v>
      </c>
      <c r="Y84" s="36">
        <f t="shared" si="17"/>
        <v>5</v>
      </c>
      <c r="Z84" s="36">
        <f t="shared" si="18"/>
        <v>5</v>
      </c>
      <c r="AA84" s="36">
        <f t="shared" si="19"/>
        <v>5</v>
      </c>
      <c r="AB84" s="92">
        <f t="shared" si="20"/>
        <v>5</v>
      </c>
      <c r="AC84">
        <f>IF(X84&gt;0,(Données!AZ85+Données!BA85)/X84,0)</f>
        <v>28.0335</v>
      </c>
      <c r="AD84">
        <f>IF(Y84&gt;0,SUM(Données!BB85:BF85)/Y84,0)</f>
        <v>43.604999999999997</v>
      </c>
      <c r="AE84">
        <f>IF(Z84&gt;0,SUM(Données!BG85:BK85)/Z84,0)</f>
        <v>110.0874</v>
      </c>
      <c r="AF84">
        <f>IF(AA84&gt;0,SUM(Données!BL85:BP85)/AA84,0)</f>
        <v>156.07219999999998</v>
      </c>
      <c r="AG84">
        <f>IF(AB84&gt;0,SUM(Données!BQ85:BU85)/AB84,0)</f>
        <v>124.30199999999999</v>
      </c>
      <c r="AI84">
        <f>IF(AC84&gt;0,Budget!AC84*AH$2/AC84,0)</f>
        <v>150.49851071040007</v>
      </c>
      <c r="AJ84">
        <f>IF(AD84&gt;0,Budget!AD84*AH$2/AD84,0)</f>
        <v>117.26636853571839</v>
      </c>
      <c r="AK84">
        <f>IF(AE84&gt;0,Budget!AE84*AH$2/AE84,0)</f>
        <v>49.658725703395667</v>
      </c>
      <c r="AL84">
        <f>IF(AF84&gt;0,Budget!AF84*AH$2/AF84,0)</f>
        <v>37.359632272755817</v>
      </c>
      <c r="AM84">
        <f>IF(AG84&gt;0,Budget!AG84*AH$2/AG84,0)</f>
        <v>54.430339013048872</v>
      </c>
      <c r="AO84">
        <f>Données!X85</f>
        <v>7296</v>
      </c>
      <c r="AP84" s="53">
        <f>Données!BU85</f>
        <v>136.94</v>
      </c>
      <c r="AQ84" s="53">
        <f t="shared" si="21"/>
        <v>53.278808237184172</v>
      </c>
    </row>
    <row r="85" spans="1:43">
      <c r="A85" t="str">
        <f>Données!A86</f>
        <v>Laos</v>
      </c>
      <c r="B85" s="36">
        <f>IF(Données!AZ86&gt;0,1,0)</f>
        <v>1</v>
      </c>
      <c r="C85" s="36">
        <f>IF(Données!BA86&gt;0,1,0)</f>
        <v>1</v>
      </c>
      <c r="D85" s="36">
        <f>IF(Données!BB86&gt;0,1,0)</f>
        <v>1</v>
      </c>
      <c r="E85" s="36">
        <f>IF(Données!BC86&gt;0,1,0)</f>
        <v>1</v>
      </c>
      <c r="F85" s="36">
        <f>IF(Données!BD86&gt;0,1,0)</f>
        <v>1</v>
      </c>
      <c r="G85" s="36">
        <f>IF(Données!BE86&gt;0,1,0)</f>
        <v>1</v>
      </c>
      <c r="H85" s="36">
        <f>IF(Données!BF86&gt;0,1,0)</f>
        <v>1</v>
      </c>
      <c r="I85" s="36">
        <f>IF(Données!BG86&gt;0,1,0)</f>
        <v>1</v>
      </c>
      <c r="J85" s="36">
        <f>IF(Données!BH86&gt;0,1,0)</f>
        <v>1</v>
      </c>
      <c r="K85" s="36">
        <f>IF(Données!BI86&gt;0,1,0)</f>
        <v>1</v>
      </c>
      <c r="L85" s="36">
        <f>IF(Données!BJ86&gt;0,1,0)</f>
        <v>1</v>
      </c>
      <c r="M85" s="36">
        <f>IF(Données!BK86&gt;0,1,0)</f>
        <v>1</v>
      </c>
      <c r="N85" s="36">
        <f>IF(Données!BL86&gt;0,1,0)</f>
        <v>1</v>
      </c>
      <c r="O85" s="36">
        <f>IF(Données!BM86&gt;0,1,0)</f>
        <v>1</v>
      </c>
      <c r="P85" s="36">
        <f>IF(Données!BN86&gt;0,1,0)</f>
        <v>1</v>
      </c>
      <c r="Q85" s="36">
        <f>IF(Données!BO86&gt;0,1,0)</f>
        <v>1</v>
      </c>
      <c r="R85" s="36">
        <f>IF(Données!BP86&gt;0,1,0)</f>
        <v>1</v>
      </c>
      <c r="S85" s="36">
        <f>IF(Données!BQ86&gt;0,1,0)</f>
        <v>1</v>
      </c>
      <c r="T85" s="36">
        <f>IF(Données!BR86&gt;0,1,0)</f>
        <v>1</v>
      </c>
      <c r="U85" s="36">
        <f>IF(Données!BS86&gt;0,1,0)</f>
        <v>1</v>
      </c>
      <c r="V85" s="36">
        <f>IF(Données!BT86&gt;0,1,0)</f>
        <v>1</v>
      </c>
      <c r="W85" s="36">
        <f>IF(Données!BU86&gt;0,1,0)</f>
        <v>1</v>
      </c>
      <c r="X85" s="36">
        <f t="shared" si="16"/>
        <v>2</v>
      </c>
      <c r="Y85" s="36">
        <f t="shared" si="17"/>
        <v>5</v>
      </c>
      <c r="Z85" s="36">
        <f t="shared" si="18"/>
        <v>5</v>
      </c>
      <c r="AA85" s="36">
        <f t="shared" si="19"/>
        <v>5</v>
      </c>
      <c r="AB85" s="92">
        <f t="shared" si="20"/>
        <v>5</v>
      </c>
      <c r="AC85">
        <f>IF(X85&gt;0,(Données!AZ86+Données!BA86)/X85,0)</f>
        <v>1.3745000000000001</v>
      </c>
      <c r="AD85">
        <f>IF(Y85&gt;0,SUM(Données!BB86:BF86)/Y85,0)</f>
        <v>2.0457999999999998</v>
      </c>
      <c r="AE85">
        <f>IF(Z85&gt;0,SUM(Données!BG86:BK86)/Z85,0)</f>
        <v>4.82</v>
      </c>
      <c r="AF85">
        <f>IF(AA85&gt;0,SUM(Données!BL86:BP86)/AA85,0)</f>
        <v>10.380399999999998</v>
      </c>
      <c r="AG85">
        <f>IF(AB85&gt;0,SUM(Données!BQ86:BU86)/AB85,0)</f>
        <v>17.187000000000001</v>
      </c>
      <c r="AI85">
        <f>IF(AC85&gt;0,Budget!AC85*AH$2/AC85,0)</f>
        <v>52.746453255729357</v>
      </c>
      <c r="AJ85">
        <f>IF(AD85&gt;0,Budget!AD85*AH$2/AD85,0)</f>
        <v>15.025906735751295</v>
      </c>
      <c r="AK85">
        <f>IF(AE85&gt;0,Budget!AE85*AH$2/AE85,0)</f>
        <v>4.9626556016597512</v>
      </c>
      <c r="AL85">
        <f>IF(AF85&gt;0,Budget!AF85*AH$2/AF85,0)</f>
        <v>2.1193788293322036</v>
      </c>
      <c r="AM85">
        <f>IF(AG85&gt;0,Budget!AG85*AH$2/AG85,0)</f>
        <v>0</v>
      </c>
      <c r="AO85">
        <f>Données!X86</f>
        <v>0</v>
      </c>
      <c r="AP85" s="53">
        <f>Données!BU86</f>
        <v>20.152999999999999</v>
      </c>
      <c r="AQ85" s="53">
        <f t="shared" si="21"/>
        <v>0</v>
      </c>
    </row>
    <row r="86" spans="1:43">
      <c r="A86" t="str">
        <f>Données!A87</f>
        <v>Lesotho</v>
      </c>
      <c r="B86" s="36">
        <f>IF(Données!AZ87&gt;0,1,0)</f>
        <v>1</v>
      </c>
      <c r="C86" s="36">
        <f>IF(Données!BA87&gt;0,1,0)</f>
        <v>1</v>
      </c>
      <c r="D86" s="36">
        <f>IF(Données!BB87&gt;0,1,0)</f>
        <v>1</v>
      </c>
      <c r="E86" s="36">
        <f>IF(Données!BC87&gt;0,1,0)</f>
        <v>1</v>
      </c>
      <c r="F86" s="36">
        <f>IF(Données!BD87&gt;0,1,0)</f>
        <v>1</v>
      </c>
      <c r="G86" s="36">
        <f>IF(Données!BE87&gt;0,1,0)</f>
        <v>1</v>
      </c>
      <c r="H86" s="36">
        <f>IF(Données!BF87&gt;0,1,0)</f>
        <v>1</v>
      </c>
      <c r="I86" s="36">
        <f>IF(Données!BG87&gt;0,1,0)</f>
        <v>1</v>
      </c>
      <c r="J86" s="36">
        <f>IF(Données!BH87&gt;0,1,0)</f>
        <v>1</v>
      </c>
      <c r="K86" s="36">
        <f>IF(Données!BI87&gt;0,1,0)</f>
        <v>1</v>
      </c>
      <c r="L86" s="36">
        <f>IF(Données!BJ87&gt;0,1,0)</f>
        <v>1</v>
      </c>
      <c r="M86" s="36">
        <f>IF(Données!BK87&gt;0,1,0)</f>
        <v>1</v>
      </c>
      <c r="N86" s="36">
        <f>IF(Données!BL87&gt;0,1,0)</f>
        <v>1</v>
      </c>
      <c r="O86" s="36">
        <f>IF(Données!BM87&gt;0,1,0)</f>
        <v>1</v>
      </c>
      <c r="P86" s="36">
        <f>IF(Données!BN87&gt;0,1,0)</f>
        <v>1</v>
      </c>
      <c r="Q86" s="36">
        <f>IF(Données!BO87&gt;0,1,0)</f>
        <v>1</v>
      </c>
      <c r="R86" s="36">
        <f>IF(Données!BP87&gt;0,1,0)</f>
        <v>1</v>
      </c>
      <c r="S86" s="36">
        <f>IF(Données!BQ87&gt;0,1,0)</f>
        <v>1</v>
      </c>
      <c r="T86" s="36">
        <f>IF(Données!BR87&gt;0,1,0)</f>
        <v>1</v>
      </c>
      <c r="U86" s="36">
        <f>IF(Données!BS87&gt;0,1,0)</f>
        <v>1</v>
      </c>
      <c r="V86" s="36">
        <f>IF(Données!BT87&gt;0,1,0)</f>
        <v>1</v>
      </c>
      <c r="W86" s="36">
        <f>IF(Données!BU87&gt;0,1,0)</f>
        <v>1</v>
      </c>
      <c r="X86" s="36">
        <f t="shared" si="16"/>
        <v>2</v>
      </c>
      <c r="Y86" s="36">
        <f t="shared" si="17"/>
        <v>5</v>
      </c>
      <c r="Z86" s="36">
        <f t="shared" si="18"/>
        <v>5</v>
      </c>
      <c r="AA86" s="36">
        <f t="shared" si="19"/>
        <v>5</v>
      </c>
      <c r="AB86" s="92">
        <f t="shared" si="20"/>
        <v>5</v>
      </c>
      <c r="AC86">
        <f>IF(X86&gt;0,(Données!AZ87+Données!BA87)/X86,0)</f>
        <v>0.94599999999999995</v>
      </c>
      <c r="AD86">
        <f>IF(Y86&gt;0,SUM(Données!BB87:BF87)/Y86,0)</f>
        <v>1.0342</v>
      </c>
      <c r="AE86">
        <f>IF(Z86&gt;0,SUM(Données!BG87:BK87)/Z86,0)</f>
        <v>1.7899999999999998</v>
      </c>
      <c r="AF86">
        <f>IF(AA86&gt;0,SUM(Données!BL87:BP87)/AA86,0)</f>
        <v>2.6223999999999998</v>
      </c>
      <c r="AG86">
        <f>IF(AB86&gt;0,SUM(Données!BQ87:BU87)/AB86,0)</f>
        <v>2.6198000000000001</v>
      </c>
      <c r="AI86">
        <f>IF(AC86&gt;0,Budget!AC86*AH$2/AC86,0)</f>
        <v>44.97885835095137</v>
      </c>
      <c r="AJ86">
        <f>IF(AD86&gt;0,Budget!AD86*AH$2/AD86,0)</f>
        <v>36.530651711467797</v>
      </c>
      <c r="AK86">
        <f>IF(AE86&gt;0,Budget!AE86*AH$2/AE86,0)</f>
        <v>19.776536312849167</v>
      </c>
      <c r="AL86">
        <f>IF(AF86&gt;0,Budget!AF86*AH$2/AF86,0)</f>
        <v>17.708968883465527</v>
      </c>
      <c r="AM86">
        <f>IF(AG86&gt;0,Budget!AG86*AH$2/AG86,0)</f>
        <v>18.993816321856627</v>
      </c>
      <c r="AO86">
        <f>Données!X87</f>
        <v>51.1</v>
      </c>
      <c r="AP86" s="53">
        <f>Données!BU87</f>
        <v>2.8109999999999999</v>
      </c>
      <c r="AQ86" s="53">
        <f t="shared" si="21"/>
        <v>18.178584133760229</v>
      </c>
    </row>
    <row r="87" spans="1:43">
      <c r="A87" t="str">
        <f>Données!A88</f>
        <v>Lettonie</v>
      </c>
      <c r="B87" s="36">
        <f>IF(Données!AZ88&gt;0,1,0)</f>
        <v>1</v>
      </c>
      <c r="C87" s="36">
        <f>IF(Données!BA88&gt;0,1,0)</f>
        <v>1</v>
      </c>
      <c r="D87" s="36">
        <f>IF(Données!BB88&gt;0,1,0)</f>
        <v>1</v>
      </c>
      <c r="E87" s="36">
        <f>IF(Données!BC88&gt;0,1,0)</f>
        <v>1</v>
      </c>
      <c r="F87" s="36">
        <f>IF(Données!BD88&gt;0,1,0)</f>
        <v>1</v>
      </c>
      <c r="G87" s="36">
        <f>IF(Données!BE88&gt;0,1,0)</f>
        <v>1</v>
      </c>
      <c r="H87" s="36">
        <f>IF(Données!BF88&gt;0,1,0)</f>
        <v>1</v>
      </c>
      <c r="I87" s="36">
        <f>IF(Données!BG88&gt;0,1,0)</f>
        <v>1</v>
      </c>
      <c r="J87" s="36">
        <f>IF(Données!BH88&gt;0,1,0)</f>
        <v>1</v>
      </c>
      <c r="K87" s="36">
        <f>IF(Données!BI88&gt;0,1,0)</f>
        <v>1</v>
      </c>
      <c r="L87" s="36">
        <f>IF(Données!BJ88&gt;0,1,0)</f>
        <v>1</v>
      </c>
      <c r="M87" s="36">
        <f>IF(Données!BK88&gt;0,1,0)</f>
        <v>1</v>
      </c>
      <c r="N87" s="36">
        <f>IF(Données!BL88&gt;0,1,0)</f>
        <v>1</v>
      </c>
      <c r="O87" s="36">
        <f>IF(Données!BM88&gt;0,1,0)</f>
        <v>1</v>
      </c>
      <c r="P87" s="36">
        <f>IF(Données!BN88&gt;0,1,0)</f>
        <v>1</v>
      </c>
      <c r="Q87" s="36">
        <f>IF(Données!BO88&gt;0,1,0)</f>
        <v>1</v>
      </c>
      <c r="R87" s="36">
        <f>IF(Données!BP88&gt;0,1,0)</f>
        <v>1</v>
      </c>
      <c r="S87" s="36">
        <f>IF(Données!BQ88&gt;0,1,0)</f>
        <v>1</v>
      </c>
      <c r="T87" s="36">
        <f>IF(Données!BR88&gt;0,1,0)</f>
        <v>1</v>
      </c>
      <c r="U87" s="36">
        <f>IF(Données!BS88&gt;0,1,0)</f>
        <v>1</v>
      </c>
      <c r="V87" s="36">
        <f>IF(Données!BT88&gt;0,1,0)</f>
        <v>1</v>
      </c>
      <c r="W87" s="36">
        <f>IF(Données!BU88&gt;0,1,0)</f>
        <v>1</v>
      </c>
      <c r="X87" s="36">
        <f t="shared" si="16"/>
        <v>2</v>
      </c>
      <c r="Y87" s="36">
        <f t="shared" si="17"/>
        <v>5</v>
      </c>
      <c r="Z87" s="36">
        <f t="shared" si="18"/>
        <v>5</v>
      </c>
      <c r="AA87" s="36">
        <f t="shared" si="19"/>
        <v>5</v>
      </c>
      <c r="AB87" s="92">
        <f t="shared" si="20"/>
        <v>5</v>
      </c>
      <c r="AC87">
        <f>IF(X87&gt;0,(Données!AZ88+Données!BA88)/X87,0)</f>
        <v>7.3559999999999999</v>
      </c>
      <c r="AD87">
        <f>IF(Y87&gt;0,SUM(Données!BB88:BF88)/Y87,0)</f>
        <v>10.395</v>
      </c>
      <c r="AE87">
        <f>IF(Z87&gt;0,SUM(Données!BG88:BK88)/Z87,0)</f>
        <v>26.272399999999998</v>
      </c>
      <c r="AF87">
        <f>IF(AA87&gt;0,SUM(Données!BL88:BP88)/AA87,0)</f>
        <v>28.418200000000002</v>
      </c>
      <c r="AG87">
        <f>IF(AB87&gt;0,SUM(Données!BQ88:BU88)/AB87,0)</f>
        <v>31.163799999999998</v>
      </c>
      <c r="AI87">
        <f>IF(AC87&gt;0,Budget!AC87*AH$2/AC87,0)</f>
        <v>12.248504622077215</v>
      </c>
      <c r="AJ87">
        <f>IF(AD87&gt;0,Budget!AD87*AH$2/AD87,0)</f>
        <v>22.549302549302549</v>
      </c>
      <c r="AK87">
        <f>IF(AE87&gt;0,Budget!AE87*AH$2/AE87,0)</f>
        <v>16.74000091350619</v>
      </c>
      <c r="AL87">
        <f>IF(AF87&gt;0,Budget!AF87*AH$2/AF87,0)</f>
        <v>8.6916131211688281</v>
      </c>
      <c r="AM87">
        <f>IF(AG87&gt;0,Budget!AG87*AH$2/AG87,0)</f>
        <v>16.288129175517749</v>
      </c>
      <c r="AO87">
        <f>Données!X88</f>
        <v>680</v>
      </c>
      <c r="AP87" s="53">
        <f>Données!BU88</f>
        <v>35.720999999999997</v>
      </c>
      <c r="AQ87" s="53">
        <f t="shared" si="21"/>
        <v>19.036421152823269</v>
      </c>
    </row>
    <row r="88" spans="1:43">
      <c r="A88" t="str">
        <f>Données!A89</f>
        <v>Liban</v>
      </c>
      <c r="B88" s="36">
        <f>IF(Données!AZ89&gt;0,1,0)</f>
        <v>1</v>
      </c>
      <c r="C88" s="36">
        <f>IF(Données!BA89&gt;0,1,0)</f>
        <v>1</v>
      </c>
      <c r="D88" s="36">
        <f>IF(Données!BB89&gt;0,1,0)</f>
        <v>1</v>
      </c>
      <c r="E88" s="36">
        <f>IF(Données!BC89&gt;0,1,0)</f>
        <v>1</v>
      </c>
      <c r="F88" s="36">
        <f>IF(Données!BD89&gt;0,1,0)</f>
        <v>1</v>
      </c>
      <c r="G88" s="36">
        <f>IF(Données!BE89&gt;0,1,0)</f>
        <v>1</v>
      </c>
      <c r="H88" s="36">
        <f>IF(Données!BF89&gt;0,1,0)</f>
        <v>1</v>
      </c>
      <c r="I88" s="36">
        <f>IF(Données!BG89&gt;0,1,0)</f>
        <v>1</v>
      </c>
      <c r="J88" s="36">
        <f>IF(Données!BH89&gt;0,1,0)</f>
        <v>1</v>
      </c>
      <c r="K88" s="36">
        <f>IF(Données!BI89&gt;0,1,0)</f>
        <v>1</v>
      </c>
      <c r="L88" s="36">
        <f>IF(Données!BJ89&gt;0,1,0)</f>
        <v>1</v>
      </c>
      <c r="M88" s="36">
        <f>IF(Données!BK89&gt;0,1,0)</f>
        <v>1</v>
      </c>
      <c r="N88" s="36">
        <f>IF(Données!BL89&gt;0,1,0)</f>
        <v>1</v>
      </c>
      <c r="O88" s="36">
        <f>IF(Données!BM89&gt;0,1,0)</f>
        <v>1</v>
      </c>
      <c r="P88" s="36">
        <f>IF(Données!BN89&gt;0,1,0)</f>
        <v>1</v>
      </c>
      <c r="Q88" s="36">
        <f>IF(Données!BO89&gt;0,1,0)</f>
        <v>1</v>
      </c>
      <c r="R88" s="36">
        <f>IF(Données!BP89&gt;0,1,0)</f>
        <v>1</v>
      </c>
      <c r="S88" s="36">
        <f>IF(Données!BQ89&gt;0,1,0)</f>
        <v>1</v>
      </c>
      <c r="T88" s="36">
        <f>IF(Données!BR89&gt;0,1,0)</f>
        <v>1</v>
      </c>
      <c r="U88" s="36">
        <f>IF(Données!BS89&gt;0,1,0)</f>
        <v>1</v>
      </c>
      <c r="V88" s="36">
        <f>IF(Données!BT89&gt;0,1,0)</f>
        <v>1</v>
      </c>
      <c r="W88" s="36">
        <f>IF(Données!BU89&gt;0,1,0)</f>
        <v>1</v>
      </c>
      <c r="X88" s="36">
        <f t="shared" si="16"/>
        <v>2</v>
      </c>
      <c r="Y88" s="36">
        <f t="shared" si="17"/>
        <v>5</v>
      </c>
      <c r="Z88" s="36">
        <f t="shared" si="18"/>
        <v>5</v>
      </c>
      <c r="AA88" s="36">
        <f t="shared" si="19"/>
        <v>5</v>
      </c>
      <c r="AB88" s="92">
        <f t="shared" si="20"/>
        <v>5</v>
      </c>
      <c r="AC88">
        <f>IF(X88&gt;0,(Données!AZ89+Données!BA89)/X88,0)</f>
        <v>17.104999999999997</v>
      </c>
      <c r="AD88">
        <f>IF(Y88&gt;0,SUM(Données!BB89:BF89)/Y88,0)</f>
        <v>18.759999999999998</v>
      </c>
      <c r="AE88">
        <f>IF(Z88&gt;0,SUM(Données!BG89:BK89)/Z88,0)</f>
        <v>26.623400000000004</v>
      </c>
      <c r="AF88">
        <f>IF(AA88&gt;0,SUM(Données!BL89:BP89)/AA88,0)</f>
        <v>43.577999999999996</v>
      </c>
      <c r="AG88">
        <f>IF(AB88&gt;0,SUM(Données!BQ89:BU89)/AB88,0)</f>
        <v>53.859399999999994</v>
      </c>
      <c r="AI88">
        <f>IF(AC88&gt;0,Budget!AC88*AH$2/AC88,0)</f>
        <v>69.482607424729622</v>
      </c>
      <c r="AJ88">
        <f>IF(AD88&gt;0,Budget!AD88*AH$2/AD88,0)</f>
        <v>76.492537313432848</v>
      </c>
      <c r="AK88">
        <f>IF(AE88&gt;0,Budget!AE88*AH$2/AE88,0)</f>
        <v>57.490778788584464</v>
      </c>
      <c r="AL88">
        <f>IF(AF88&gt;0,Budget!AF88*AH$2/AF88,0)</f>
        <v>44.536233879480477</v>
      </c>
      <c r="AM88">
        <f>IF(AG88&gt;0,Budget!AG88*AH$2/AG88,0)</f>
        <v>47.523737731946518</v>
      </c>
      <c r="AO88">
        <f>Données!X89</f>
        <v>2776</v>
      </c>
      <c r="AP88" s="53">
        <f>Données!BU89</f>
        <v>58.280999999999999</v>
      </c>
      <c r="AQ88" s="53">
        <f t="shared" si="21"/>
        <v>47.63130351229389</v>
      </c>
    </row>
    <row r="89" spans="1:43">
      <c r="A89" t="str">
        <f>Données!A90</f>
        <v>Libéria</v>
      </c>
      <c r="B89" s="36">
        <f>IF(Données!AZ90&gt;0,1,0)</f>
        <v>0</v>
      </c>
      <c r="C89" s="36">
        <f>IF(Données!BA90&gt;0,1,0)</f>
        <v>0</v>
      </c>
      <c r="D89" s="36">
        <f>IF(Données!BB90&gt;0,1,0)</f>
        <v>1</v>
      </c>
      <c r="E89" s="36">
        <f>IF(Données!BC90&gt;0,1,0)</f>
        <v>1</v>
      </c>
      <c r="F89" s="36">
        <f>IF(Données!BD90&gt;0,1,0)</f>
        <v>1</v>
      </c>
      <c r="G89" s="36">
        <f>IF(Données!BE90&gt;0,1,0)</f>
        <v>1</v>
      </c>
      <c r="H89" s="36">
        <f>IF(Données!BF90&gt;0,1,0)</f>
        <v>1</v>
      </c>
      <c r="I89" s="36">
        <f>IF(Données!BG90&gt;0,1,0)</f>
        <v>1</v>
      </c>
      <c r="J89" s="36">
        <f>IF(Données!BH90&gt;0,1,0)</f>
        <v>1</v>
      </c>
      <c r="K89" s="36">
        <f>IF(Données!BI90&gt;0,1,0)</f>
        <v>1</v>
      </c>
      <c r="L89" s="36">
        <f>IF(Données!BJ90&gt;0,1,0)</f>
        <v>1</v>
      </c>
      <c r="M89" s="36">
        <f>IF(Données!BK90&gt;0,1,0)</f>
        <v>1</v>
      </c>
      <c r="N89" s="36">
        <f>IF(Données!BL90&gt;0,1,0)</f>
        <v>1</v>
      </c>
      <c r="O89" s="36">
        <f>IF(Données!BM90&gt;0,1,0)</f>
        <v>1</v>
      </c>
      <c r="P89" s="36">
        <f>IF(Données!BN90&gt;0,1,0)</f>
        <v>1</v>
      </c>
      <c r="Q89" s="36">
        <f>IF(Données!BO90&gt;0,1,0)</f>
        <v>1</v>
      </c>
      <c r="R89" s="36">
        <f>IF(Données!BP90&gt;0,1,0)</f>
        <v>1</v>
      </c>
      <c r="S89" s="36">
        <f>IF(Données!BQ90&gt;0,1,0)</f>
        <v>1</v>
      </c>
      <c r="T89" s="36">
        <f>IF(Données!BR90&gt;0,1,0)</f>
        <v>1</v>
      </c>
      <c r="U89" s="36">
        <f>IF(Données!BS90&gt;0,1,0)</f>
        <v>1</v>
      </c>
      <c r="V89" s="36">
        <f>IF(Données!BT90&gt;0,1,0)</f>
        <v>1</v>
      </c>
      <c r="W89" s="36">
        <f>IF(Données!BU90&gt;0,1,0)</f>
        <v>1</v>
      </c>
      <c r="X89" s="36">
        <f t="shared" si="16"/>
        <v>0</v>
      </c>
      <c r="Y89" s="36">
        <f t="shared" si="17"/>
        <v>5</v>
      </c>
      <c r="Z89" s="36">
        <f t="shared" si="18"/>
        <v>5</v>
      </c>
      <c r="AA89" s="36">
        <f t="shared" si="19"/>
        <v>5</v>
      </c>
      <c r="AB89" s="92">
        <f t="shared" si="20"/>
        <v>5</v>
      </c>
      <c r="AC89">
        <f>IF(X89&gt;0,(Données!AZ90+Données!BA90)/X89,0)</f>
        <v>0</v>
      </c>
      <c r="AD89">
        <f>IF(Y89&gt;0,SUM(Données!BB90:BF90)/Y89,0)</f>
        <v>0.87040000000000006</v>
      </c>
      <c r="AE89">
        <f>IF(Z89&gt;0,SUM(Données!BG90:BK90)/Z89,0)</f>
        <v>1.387</v>
      </c>
      <c r="AF89">
        <f>IF(AA89&gt;0,SUM(Données!BL90:BP90)/AA89,0)</f>
        <v>2.6638000000000002</v>
      </c>
      <c r="AG89">
        <f>IF(AB89&gt;0,SUM(Données!BQ90:BU90)/AB89,0)</f>
        <v>3.2388000000000003</v>
      </c>
      <c r="AI89">
        <f>IF(AC89&gt;0,Budget!AC89*AH$2/AC89,0)</f>
        <v>0</v>
      </c>
      <c r="AJ89">
        <f>IF(AD89&gt;0,Budget!AD89*AH$2/AD89,0)</f>
        <v>6.4338235294117636</v>
      </c>
      <c r="AK89">
        <f>IF(AE89&gt;0,Budget!AE89*AH$2/AE89,0)</f>
        <v>5.7390050468637339</v>
      </c>
      <c r="AL89">
        <f>IF(AF89&gt;0,Budget!AF89*AH$2/AF89,0)</f>
        <v>5.8713116600345368</v>
      </c>
      <c r="AM89">
        <f>IF(AG89&gt;0,Budget!AG89*AH$2/AG89,0)</f>
        <v>4.6189946893911316</v>
      </c>
      <c r="AO89">
        <f>Données!X90</f>
        <v>15.8</v>
      </c>
      <c r="AP89" s="53">
        <f>Données!BU90</f>
        <v>3.2210000000000001</v>
      </c>
      <c r="AQ89" s="53">
        <f t="shared" si="21"/>
        <v>4.9053089102763119</v>
      </c>
    </row>
    <row r="90" spans="1:43">
      <c r="A90" t="str">
        <f>Données!A91</f>
        <v>Lituanie</v>
      </c>
      <c r="B90" s="36">
        <f>IF(Données!AZ91&gt;0,1,0)</f>
        <v>1</v>
      </c>
      <c r="C90" s="36">
        <f>IF(Données!BA91&gt;0,1,0)</f>
        <v>1</v>
      </c>
      <c r="D90" s="36">
        <f>IF(Données!BB91&gt;0,1,0)</f>
        <v>1</v>
      </c>
      <c r="E90" s="36">
        <f>IF(Données!BC91&gt;0,1,0)</f>
        <v>1</v>
      </c>
      <c r="F90" s="36">
        <f>IF(Données!BD91&gt;0,1,0)</f>
        <v>1</v>
      </c>
      <c r="G90" s="36">
        <f>IF(Données!BE91&gt;0,1,0)</f>
        <v>1</v>
      </c>
      <c r="H90" s="36">
        <f>IF(Données!BF91&gt;0,1,0)</f>
        <v>1</v>
      </c>
      <c r="I90" s="36">
        <f>IF(Données!BG91&gt;0,1,0)</f>
        <v>1</v>
      </c>
      <c r="J90" s="36">
        <f>IF(Données!BH91&gt;0,1,0)</f>
        <v>1</v>
      </c>
      <c r="K90" s="36">
        <f>IF(Données!BI91&gt;0,1,0)</f>
        <v>1</v>
      </c>
      <c r="L90" s="36">
        <f>IF(Données!BJ91&gt;0,1,0)</f>
        <v>1</v>
      </c>
      <c r="M90" s="36">
        <f>IF(Données!BK91&gt;0,1,0)</f>
        <v>1</v>
      </c>
      <c r="N90" s="36">
        <f>IF(Données!BL91&gt;0,1,0)</f>
        <v>1</v>
      </c>
      <c r="O90" s="36">
        <f>IF(Données!BM91&gt;0,1,0)</f>
        <v>1</v>
      </c>
      <c r="P90" s="36">
        <f>IF(Données!BN91&gt;0,1,0)</f>
        <v>1</v>
      </c>
      <c r="Q90" s="36">
        <f>IF(Données!BO91&gt;0,1,0)</f>
        <v>1</v>
      </c>
      <c r="R90" s="36">
        <f>IF(Données!BP91&gt;0,1,0)</f>
        <v>1</v>
      </c>
      <c r="S90" s="36">
        <f>IF(Données!BQ91&gt;0,1,0)</f>
        <v>1</v>
      </c>
      <c r="T90" s="36">
        <f>IF(Données!BR91&gt;0,1,0)</f>
        <v>1</v>
      </c>
      <c r="U90" s="36">
        <f>IF(Données!BS91&gt;0,1,0)</f>
        <v>1</v>
      </c>
      <c r="V90" s="36">
        <f>IF(Données!BT91&gt;0,1,0)</f>
        <v>1</v>
      </c>
      <c r="W90" s="36">
        <f>IF(Données!BU91&gt;0,1,0)</f>
        <v>1</v>
      </c>
      <c r="X90" s="36">
        <f t="shared" si="16"/>
        <v>2</v>
      </c>
      <c r="Y90" s="36">
        <f t="shared" si="17"/>
        <v>5</v>
      </c>
      <c r="Z90" s="36">
        <f t="shared" si="18"/>
        <v>5</v>
      </c>
      <c r="AA90" s="36">
        <f t="shared" si="19"/>
        <v>5</v>
      </c>
      <c r="AB90" s="92">
        <f t="shared" si="20"/>
        <v>5</v>
      </c>
      <c r="AC90">
        <f>IF(X90&gt;0,(Données!AZ91+Données!BA91)/X90,0)</f>
        <v>11.106999999999999</v>
      </c>
      <c r="AD90">
        <f>IF(Y90&gt;0,SUM(Données!BB91:BF91)/Y90,0)</f>
        <v>15.9034</v>
      </c>
      <c r="AE90">
        <f>IF(Z90&gt;0,SUM(Données!BG91:BK91)/Z90,0)</f>
        <v>36.372400000000006</v>
      </c>
      <c r="AF90">
        <f>IF(AA90&gt;0,SUM(Données!BL91:BP91)/AA90,0)</f>
        <v>43.741200000000006</v>
      </c>
      <c r="AG90">
        <f>IF(AB90&gt;0,SUM(Données!BQ91:BU91)/AB90,0)</f>
        <v>47.946399999999997</v>
      </c>
      <c r="AI90">
        <f>IF(AC90&gt;0,Budget!AC90*AH$2/AC90,0)</f>
        <v>22.013144863599532</v>
      </c>
      <c r="AJ90">
        <f>IF(AD90&gt;0,Budget!AD90*AH$2/AD90,0)</f>
        <v>20.159211237848513</v>
      </c>
      <c r="AK90">
        <f>IF(AE90&gt;0,Budget!AE90*AH$2/AE90,0)</f>
        <v>12.003607130681504</v>
      </c>
      <c r="AL90">
        <f>IF(AF90&gt;0,Budget!AF90*AH$2/AF90,0)</f>
        <v>7.3111848783298115</v>
      </c>
      <c r="AM90">
        <f>IF(AG90&gt;0,Budget!AG90*AH$2/AG90,0)</f>
        <v>16.543473545459097</v>
      </c>
      <c r="AO90">
        <f>Données!X91</f>
        <v>1030</v>
      </c>
      <c r="AP90" s="53">
        <f>Données!BU91</f>
        <v>54.24</v>
      </c>
      <c r="AQ90" s="53">
        <f t="shared" si="21"/>
        <v>18.989675516224189</v>
      </c>
    </row>
    <row r="91" spans="1:43">
      <c r="A91" t="str">
        <f>Données!A92</f>
        <v>Luxembourg</v>
      </c>
      <c r="B91" s="36">
        <f>IF(Données!AZ92&gt;0,1,0)</f>
        <v>1</v>
      </c>
      <c r="C91" s="36">
        <f>IF(Données!BA92&gt;0,1,0)</f>
        <v>1</v>
      </c>
      <c r="D91" s="36">
        <f>IF(Données!BB92&gt;0,1,0)</f>
        <v>1</v>
      </c>
      <c r="E91" s="36">
        <f>IF(Données!BC92&gt;0,1,0)</f>
        <v>1</v>
      </c>
      <c r="F91" s="36">
        <f>IF(Données!BD92&gt;0,1,0)</f>
        <v>1</v>
      </c>
      <c r="G91" s="36">
        <f>IF(Données!BE92&gt;0,1,0)</f>
        <v>1</v>
      </c>
      <c r="H91" s="36">
        <f>IF(Données!BF92&gt;0,1,0)</f>
        <v>1</v>
      </c>
      <c r="I91" s="36">
        <f>IF(Données!BG92&gt;0,1,0)</f>
        <v>1</v>
      </c>
      <c r="J91" s="36">
        <f>IF(Données!BH92&gt;0,1,0)</f>
        <v>1</v>
      </c>
      <c r="K91" s="36">
        <f>IF(Données!BI92&gt;0,1,0)</f>
        <v>1</v>
      </c>
      <c r="L91" s="36">
        <f>IF(Données!BJ92&gt;0,1,0)</f>
        <v>1</v>
      </c>
      <c r="M91" s="36">
        <f>IF(Données!BK92&gt;0,1,0)</f>
        <v>1</v>
      </c>
      <c r="N91" s="36">
        <f>IF(Données!BL92&gt;0,1,0)</f>
        <v>1</v>
      </c>
      <c r="O91" s="36">
        <f>IF(Données!BM92&gt;0,1,0)</f>
        <v>1</v>
      </c>
      <c r="P91" s="36">
        <f>IF(Données!BN92&gt;0,1,0)</f>
        <v>1</v>
      </c>
      <c r="Q91" s="36">
        <f>IF(Données!BO92&gt;0,1,0)</f>
        <v>1</v>
      </c>
      <c r="R91" s="36">
        <f>IF(Données!BP92&gt;0,1,0)</f>
        <v>1</v>
      </c>
      <c r="S91" s="36">
        <f>IF(Données!BQ92&gt;0,1,0)</f>
        <v>1</v>
      </c>
      <c r="T91" s="36">
        <f>IF(Données!BR92&gt;0,1,0)</f>
        <v>1</v>
      </c>
      <c r="U91" s="36">
        <f>IF(Données!BS92&gt;0,1,0)</f>
        <v>1</v>
      </c>
      <c r="V91" s="36">
        <f>IF(Données!BT92&gt;0,1,0)</f>
        <v>1</v>
      </c>
      <c r="W91" s="36">
        <f>IF(Données!BU92&gt;0,1,0)</f>
        <v>1</v>
      </c>
      <c r="X91" s="36">
        <f t="shared" si="16"/>
        <v>2</v>
      </c>
      <c r="Y91" s="36">
        <f t="shared" si="17"/>
        <v>5</v>
      </c>
      <c r="Z91" s="36">
        <f t="shared" si="18"/>
        <v>5</v>
      </c>
      <c r="AA91" s="36">
        <f t="shared" si="19"/>
        <v>5</v>
      </c>
      <c r="AB91" s="92">
        <f t="shared" si="20"/>
        <v>5</v>
      </c>
      <c r="AC91">
        <f>IF(X91&gt;0,(Données!AZ92+Données!BA92)/X91,0)</f>
        <v>20.256999999999998</v>
      </c>
      <c r="AD91">
        <f>IF(Y91&gt;0,SUM(Données!BB92:BF92)/Y91,0)</f>
        <v>26.125600000000002</v>
      </c>
      <c r="AE91">
        <f>IF(Z91&gt;0,SUM(Données!BG92:BK92)/Z91,0)</f>
        <v>47.686400000000006</v>
      </c>
      <c r="AF91">
        <f>IF(AA91&gt;0,SUM(Données!BL92:BP92)/AA91,0)</f>
        <v>59.609800000000007</v>
      </c>
      <c r="AG91">
        <f>IF(AB91&gt;0,SUM(Données!BQ92:BU92)/AB91,0)</f>
        <v>63.412599999999998</v>
      </c>
      <c r="AI91">
        <f>IF(AC91&gt;0,Budget!AC91*AH$2/AC91,0)</f>
        <v>10.440835266821347</v>
      </c>
      <c r="AJ91">
        <f>IF(AD91&gt;0,Budget!AD91*AH$2/AD91,0)</f>
        <v>9.638056159475763</v>
      </c>
      <c r="AK91">
        <f>IF(AE91&gt;0,Budget!AE91*AH$2/AE91,0)</f>
        <v>5.1545094618172049</v>
      </c>
      <c r="AL91">
        <f>IF(AF91&gt;0,Budget!AF91*AH$2/AF91,0)</f>
        <v>3.9154635647158686</v>
      </c>
      <c r="AM91">
        <f>IF(AG91&gt;0,Budget!AG91*AH$2/AG91,0)</f>
        <v>5.4374051844586093</v>
      </c>
      <c r="AO91">
        <f>Données!X92</f>
        <v>419</v>
      </c>
      <c r="AP91" s="53">
        <f>Données!BU92</f>
        <v>69.634</v>
      </c>
      <c r="AQ91" s="53">
        <f t="shared" si="21"/>
        <v>6.0171755177068675</v>
      </c>
    </row>
    <row r="92" spans="1:43">
      <c r="A92" t="str">
        <f>Données!A93</f>
        <v>Lybie</v>
      </c>
      <c r="B92" s="36">
        <f>IF(Données!AZ93&gt;0,1,0)</f>
        <v>1</v>
      </c>
      <c r="C92" s="36">
        <f>IF(Données!BA93&gt;0,1,0)</f>
        <v>1</v>
      </c>
      <c r="D92" s="36">
        <f>IF(Données!BB93&gt;0,1,0)</f>
        <v>1</v>
      </c>
      <c r="E92" s="36">
        <f>IF(Données!BC93&gt;0,1,0)</f>
        <v>1</v>
      </c>
      <c r="F92" s="36">
        <f>IF(Données!BD93&gt;0,1,0)</f>
        <v>1</v>
      </c>
      <c r="G92" s="36">
        <f>IF(Données!BE93&gt;0,1,0)</f>
        <v>1</v>
      </c>
      <c r="H92" s="36">
        <f>IF(Données!BF93&gt;0,1,0)</f>
        <v>1</v>
      </c>
      <c r="I92" s="36">
        <f>IF(Données!BG93&gt;0,1,0)</f>
        <v>1</v>
      </c>
      <c r="J92" s="36">
        <f>IF(Données!BH93&gt;0,1,0)</f>
        <v>1</v>
      </c>
      <c r="K92" s="36">
        <f>IF(Données!BI93&gt;0,1,0)</f>
        <v>1</v>
      </c>
      <c r="L92" s="36">
        <f>IF(Données!BJ93&gt;0,1,0)</f>
        <v>1</v>
      </c>
      <c r="M92" s="36">
        <f>IF(Données!BK93&gt;0,1,0)</f>
        <v>1</v>
      </c>
      <c r="N92" s="36">
        <f>IF(Données!BL93&gt;0,1,0)</f>
        <v>1</v>
      </c>
      <c r="O92" s="36">
        <f>IF(Données!BM93&gt;0,1,0)</f>
        <v>1</v>
      </c>
      <c r="P92" s="36">
        <f>IF(Données!BN93&gt;0,1,0)</f>
        <v>1</v>
      </c>
      <c r="Q92" s="36">
        <f>IF(Données!BO93&gt;0,1,0)</f>
        <v>1</v>
      </c>
      <c r="R92" s="36">
        <f>IF(Données!BP93&gt;0,1,0)</f>
        <v>1</v>
      </c>
      <c r="S92" s="36">
        <f>IF(Données!BQ93&gt;0,1,0)</f>
        <v>1</v>
      </c>
      <c r="T92" s="36">
        <f>IF(Données!BR93&gt;0,1,0)</f>
        <v>1</v>
      </c>
      <c r="U92" s="36">
        <f>IF(Données!BS93&gt;0,1,0)</f>
        <v>1</v>
      </c>
      <c r="V92" s="36">
        <f>IF(Données!BT93&gt;0,1,0)</f>
        <v>1</v>
      </c>
      <c r="W92" s="36">
        <f>IF(Données!BU93&gt;0,1,0)</f>
        <v>1</v>
      </c>
      <c r="X92" s="36">
        <f t="shared" si="16"/>
        <v>2</v>
      </c>
      <c r="Y92" s="36">
        <f t="shared" si="17"/>
        <v>5</v>
      </c>
      <c r="Z92" s="36">
        <f t="shared" si="18"/>
        <v>5</v>
      </c>
      <c r="AA92" s="36">
        <f t="shared" si="19"/>
        <v>5</v>
      </c>
      <c r="AB92" s="92">
        <f t="shared" si="20"/>
        <v>5</v>
      </c>
      <c r="AC92">
        <f>IF(X92&gt;0,(Données!AZ93+Données!BA93)/X92,0)</f>
        <v>32.967500000000001</v>
      </c>
      <c r="AD92">
        <f>IF(Y92&gt;0,SUM(Données!BB93:BF93)/Y92,0)</f>
        <v>30.407200000000007</v>
      </c>
      <c r="AE92">
        <f>IF(Z92&gt;0,SUM(Données!BG93:BK93)/Z92,0)</f>
        <v>58.942600000000006</v>
      </c>
      <c r="AF92">
        <f>IF(AA92&gt;0,SUM(Données!BL93:BP93)/AA92,0)</f>
        <v>51.378</v>
      </c>
      <c r="AG92">
        <f>IF(AB92&gt;0,SUM(Données!BQ93:BU93)/AB92,0)</f>
        <v>30.969799999999999</v>
      </c>
      <c r="AI92">
        <f>IF(AC92&gt;0,Budget!AC92*AH$2/AC92,0)</f>
        <v>31.167058466671723</v>
      </c>
      <c r="AJ92">
        <f>IF(AD92&gt;0,Budget!AD92*AH$2/AD92,0)</f>
        <v>43.141098160961867</v>
      </c>
      <c r="AK92">
        <f>IF(AE92&gt;0,Budget!AE92*AH$2/AE92,0)</f>
        <v>32.391682755765778</v>
      </c>
      <c r="AL92">
        <f>IF(AF92&gt;0,Budget!AF92*AH$2/AF92,0)</f>
        <v>119.30527982145406</v>
      </c>
      <c r="AM92">
        <f>IF(AG92&gt;0,Budget!AG92*AH$2/AG92,0)</f>
        <v>0</v>
      </c>
      <c r="AO92">
        <f>Données!X93</f>
        <v>0</v>
      </c>
      <c r="AP92" s="53">
        <f>Données!BU93</f>
        <v>44.963999999999999</v>
      </c>
      <c r="AQ92" s="53">
        <f t="shared" si="21"/>
        <v>0</v>
      </c>
    </row>
    <row r="93" spans="1:43">
      <c r="A93" t="str">
        <f>Données!A94</f>
        <v>Macédoine du Nord</v>
      </c>
      <c r="B93" s="36">
        <f>IF(Données!AZ94&gt;0,1,0)</f>
        <v>1</v>
      </c>
      <c r="C93" s="36">
        <f>IF(Données!BA94&gt;0,1,0)</f>
        <v>1</v>
      </c>
      <c r="D93" s="36">
        <f>IF(Données!BB94&gt;0,1,0)</f>
        <v>1</v>
      </c>
      <c r="E93" s="36">
        <f>IF(Données!BC94&gt;0,1,0)</f>
        <v>1</v>
      </c>
      <c r="F93" s="36">
        <f>IF(Données!BD94&gt;0,1,0)</f>
        <v>1</v>
      </c>
      <c r="G93" s="36">
        <f>IF(Données!BE94&gt;0,1,0)</f>
        <v>1</v>
      </c>
      <c r="H93" s="36">
        <f>IF(Données!BF94&gt;0,1,0)</f>
        <v>1</v>
      </c>
      <c r="I93" s="36">
        <f>IF(Données!BG94&gt;0,1,0)</f>
        <v>1</v>
      </c>
      <c r="J93" s="36">
        <f>IF(Données!BH94&gt;0,1,0)</f>
        <v>1</v>
      </c>
      <c r="K93" s="36">
        <f>IF(Données!BI94&gt;0,1,0)</f>
        <v>1</v>
      </c>
      <c r="L93" s="36">
        <f>IF(Données!BJ94&gt;0,1,0)</f>
        <v>1</v>
      </c>
      <c r="M93" s="36">
        <f>IF(Données!BK94&gt;0,1,0)</f>
        <v>1</v>
      </c>
      <c r="N93" s="36">
        <f>IF(Données!BL94&gt;0,1,0)</f>
        <v>1</v>
      </c>
      <c r="O93" s="36">
        <f>IF(Données!BM94&gt;0,1,0)</f>
        <v>1</v>
      </c>
      <c r="P93" s="36">
        <f>IF(Données!BN94&gt;0,1,0)</f>
        <v>1</v>
      </c>
      <c r="Q93" s="36">
        <f>IF(Données!BO94&gt;0,1,0)</f>
        <v>1</v>
      </c>
      <c r="R93" s="36">
        <f>IF(Données!BP94&gt;0,1,0)</f>
        <v>1</v>
      </c>
      <c r="S93" s="36">
        <f>IF(Données!BQ94&gt;0,1,0)</f>
        <v>1</v>
      </c>
      <c r="T93" s="36">
        <f>IF(Données!BR94&gt;0,1,0)</f>
        <v>1</v>
      </c>
      <c r="U93" s="36">
        <f>IF(Données!BS94&gt;0,1,0)</f>
        <v>1</v>
      </c>
      <c r="V93" s="36">
        <f>IF(Données!BT94&gt;0,1,0)</f>
        <v>1</v>
      </c>
      <c r="W93" s="36">
        <f>IF(Données!BU94&gt;0,1,0)</f>
        <v>1</v>
      </c>
      <c r="X93" s="36">
        <f t="shared" si="16"/>
        <v>2</v>
      </c>
      <c r="Y93" s="36">
        <f t="shared" si="17"/>
        <v>5</v>
      </c>
      <c r="Z93" s="36">
        <f t="shared" si="18"/>
        <v>5</v>
      </c>
      <c r="AA93" s="36">
        <f t="shared" si="19"/>
        <v>5</v>
      </c>
      <c r="AB93" s="92">
        <f t="shared" si="20"/>
        <v>5</v>
      </c>
      <c r="AC93">
        <f>IF(X93&gt;0,(Données!AZ94+Données!BA94)/X93,0)</f>
        <v>3.8155000000000001</v>
      </c>
      <c r="AD93">
        <f>IF(Y93&gt;0,SUM(Données!BB94:BF94)/Y93,0)</f>
        <v>4.4208000000000007</v>
      </c>
      <c r="AE93">
        <f>IF(Z93&gt;0,SUM(Données!BG94:BK94)/Z93,0)</f>
        <v>8.1532</v>
      </c>
      <c r="AF93">
        <f>IF(AA93&gt;0,SUM(Données!BL94:BP94)/AA93,0)</f>
        <v>10.405399999999998</v>
      </c>
      <c r="AG93">
        <f>IF(AB93&gt;0,SUM(Données!BQ94:BU94)/AB93,0)</f>
        <v>11.522600000000001</v>
      </c>
      <c r="AI93">
        <f>IF(AC93&gt;0,Budget!AC93*AH$2/AC93,0)</f>
        <v>28.305595596907352</v>
      </c>
      <c r="AJ93">
        <f>IF(AD93&gt;0,Budget!AD93*AH$2/AD93,0)</f>
        <v>42.978646398841832</v>
      </c>
      <c r="AK93">
        <f>IF(AE93&gt;0,Budget!AE93*AH$2/AE93,0)</f>
        <v>18.054260903694253</v>
      </c>
      <c r="AL93">
        <f>IF(AF93&gt;0,Budget!AF93*AH$2/AF93,0)</f>
        <v>10.705979587521865</v>
      </c>
      <c r="AM93">
        <f>IF(AG93&gt;0,Budget!AG93*AH$2/AG93,0)</f>
        <v>9.4423133667748598</v>
      </c>
      <c r="AO93">
        <f>Données!X94</f>
        <v>117</v>
      </c>
      <c r="AP93" s="53">
        <f>Données!BU94</f>
        <v>12.884</v>
      </c>
      <c r="AQ93" s="53">
        <f t="shared" si="21"/>
        <v>9.081030735796336</v>
      </c>
    </row>
    <row r="94" spans="1:43">
      <c r="A94" t="str">
        <f>Données!A95</f>
        <v>Madagascar</v>
      </c>
      <c r="B94" s="36">
        <f>IF(Données!AZ95&gt;0,1,0)</f>
        <v>1</v>
      </c>
      <c r="C94" s="36">
        <f>IF(Données!BA95&gt;0,1,0)</f>
        <v>1</v>
      </c>
      <c r="D94" s="36">
        <f>IF(Données!BB95&gt;0,1,0)</f>
        <v>1</v>
      </c>
      <c r="E94" s="36">
        <f>IF(Données!BC95&gt;0,1,0)</f>
        <v>1</v>
      </c>
      <c r="F94" s="36">
        <f>IF(Données!BD95&gt;0,1,0)</f>
        <v>1</v>
      </c>
      <c r="G94" s="36">
        <f>IF(Données!BE95&gt;0,1,0)</f>
        <v>1</v>
      </c>
      <c r="H94" s="36">
        <f>IF(Données!BF95&gt;0,1,0)</f>
        <v>1</v>
      </c>
      <c r="I94" s="36">
        <f>IF(Données!BG95&gt;0,1,0)</f>
        <v>1</v>
      </c>
      <c r="J94" s="36">
        <f>IF(Données!BH95&gt;0,1,0)</f>
        <v>1</v>
      </c>
      <c r="K94" s="36">
        <f>IF(Données!BI95&gt;0,1,0)</f>
        <v>1</v>
      </c>
      <c r="L94" s="36">
        <f>IF(Données!BJ95&gt;0,1,0)</f>
        <v>1</v>
      </c>
      <c r="M94" s="36">
        <f>IF(Données!BK95&gt;0,1,0)</f>
        <v>1</v>
      </c>
      <c r="N94" s="36">
        <f>IF(Données!BL95&gt;0,1,0)</f>
        <v>1</v>
      </c>
      <c r="O94" s="36">
        <f>IF(Données!BM95&gt;0,1,0)</f>
        <v>1</v>
      </c>
      <c r="P94" s="36">
        <f>IF(Données!BN95&gt;0,1,0)</f>
        <v>1</v>
      </c>
      <c r="Q94" s="36">
        <f>IF(Données!BO95&gt;0,1,0)</f>
        <v>1</v>
      </c>
      <c r="R94" s="36">
        <f>IF(Données!BP95&gt;0,1,0)</f>
        <v>1</v>
      </c>
      <c r="S94" s="36">
        <f>IF(Données!BQ95&gt;0,1,0)</f>
        <v>1</v>
      </c>
      <c r="T94" s="36">
        <f>IF(Données!BR95&gt;0,1,0)</f>
        <v>1</v>
      </c>
      <c r="U94" s="36">
        <f>IF(Données!BS95&gt;0,1,0)</f>
        <v>1</v>
      </c>
      <c r="V94" s="36">
        <f>IF(Données!BT95&gt;0,1,0)</f>
        <v>1</v>
      </c>
      <c r="W94" s="36">
        <f>IF(Données!BU95&gt;0,1,0)</f>
        <v>1</v>
      </c>
      <c r="X94" s="36">
        <f t="shared" si="16"/>
        <v>2</v>
      </c>
      <c r="Y94" s="36">
        <f t="shared" si="17"/>
        <v>5</v>
      </c>
      <c r="Z94" s="36">
        <f t="shared" si="18"/>
        <v>5</v>
      </c>
      <c r="AA94" s="36">
        <f t="shared" si="19"/>
        <v>5</v>
      </c>
      <c r="AB94" s="92">
        <f t="shared" si="20"/>
        <v>5</v>
      </c>
      <c r="AC94">
        <f>IF(X94&gt;0,(Données!AZ95+Données!BA95)/X94,0)</f>
        <v>3.7294999999999998</v>
      </c>
      <c r="AD94">
        <f>IF(Y94&gt;0,SUM(Données!BB95:BF95)/Y94,0)</f>
        <v>4.5286000000000008</v>
      </c>
      <c r="AE94">
        <f>IF(Z94&gt;0,SUM(Données!BG95:BK95)/Z94,0)</f>
        <v>7.172200000000001</v>
      </c>
      <c r="AF94">
        <f>IF(AA94&gt;0,SUM(Données!BL95:BP95)/AA94,0)</f>
        <v>9.9637999999999991</v>
      </c>
      <c r="AG94">
        <f>IF(AB94&gt;0,SUM(Données!BQ95:BU95)/AB94,0)</f>
        <v>11.191000000000001</v>
      </c>
      <c r="AI94">
        <f>IF(AC94&gt;0,Budget!AC94*AH$2/AC94,0)</f>
        <v>24.105107923314119</v>
      </c>
      <c r="AJ94">
        <f>IF(AD94&gt;0,Budget!AD94*AH$2/AD94,0)</f>
        <v>21.286931943647041</v>
      </c>
      <c r="AK94">
        <f>IF(AE94&gt;0,Budget!AE94*AH$2/AE94,0)</f>
        <v>13.019715010735894</v>
      </c>
      <c r="AL94">
        <f>IF(AF94&gt;0,Budget!AF94*AH$2/AF94,0)</f>
        <v>6.6781749934763841</v>
      </c>
      <c r="AM94">
        <f>IF(AG94&gt;0,Budget!AG94*AH$2/AG94,0)</f>
        <v>6.1335001340362787</v>
      </c>
      <c r="AO94">
        <f>Données!X95</f>
        <v>73.3</v>
      </c>
      <c r="AP94" s="53">
        <f>Données!BU95</f>
        <v>12.734</v>
      </c>
      <c r="AQ94" s="53">
        <f t="shared" si="21"/>
        <v>5.7562431286320086</v>
      </c>
    </row>
    <row r="95" spans="1:43">
      <c r="A95" t="str">
        <f>Données!A96</f>
        <v>Malaisie</v>
      </c>
      <c r="B95" s="36">
        <f>IF(Données!AZ96&gt;0,1,0)</f>
        <v>1</v>
      </c>
      <c r="C95" s="36">
        <f>IF(Données!BA96&gt;0,1,0)</f>
        <v>1</v>
      </c>
      <c r="D95" s="36">
        <f>IF(Données!BB96&gt;0,1,0)</f>
        <v>1</v>
      </c>
      <c r="E95" s="36">
        <f>IF(Données!BC96&gt;0,1,0)</f>
        <v>1</v>
      </c>
      <c r="F95" s="36">
        <f>IF(Données!BD96&gt;0,1,0)</f>
        <v>1</v>
      </c>
      <c r="G95" s="36">
        <f>IF(Données!BE96&gt;0,1,0)</f>
        <v>1</v>
      </c>
      <c r="H95" s="36">
        <f>IF(Données!BF96&gt;0,1,0)</f>
        <v>1</v>
      </c>
      <c r="I95" s="36">
        <f>IF(Données!BG96&gt;0,1,0)</f>
        <v>1</v>
      </c>
      <c r="J95" s="36">
        <f>IF(Données!BH96&gt;0,1,0)</f>
        <v>1</v>
      </c>
      <c r="K95" s="36">
        <f>IF(Données!BI96&gt;0,1,0)</f>
        <v>1</v>
      </c>
      <c r="L95" s="36">
        <f>IF(Données!BJ96&gt;0,1,0)</f>
        <v>1</v>
      </c>
      <c r="M95" s="36">
        <f>IF(Données!BK96&gt;0,1,0)</f>
        <v>1</v>
      </c>
      <c r="N95" s="36">
        <f>IF(Données!BL96&gt;0,1,0)</f>
        <v>1</v>
      </c>
      <c r="O95" s="36">
        <f>IF(Données!BM96&gt;0,1,0)</f>
        <v>1</v>
      </c>
      <c r="P95" s="36">
        <f>IF(Données!BN96&gt;0,1,0)</f>
        <v>1</v>
      </c>
      <c r="Q95" s="36">
        <f>IF(Données!BO96&gt;0,1,0)</f>
        <v>1</v>
      </c>
      <c r="R95" s="36">
        <f>IF(Données!BP96&gt;0,1,0)</f>
        <v>1</v>
      </c>
      <c r="S95" s="36">
        <f>IF(Données!BQ96&gt;0,1,0)</f>
        <v>1</v>
      </c>
      <c r="T95" s="36">
        <f>IF(Données!BR96&gt;0,1,0)</f>
        <v>1</v>
      </c>
      <c r="U95" s="36">
        <f>IF(Données!BS96&gt;0,1,0)</f>
        <v>1</v>
      </c>
      <c r="V95" s="36">
        <f>IF(Données!BT96&gt;0,1,0)</f>
        <v>1</v>
      </c>
      <c r="W95" s="36">
        <f>IF(Données!BU96&gt;0,1,0)</f>
        <v>1</v>
      </c>
      <c r="X95" s="36">
        <f t="shared" si="16"/>
        <v>2</v>
      </c>
      <c r="Y95" s="36">
        <f t="shared" si="17"/>
        <v>5</v>
      </c>
      <c r="Z95" s="36">
        <f t="shared" si="18"/>
        <v>5</v>
      </c>
      <c r="AA95" s="36">
        <f t="shared" si="19"/>
        <v>5</v>
      </c>
      <c r="AB95" s="92">
        <f t="shared" si="20"/>
        <v>5</v>
      </c>
      <c r="AC95">
        <f>IF(X95&gt;0,(Données!AZ96+Données!BA96)/X95,0)</f>
        <v>81.251999999999995</v>
      </c>
      <c r="AD95">
        <f>IF(Y95&gt;0,SUM(Données!BB96:BF96)/Y95,0)</f>
        <v>112.19279999999999</v>
      </c>
      <c r="AE95">
        <f>IF(Z95&gt;0,SUM(Données!BG96:BK96)/Z95,0)</f>
        <v>192.7696</v>
      </c>
      <c r="AF95">
        <f>IF(AA95&gt;0,SUM(Données!BL96:BP96)/AA95,0)</f>
        <v>305.75400000000002</v>
      </c>
      <c r="AG95">
        <f>IF(AB95&gt;0,SUM(Données!BQ96:BU96)/AB95,0)</f>
        <v>327.17839999999995</v>
      </c>
      <c r="AI95">
        <f>IF(AC95&gt;0,Budget!AC95*AH$2/AC95,0)</f>
        <v>23.630187564613795</v>
      </c>
      <c r="AJ95">
        <f>IF(AD95&gt;0,Budget!AD95*AH$2/AD95,0)</f>
        <v>25.727141135616549</v>
      </c>
      <c r="AK95">
        <f>IF(AE95&gt;0,Budget!AE95*AH$2/AE95,0)</f>
        <v>20.291581245175589</v>
      </c>
      <c r="AL95">
        <f>IF(AF95&gt;0,Budget!AF95*AH$2/AF95,0)</f>
        <v>12.429600266881218</v>
      </c>
      <c r="AM95">
        <f>IF(AG95&gt;0,Budget!AG95*AH$2/AG95,0)</f>
        <v>11.416401571741901</v>
      </c>
      <c r="AO95">
        <f>Données!X96</f>
        <v>3470</v>
      </c>
      <c r="AP95" s="53">
        <f>Données!BU96</f>
        <v>373.447</v>
      </c>
      <c r="AQ95" s="53">
        <f t="shared" si="21"/>
        <v>9.2918138316816048</v>
      </c>
    </row>
    <row r="96" spans="1:43">
      <c r="A96" t="str">
        <f>Données!A97</f>
        <v>Malawi</v>
      </c>
      <c r="B96" s="36">
        <f>IF(Données!AZ97&gt;0,1,0)</f>
        <v>1</v>
      </c>
      <c r="C96" s="36">
        <f>IF(Données!BA97&gt;0,1,0)</f>
        <v>1</v>
      </c>
      <c r="D96" s="36">
        <f>IF(Données!BB97&gt;0,1,0)</f>
        <v>1</v>
      </c>
      <c r="E96" s="36">
        <f>IF(Données!BC97&gt;0,1,0)</f>
        <v>1</v>
      </c>
      <c r="F96" s="36">
        <f>IF(Données!BD97&gt;0,1,0)</f>
        <v>1</v>
      </c>
      <c r="G96" s="36">
        <f>IF(Données!BE97&gt;0,1,0)</f>
        <v>1</v>
      </c>
      <c r="H96" s="36">
        <f>IF(Données!BF97&gt;0,1,0)</f>
        <v>1</v>
      </c>
      <c r="I96" s="36">
        <f>IF(Données!BG97&gt;0,1,0)</f>
        <v>1</v>
      </c>
      <c r="J96" s="36">
        <f>IF(Données!BH97&gt;0,1,0)</f>
        <v>1</v>
      </c>
      <c r="K96" s="36">
        <f>IF(Données!BI97&gt;0,1,0)</f>
        <v>1</v>
      </c>
      <c r="L96" s="36">
        <f>IF(Données!BJ97&gt;0,1,0)</f>
        <v>1</v>
      </c>
      <c r="M96" s="36">
        <f>IF(Données!BK97&gt;0,1,0)</f>
        <v>1</v>
      </c>
      <c r="N96" s="36">
        <f>IF(Données!BL97&gt;0,1,0)</f>
        <v>1</v>
      </c>
      <c r="O96" s="36">
        <f>IF(Données!BM97&gt;0,1,0)</f>
        <v>1</v>
      </c>
      <c r="P96" s="36">
        <f>IF(Données!BN97&gt;0,1,0)</f>
        <v>1</v>
      </c>
      <c r="Q96" s="36">
        <f>IF(Données!BO97&gt;0,1,0)</f>
        <v>1</v>
      </c>
      <c r="R96" s="36">
        <f>IF(Données!BP97&gt;0,1,0)</f>
        <v>1</v>
      </c>
      <c r="S96" s="36">
        <f>IF(Données!BQ97&gt;0,1,0)</f>
        <v>1</v>
      </c>
      <c r="T96" s="36">
        <f>IF(Données!BR97&gt;0,1,0)</f>
        <v>1</v>
      </c>
      <c r="U96" s="36">
        <f>IF(Données!BS97&gt;0,1,0)</f>
        <v>1</v>
      </c>
      <c r="V96" s="36">
        <f>IF(Données!BT97&gt;0,1,0)</f>
        <v>1</v>
      </c>
      <c r="W96" s="36">
        <f>IF(Données!BU97&gt;0,1,0)</f>
        <v>1</v>
      </c>
      <c r="X96" s="36">
        <f t="shared" si="16"/>
        <v>2</v>
      </c>
      <c r="Y96" s="36">
        <f t="shared" si="17"/>
        <v>5</v>
      </c>
      <c r="Z96" s="36">
        <f t="shared" si="18"/>
        <v>5</v>
      </c>
      <c r="AA96" s="36">
        <f t="shared" si="19"/>
        <v>5</v>
      </c>
      <c r="AB96" s="92">
        <f t="shared" si="20"/>
        <v>5</v>
      </c>
      <c r="AC96">
        <f>IF(X96&gt;0,(Données!AZ97+Données!BA97)/X96,0)</f>
        <v>3.0579999999999998</v>
      </c>
      <c r="AD96">
        <f>IF(Y96&gt;0,SUM(Données!BB97:BF97)/Y96,0)</f>
        <v>3.2346000000000004</v>
      </c>
      <c r="AE96">
        <f>IF(Z96&gt;0,SUM(Données!BG97:BK97)/Z96,0)</f>
        <v>4.7202000000000002</v>
      </c>
      <c r="AF96">
        <f>IF(AA96&gt;0,SUM(Données!BL97:BP97)/AA96,0)</f>
        <v>6.4817999999999998</v>
      </c>
      <c r="AG96">
        <f>IF(AB96&gt;0,SUM(Données!BQ97:BU97)/AB96,0)</f>
        <v>6.4962</v>
      </c>
      <c r="AI96">
        <f>IF(AC96&gt;0,Budget!AC96*AH$2/AC96,0)</f>
        <v>3.9241334205362985</v>
      </c>
      <c r="AJ96">
        <f>IF(AD96&gt;0,Budget!AD96*AH$2/AD96,0)</f>
        <v>3.9757620725901188</v>
      </c>
      <c r="AK96">
        <f>IF(AE96&gt;0,Budget!AE96*AH$2/AE96,0)</f>
        <v>6.8980127960679622</v>
      </c>
      <c r="AL96">
        <f>IF(AF96&gt;0,Budget!AF96*AH$2/AF96,0)</f>
        <v>6.9085747786108804</v>
      </c>
      <c r="AM96">
        <f>IF(AG96&gt;0,Budget!AG96*AH$2/AG96,0)</f>
        <v>7.247313814229857</v>
      </c>
      <c r="AO96">
        <f>Données!X97</f>
        <v>58.4</v>
      </c>
      <c r="AP96" s="53">
        <f>Données!BU97</f>
        <v>7.4359999999999999</v>
      </c>
      <c r="AQ96" s="53">
        <f t="shared" si="21"/>
        <v>7.8536847767616997</v>
      </c>
    </row>
    <row r="97" spans="1:43">
      <c r="A97" t="str">
        <f>Données!A98</f>
        <v>Mali</v>
      </c>
      <c r="B97" s="36">
        <f>IF(Données!AZ98&gt;0,1,0)</f>
        <v>1</v>
      </c>
      <c r="C97" s="36">
        <f>IF(Données!BA98&gt;0,1,0)</f>
        <v>1</v>
      </c>
      <c r="D97" s="36">
        <f>IF(Données!BB98&gt;0,1,0)</f>
        <v>1</v>
      </c>
      <c r="E97" s="36">
        <f>IF(Données!BC98&gt;0,1,0)</f>
        <v>1</v>
      </c>
      <c r="F97" s="36">
        <f>IF(Données!BD98&gt;0,1,0)</f>
        <v>1</v>
      </c>
      <c r="G97" s="36">
        <f>IF(Données!BE98&gt;0,1,0)</f>
        <v>1</v>
      </c>
      <c r="H97" s="36">
        <f>IF(Données!BF98&gt;0,1,0)</f>
        <v>1</v>
      </c>
      <c r="I97" s="36">
        <f>IF(Données!BG98&gt;0,1,0)</f>
        <v>1</v>
      </c>
      <c r="J97" s="36">
        <f>IF(Données!BH98&gt;0,1,0)</f>
        <v>1</v>
      </c>
      <c r="K97" s="36">
        <f>IF(Données!BI98&gt;0,1,0)</f>
        <v>1</v>
      </c>
      <c r="L97" s="36">
        <f>IF(Données!BJ98&gt;0,1,0)</f>
        <v>1</v>
      </c>
      <c r="M97" s="36">
        <f>IF(Données!BK98&gt;0,1,0)</f>
        <v>1</v>
      </c>
      <c r="N97" s="36">
        <f>IF(Données!BL98&gt;0,1,0)</f>
        <v>1</v>
      </c>
      <c r="O97" s="36">
        <f>IF(Données!BM98&gt;0,1,0)</f>
        <v>1</v>
      </c>
      <c r="P97" s="36">
        <f>IF(Données!BN98&gt;0,1,0)</f>
        <v>1</v>
      </c>
      <c r="Q97" s="36">
        <f>IF(Données!BO98&gt;0,1,0)</f>
        <v>1</v>
      </c>
      <c r="R97" s="36">
        <f>IF(Données!BP98&gt;0,1,0)</f>
        <v>1</v>
      </c>
      <c r="S97" s="36">
        <f>IF(Données!BQ98&gt;0,1,0)</f>
        <v>1</v>
      </c>
      <c r="T97" s="36">
        <f>IF(Données!BR98&gt;0,1,0)</f>
        <v>1</v>
      </c>
      <c r="U97" s="36">
        <f>IF(Données!BS98&gt;0,1,0)</f>
        <v>1</v>
      </c>
      <c r="V97" s="36">
        <f>IF(Données!BT98&gt;0,1,0)</f>
        <v>1</v>
      </c>
      <c r="W97" s="36">
        <f>IF(Données!BU98&gt;0,1,0)</f>
        <v>1</v>
      </c>
      <c r="X97" s="36">
        <f t="shared" si="16"/>
        <v>2</v>
      </c>
      <c r="Y97" s="36">
        <f t="shared" si="17"/>
        <v>5</v>
      </c>
      <c r="Z97" s="36">
        <f t="shared" si="18"/>
        <v>5</v>
      </c>
      <c r="AA97" s="36">
        <f t="shared" si="19"/>
        <v>5</v>
      </c>
      <c r="AB97" s="92">
        <f t="shared" si="20"/>
        <v>5</v>
      </c>
      <c r="AC97">
        <f>IF(X97&gt;0,(Données!AZ98+Données!BA98)/X97,0)</f>
        <v>3.3860000000000001</v>
      </c>
      <c r="AD97">
        <f>IF(Y97&gt;0,SUM(Données!BB98:BF98)/Y97,0)</f>
        <v>4.0987999999999998</v>
      </c>
      <c r="AE97">
        <f>IF(Z97&gt;0,SUM(Données!BG98:BK98)/Z97,0)</f>
        <v>8.2644000000000002</v>
      </c>
      <c r="AF97">
        <f>IF(AA97&gt;0,SUM(Données!BL98:BP98)/AA97,0)</f>
        <v>12.7502</v>
      </c>
      <c r="AG97">
        <f>IF(AB97&gt;0,SUM(Données!BQ98:BU98)/AB97,0)</f>
        <v>15.5016</v>
      </c>
      <c r="AI97">
        <f>IF(AC97&gt;0,Budget!AC97*AH$2/AC97,0)</f>
        <v>18.340224453632604</v>
      </c>
      <c r="AJ97">
        <f>IF(AD97&gt;0,Budget!AD97*AH$2/AD97,0)</f>
        <v>20.088806479945351</v>
      </c>
      <c r="AK97">
        <f>IF(AE97&gt;0,Budget!AE97*AH$2/AE97,0)</f>
        <v>13.866705386960939</v>
      </c>
      <c r="AL97">
        <f>IF(AF97&gt;0,Budget!AF97*AH$2/AF97,0)</f>
        <v>11.372370629480322</v>
      </c>
      <c r="AM97">
        <f>IF(AG97&gt;0,Budget!AG97*AH$2/AG97,0)</f>
        <v>27.02946792589152</v>
      </c>
      <c r="AO97">
        <f>Données!X98</f>
        <v>495</v>
      </c>
      <c r="AP97" s="53">
        <f>Données!BU98</f>
        <v>17.832999999999998</v>
      </c>
      <c r="AQ97" s="53">
        <f t="shared" si="21"/>
        <v>27.757528178096788</v>
      </c>
    </row>
    <row r="98" spans="1:43">
      <c r="A98" t="str">
        <f>Données!A99</f>
        <v>Malte</v>
      </c>
      <c r="B98" s="36">
        <f>IF(Données!AZ99&gt;0,1,0)</f>
        <v>1</v>
      </c>
      <c r="C98" s="36">
        <f>IF(Données!BA99&gt;0,1,0)</f>
        <v>1</v>
      </c>
      <c r="D98" s="36">
        <f>IF(Données!BB99&gt;0,1,0)</f>
        <v>1</v>
      </c>
      <c r="E98" s="36">
        <f>IF(Données!BC99&gt;0,1,0)</f>
        <v>1</v>
      </c>
      <c r="F98" s="36">
        <f>IF(Données!BD99&gt;0,1,0)</f>
        <v>1</v>
      </c>
      <c r="G98" s="36">
        <f>IF(Données!BE99&gt;0,1,0)</f>
        <v>1</v>
      </c>
      <c r="H98" s="36">
        <f>IF(Données!BF99&gt;0,1,0)</f>
        <v>1</v>
      </c>
      <c r="I98" s="36">
        <f>IF(Données!BG99&gt;0,1,0)</f>
        <v>1</v>
      </c>
      <c r="J98" s="36">
        <f>IF(Données!BH99&gt;0,1,0)</f>
        <v>1</v>
      </c>
      <c r="K98" s="36">
        <f>IF(Données!BI99&gt;0,1,0)</f>
        <v>1</v>
      </c>
      <c r="L98" s="36">
        <f>IF(Données!BJ99&gt;0,1,0)</f>
        <v>1</v>
      </c>
      <c r="M98" s="36">
        <f>IF(Données!BK99&gt;0,1,0)</f>
        <v>1</v>
      </c>
      <c r="N98" s="36">
        <f>IF(Données!BL99&gt;0,1,0)</f>
        <v>1</v>
      </c>
      <c r="O98" s="36">
        <f>IF(Données!BM99&gt;0,1,0)</f>
        <v>1</v>
      </c>
      <c r="P98" s="36">
        <f>IF(Données!BN99&gt;0,1,0)</f>
        <v>1</v>
      </c>
      <c r="Q98" s="36">
        <f>IF(Données!BO99&gt;0,1,0)</f>
        <v>1</v>
      </c>
      <c r="R98" s="36">
        <f>IF(Données!BP99&gt;0,1,0)</f>
        <v>1</v>
      </c>
      <c r="S98" s="36">
        <f>IF(Données!BQ99&gt;0,1,0)</f>
        <v>1</v>
      </c>
      <c r="T98" s="36">
        <f>IF(Données!BR99&gt;0,1,0)</f>
        <v>1</v>
      </c>
      <c r="U98" s="36">
        <f>IF(Données!BS99&gt;0,1,0)</f>
        <v>1</v>
      </c>
      <c r="V98" s="36">
        <f>IF(Données!BT99&gt;0,1,0)</f>
        <v>1</v>
      </c>
      <c r="W98" s="36">
        <f>IF(Données!BU99&gt;0,1,0)</f>
        <v>1</v>
      </c>
      <c r="X98" s="36">
        <f t="shared" si="16"/>
        <v>2</v>
      </c>
      <c r="Y98" s="36">
        <f t="shared" si="17"/>
        <v>5</v>
      </c>
      <c r="Z98" s="36">
        <f t="shared" si="18"/>
        <v>5</v>
      </c>
      <c r="AA98" s="36">
        <f t="shared" si="19"/>
        <v>5</v>
      </c>
      <c r="AB98" s="92">
        <f t="shared" si="20"/>
        <v>5</v>
      </c>
      <c r="AC98">
        <f>IF(X98&gt;0,(Données!AZ99+Données!BA99)/X98,0)</f>
        <v>3.762</v>
      </c>
      <c r="AD98">
        <f>IF(Y98&gt;0,SUM(Données!BB99:BF99)/Y98,0)</f>
        <v>4.8144</v>
      </c>
      <c r="AE98">
        <f>IF(Z98&gt;0,SUM(Données!BG99:BK99)/Z98,0)</f>
        <v>7.741200000000001</v>
      </c>
      <c r="AF98">
        <f>IF(AA98&gt;0,SUM(Données!BL99:BP99)/AA98,0)</f>
        <v>9.7878000000000007</v>
      </c>
      <c r="AG98">
        <f>IF(AB98&gt;0,SUM(Données!BQ99:BU99)/AB98,0)</f>
        <v>12.907999999999998</v>
      </c>
      <c r="AI98">
        <f>IF(AC98&gt;0,Budget!AC98*AH$2/AC98,0)</f>
        <v>11.297182349813928</v>
      </c>
      <c r="AJ98">
        <f>IF(AD98&gt;0,Budget!AD98*AH$2/AD98,0)</f>
        <v>9.0437022266533731</v>
      </c>
      <c r="AK98">
        <f>IF(AE98&gt;0,Budget!AE98*AH$2/AE98,0)</f>
        <v>6.642381026197488</v>
      </c>
      <c r="AL98">
        <f>IF(AF98&gt;0,Budget!AF98*AH$2/AF98,0)</f>
        <v>5.0082756084104698</v>
      </c>
      <c r="AM98">
        <f>IF(AG98&gt;0,Budget!AG98*AH$2/AG98,0)</f>
        <v>4.8512550356368154</v>
      </c>
      <c r="AO98">
        <f>Données!X99</f>
        <v>69.3</v>
      </c>
      <c r="AP98" s="53">
        <f>Données!BU99</f>
        <v>15.134</v>
      </c>
      <c r="AQ98" s="53">
        <f t="shared" si="21"/>
        <v>4.5790934320073999</v>
      </c>
    </row>
    <row r="99" spans="1:43">
      <c r="A99" t="str">
        <f>Données!A100</f>
        <v>Maroc</v>
      </c>
      <c r="B99" s="36">
        <f>IF(Données!AZ100&gt;0,1,0)</f>
        <v>1</v>
      </c>
      <c r="C99" s="36">
        <f>IF(Données!BA100&gt;0,1,0)</f>
        <v>1</v>
      </c>
      <c r="D99" s="36">
        <f>IF(Données!BB100&gt;0,1,0)</f>
        <v>1</v>
      </c>
      <c r="E99" s="36">
        <f>IF(Données!BC100&gt;0,1,0)</f>
        <v>1</v>
      </c>
      <c r="F99" s="36">
        <f>IF(Données!BD100&gt;0,1,0)</f>
        <v>1</v>
      </c>
      <c r="G99" s="36">
        <f>IF(Données!BE100&gt;0,1,0)</f>
        <v>1</v>
      </c>
      <c r="H99" s="36">
        <f>IF(Données!BF100&gt;0,1,0)</f>
        <v>1</v>
      </c>
      <c r="I99" s="36">
        <f>IF(Données!BG100&gt;0,1,0)</f>
        <v>1</v>
      </c>
      <c r="J99" s="36">
        <f>IF(Données!BH100&gt;0,1,0)</f>
        <v>1</v>
      </c>
      <c r="K99" s="36">
        <f>IF(Données!BI100&gt;0,1,0)</f>
        <v>1</v>
      </c>
      <c r="L99" s="36">
        <f>IF(Données!BJ100&gt;0,1,0)</f>
        <v>1</v>
      </c>
      <c r="M99" s="36">
        <f>IF(Données!BK100&gt;0,1,0)</f>
        <v>1</v>
      </c>
      <c r="N99" s="36">
        <f>IF(Données!BL100&gt;0,1,0)</f>
        <v>1</v>
      </c>
      <c r="O99" s="36">
        <f>IF(Données!BM100&gt;0,1,0)</f>
        <v>1</v>
      </c>
      <c r="P99" s="36">
        <f>IF(Données!BN100&gt;0,1,0)</f>
        <v>1</v>
      </c>
      <c r="Q99" s="36">
        <f>IF(Données!BO100&gt;0,1,0)</f>
        <v>1</v>
      </c>
      <c r="R99" s="36">
        <f>IF(Données!BP100&gt;0,1,0)</f>
        <v>1</v>
      </c>
      <c r="S99" s="36">
        <f>IF(Données!BQ100&gt;0,1,0)</f>
        <v>1</v>
      </c>
      <c r="T99" s="36">
        <f>IF(Données!BR100&gt;0,1,0)</f>
        <v>1</v>
      </c>
      <c r="U99" s="36">
        <f>IF(Données!BS100&gt;0,1,0)</f>
        <v>1</v>
      </c>
      <c r="V99" s="36">
        <f>IF(Données!BT100&gt;0,1,0)</f>
        <v>1</v>
      </c>
      <c r="W99" s="36">
        <f>IF(Données!BU100&gt;0,1,0)</f>
        <v>1</v>
      </c>
      <c r="X99" s="36">
        <f t="shared" si="16"/>
        <v>2</v>
      </c>
      <c r="Y99" s="36">
        <f t="shared" si="17"/>
        <v>5</v>
      </c>
      <c r="Z99" s="36">
        <f t="shared" si="18"/>
        <v>5</v>
      </c>
      <c r="AA99" s="36">
        <f t="shared" si="19"/>
        <v>5</v>
      </c>
      <c r="AB99" s="92">
        <f t="shared" si="20"/>
        <v>5</v>
      </c>
      <c r="AC99">
        <f>IF(X99&gt;0,(Données!AZ100+Données!BA100)/X99,0)</f>
        <v>41.718999999999994</v>
      </c>
      <c r="AD99">
        <f>IF(Y99&gt;0,SUM(Données!BB100:BF100)/Y99,0)</f>
        <v>46.449400000000004</v>
      </c>
      <c r="AE99">
        <f>IF(Z99&gt;0,SUM(Données!BG100:BK100)/Z99,0)</f>
        <v>79.085800000000006</v>
      </c>
      <c r="AF99">
        <f>IF(AA99&gt;0,SUM(Données!BL100:BP100)/AA99,0)</f>
        <v>101.95219999999999</v>
      </c>
      <c r="AG99">
        <f>IF(AB99&gt;0,SUM(Données!BQ100:BU100)/AB99,0)</f>
        <v>110.77860000000001</v>
      </c>
      <c r="AI99">
        <f>IF(AC99&gt;0,Budget!AC99*AH$2/AC99,0)</f>
        <v>41.923344279584846</v>
      </c>
      <c r="AJ99">
        <f>IF(AD99&gt;0,Budget!AD99*AH$2/AD99,0)</f>
        <v>42.484940602031458</v>
      </c>
      <c r="AK99">
        <f>IF(AE99&gt;0,Budget!AE99*AH$2/AE99,0)</f>
        <v>30.761527353835959</v>
      </c>
      <c r="AL99">
        <f>IF(AF99&gt;0,Budget!AF99*AH$2/AF99,0)</f>
        <v>32.185671324404971</v>
      </c>
      <c r="AM99">
        <f>IF(AG99&gt;0,Budget!AG99*AH$2/AG99,0)</f>
        <v>31.284020559927637</v>
      </c>
      <c r="AO99">
        <f>Données!X100</f>
        <v>3697</v>
      </c>
      <c r="AP99" s="53">
        <f>Données!BU100</f>
        <v>121.35</v>
      </c>
      <c r="AQ99" s="53">
        <f t="shared" si="21"/>
        <v>30.46559538524928</v>
      </c>
    </row>
    <row r="100" spans="1:43">
      <c r="A100" t="str">
        <f>Données!A101</f>
        <v>Maurice</v>
      </c>
      <c r="B100" s="36">
        <f>IF(Données!AZ101&gt;0,1,0)</f>
        <v>1</v>
      </c>
      <c r="C100" s="36">
        <f>IF(Données!BA101&gt;0,1,0)</f>
        <v>1</v>
      </c>
      <c r="D100" s="36">
        <f>IF(Données!BB101&gt;0,1,0)</f>
        <v>1</v>
      </c>
      <c r="E100" s="36">
        <f>IF(Données!BC101&gt;0,1,0)</f>
        <v>1</v>
      </c>
      <c r="F100" s="36">
        <f>IF(Données!BD101&gt;0,1,0)</f>
        <v>1</v>
      </c>
      <c r="G100" s="36">
        <f>IF(Données!BE101&gt;0,1,0)</f>
        <v>1</v>
      </c>
      <c r="H100" s="36">
        <f>IF(Données!BF101&gt;0,1,0)</f>
        <v>1</v>
      </c>
      <c r="I100" s="36">
        <f>IF(Données!BG101&gt;0,1,0)</f>
        <v>1</v>
      </c>
      <c r="J100" s="36">
        <f>IF(Données!BH101&gt;0,1,0)</f>
        <v>1</v>
      </c>
      <c r="K100" s="36">
        <f>IF(Données!BI101&gt;0,1,0)</f>
        <v>1</v>
      </c>
      <c r="L100" s="36">
        <f>IF(Données!BJ101&gt;0,1,0)</f>
        <v>1</v>
      </c>
      <c r="M100" s="36">
        <f>IF(Données!BK101&gt;0,1,0)</f>
        <v>1</v>
      </c>
      <c r="N100" s="36">
        <f>IF(Données!BL101&gt;0,1,0)</f>
        <v>1</v>
      </c>
      <c r="O100" s="36">
        <f>IF(Données!BM101&gt;0,1,0)</f>
        <v>1</v>
      </c>
      <c r="P100" s="36">
        <f>IF(Données!BN101&gt;0,1,0)</f>
        <v>1</v>
      </c>
      <c r="Q100" s="36">
        <f>IF(Données!BO101&gt;0,1,0)</f>
        <v>1</v>
      </c>
      <c r="R100" s="36">
        <f>IF(Données!BP101&gt;0,1,0)</f>
        <v>1</v>
      </c>
      <c r="S100" s="36">
        <f>IF(Données!BQ101&gt;0,1,0)</f>
        <v>1</v>
      </c>
      <c r="T100" s="36">
        <f>IF(Données!BR101&gt;0,1,0)</f>
        <v>1</v>
      </c>
      <c r="U100" s="36">
        <f>IF(Données!BS101&gt;0,1,0)</f>
        <v>1</v>
      </c>
      <c r="V100" s="36">
        <f>IF(Données!BT101&gt;0,1,0)</f>
        <v>1</v>
      </c>
      <c r="W100" s="36">
        <f>IF(Données!BU101&gt;0,1,0)</f>
        <v>1</v>
      </c>
      <c r="X100" s="36">
        <f t="shared" si="16"/>
        <v>2</v>
      </c>
      <c r="Y100" s="36">
        <f t="shared" si="17"/>
        <v>5</v>
      </c>
      <c r="Z100" s="36">
        <f t="shared" si="18"/>
        <v>5</v>
      </c>
      <c r="AA100" s="36">
        <f t="shared" si="19"/>
        <v>5</v>
      </c>
      <c r="AB100" s="92">
        <f t="shared" si="20"/>
        <v>5</v>
      </c>
      <c r="AC100">
        <f>IF(X100&gt;0,(Données!AZ101+Données!BA101)/X100,0)</f>
        <v>4.4160000000000004</v>
      </c>
      <c r="AD100">
        <f>IF(Y100&gt;0,SUM(Données!BB101:BF101)/Y100,0)</f>
        <v>5.5366</v>
      </c>
      <c r="AE100">
        <f>IF(Z100&gt;0,SUM(Données!BG101:BK101)/Z100,0)</f>
        <v>8.2146000000000008</v>
      </c>
      <c r="AF100">
        <f>IF(AA100&gt;0,SUM(Données!BL101:BP101)/AA100,0)</f>
        <v>11.624800000000002</v>
      </c>
      <c r="AG100">
        <f>IF(AB100&gt;0,SUM(Données!BQ101:BU101)/AB100,0)</f>
        <v>13.256</v>
      </c>
      <c r="AI100">
        <f>IF(AC100&gt;0,Budget!AC100*AH$2/AC100,0)</f>
        <v>3.3401268115942027</v>
      </c>
      <c r="AJ100">
        <f>IF(AD100&gt;0,Budget!AD100*AH$2/AD100,0)</f>
        <v>2.8898602030126801</v>
      </c>
      <c r="AK100">
        <f>IF(AE100&gt;0,Budget!AE100*AH$2/AE100,0)</f>
        <v>2.0037494217612544</v>
      </c>
      <c r="AL100">
        <f>IF(AF100&gt;0,Budget!AF100*AH$2/AF100,0)</f>
        <v>1.5707797123391369</v>
      </c>
      <c r="AM100">
        <f>IF(AG100&gt;0,Budget!AG100*AH$2/AG100,0)</f>
        <v>1.7441158720579362</v>
      </c>
      <c r="AO100">
        <f>Données!X101</f>
        <v>23.2</v>
      </c>
      <c r="AP100" s="53">
        <f>Données!BU101</f>
        <v>14.811999999999999</v>
      </c>
      <c r="AQ100" s="53">
        <f t="shared" si="21"/>
        <v>1.5662975965433432</v>
      </c>
    </row>
    <row r="101" spans="1:43">
      <c r="A101" t="str">
        <f>Données!A102</f>
        <v>Mauritanie</v>
      </c>
      <c r="B101" s="36">
        <f>IF(Données!AZ102&gt;0,1,0)</f>
        <v>1</v>
      </c>
      <c r="C101" s="36">
        <f>IF(Données!BA102&gt;0,1,0)</f>
        <v>1</v>
      </c>
      <c r="D101" s="36">
        <f>IF(Données!BB102&gt;0,1,0)</f>
        <v>1</v>
      </c>
      <c r="E101" s="36">
        <f>IF(Données!BC102&gt;0,1,0)</f>
        <v>1</v>
      </c>
      <c r="F101" s="36">
        <f>IF(Données!BD102&gt;0,1,0)</f>
        <v>1</v>
      </c>
      <c r="G101" s="36">
        <f>IF(Données!BE102&gt;0,1,0)</f>
        <v>1</v>
      </c>
      <c r="H101" s="36">
        <f>IF(Données!BF102&gt;0,1,0)</f>
        <v>1</v>
      </c>
      <c r="I101" s="36">
        <f>IF(Données!BG102&gt;0,1,0)</f>
        <v>1</v>
      </c>
      <c r="J101" s="36">
        <f>IF(Données!BH102&gt;0,1,0)</f>
        <v>1</v>
      </c>
      <c r="K101" s="36">
        <f>IF(Données!BI102&gt;0,1,0)</f>
        <v>1</v>
      </c>
      <c r="L101" s="36">
        <f>IF(Données!BJ102&gt;0,1,0)</f>
        <v>1</v>
      </c>
      <c r="M101" s="36">
        <f>IF(Données!BK102&gt;0,1,0)</f>
        <v>1</v>
      </c>
      <c r="N101" s="36">
        <f>IF(Données!BL102&gt;0,1,0)</f>
        <v>1</v>
      </c>
      <c r="O101" s="36">
        <f>IF(Données!BM102&gt;0,1,0)</f>
        <v>1</v>
      </c>
      <c r="P101" s="36">
        <f>IF(Données!BN102&gt;0,1,0)</f>
        <v>1</v>
      </c>
      <c r="Q101" s="36">
        <f>IF(Données!BO102&gt;0,1,0)</f>
        <v>1</v>
      </c>
      <c r="R101" s="36">
        <f>IF(Données!BP102&gt;0,1,0)</f>
        <v>1</v>
      </c>
      <c r="S101" s="36">
        <f>IF(Données!BQ102&gt;0,1,0)</f>
        <v>1</v>
      </c>
      <c r="T101" s="36">
        <f>IF(Données!BR102&gt;0,1,0)</f>
        <v>1</v>
      </c>
      <c r="U101" s="36">
        <f>IF(Données!BS102&gt;0,1,0)</f>
        <v>1</v>
      </c>
      <c r="V101" s="36">
        <f>IF(Données!BT102&gt;0,1,0)</f>
        <v>1</v>
      </c>
      <c r="W101" s="36">
        <f>IF(Données!BU102&gt;0,1,0)</f>
        <v>1</v>
      </c>
      <c r="X101" s="36">
        <f t="shared" si="16"/>
        <v>2</v>
      </c>
      <c r="Y101" s="36">
        <f t="shared" si="17"/>
        <v>5</v>
      </c>
      <c r="Z101" s="36">
        <f t="shared" si="18"/>
        <v>5</v>
      </c>
      <c r="AA101" s="36">
        <f t="shared" si="19"/>
        <v>5</v>
      </c>
      <c r="AB101" s="92">
        <f t="shared" si="20"/>
        <v>5</v>
      </c>
      <c r="AC101">
        <f>IF(X101&gt;0,(Données!AZ102+Données!BA102)/X101,0)</f>
        <v>1.3885000000000001</v>
      </c>
      <c r="AD101">
        <f>IF(Y101&gt;0,SUM(Données!BB102:BF102)/Y101,0)</f>
        <v>1.4616</v>
      </c>
      <c r="AE101">
        <f>IF(Z101&gt;0,SUM(Données!BG102:BK102)/Z101,0)</f>
        <v>3.2572000000000001</v>
      </c>
      <c r="AF101">
        <f>IF(AA101&gt;0,SUM(Données!BL102:BP102)/AA101,0)</f>
        <v>5.173</v>
      </c>
      <c r="AG101">
        <f>IF(AB101&gt;0,SUM(Données!BQ102:BU102)/AB101,0)</f>
        <v>5.0397999999999996</v>
      </c>
      <c r="AI101">
        <f>IF(AC101&gt;0,Budget!AC101*AH$2/AC101,0)</f>
        <v>29.240187252430676</v>
      </c>
      <c r="AJ101">
        <f>IF(AD101&gt;0,Budget!AD101*AH$2/AD101,0)</f>
        <v>54.926108374384235</v>
      </c>
      <c r="AK101">
        <f>IF(AE101&gt;0,Budget!AE101*AH$2/AE101,0)</f>
        <v>31.461070858405989</v>
      </c>
      <c r="AL101">
        <f>IF(AF101&gt;0,Budget!AF101*AH$2/AF101,0)</f>
        <v>25.839293768928407</v>
      </c>
      <c r="AM101">
        <f>IF(AG101&gt;0,Budget!AG101*AH$2/AG101,0)</f>
        <v>28.493194174372</v>
      </c>
      <c r="AO101">
        <f>Données!X102</f>
        <v>159</v>
      </c>
      <c r="AP101" s="53">
        <f>Données!BU102</f>
        <v>5.569</v>
      </c>
      <c r="AQ101" s="53">
        <f t="shared" si="21"/>
        <v>28.550906805530616</v>
      </c>
    </row>
    <row r="102" spans="1:43">
      <c r="A102" t="str">
        <f>Données!A103</f>
        <v>Mexique</v>
      </c>
      <c r="B102" s="36">
        <f>IF(Données!AZ103&gt;0,1,0)</f>
        <v>1</v>
      </c>
      <c r="C102" s="36">
        <f>IF(Données!BA103&gt;0,1,0)</f>
        <v>1</v>
      </c>
      <c r="D102" s="36">
        <f>IF(Données!BB103&gt;0,1,0)</f>
        <v>1</v>
      </c>
      <c r="E102" s="36">
        <f>IF(Données!BC103&gt;0,1,0)</f>
        <v>1</v>
      </c>
      <c r="F102" s="36">
        <f>IF(Données!BD103&gt;0,1,0)</f>
        <v>1</v>
      </c>
      <c r="G102" s="36">
        <f>IF(Données!BE103&gt;0,1,0)</f>
        <v>1</v>
      </c>
      <c r="H102" s="36">
        <f>IF(Données!BF103&gt;0,1,0)</f>
        <v>1</v>
      </c>
      <c r="I102" s="36">
        <f>IF(Données!BG103&gt;0,1,0)</f>
        <v>1</v>
      </c>
      <c r="J102" s="36">
        <f>IF(Données!BH103&gt;0,1,0)</f>
        <v>1</v>
      </c>
      <c r="K102" s="36">
        <f>IF(Données!BI103&gt;0,1,0)</f>
        <v>1</v>
      </c>
      <c r="L102" s="36">
        <f>IF(Données!BJ103&gt;0,1,0)</f>
        <v>1</v>
      </c>
      <c r="M102" s="36">
        <f>IF(Données!BK103&gt;0,1,0)</f>
        <v>1</v>
      </c>
      <c r="N102" s="36">
        <f>IF(Données!BL103&gt;0,1,0)</f>
        <v>1</v>
      </c>
      <c r="O102" s="36">
        <f>IF(Données!BM103&gt;0,1,0)</f>
        <v>1</v>
      </c>
      <c r="P102" s="36">
        <f>IF(Données!BN103&gt;0,1,0)</f>
        <v>1</v>
      </c>
      <c r="Q102" s="36">
        <f>IF(Données!BO103&gt;0,1,0)</f>
        <v>1</v>
      </c>
      <c r="R102" s="36">
        <f>IF(Données!BP103&gt;0,1,0)</f>
        <v>1</v>
      </c>
      <c r="S102" s="36">
        <f>IF(Données!BQ103&gt;0,1,0)</f>
        <v>1</v>
      </c>
      <c r="T102" s="36">
        <f>IF(Données!BR103&gt;0,1,0)</f>
        <v>1</v>
      </c>
      <c r="U102" s="36">
        <f>IF(Données!BS103&gt;0,1,0)</f>
        <v>1</v>
      </c>
      <c r="V102" s="36">
        <f>IF(Données!BT103&gt;0,1,0)</f>
        <v>1</v>
      </c>
      <c r="W102" s="36">
        <f>IF(Données!BU103&gt;0,1,0)</f>
        <v>1</v>
      </c>
      <c r="X102" s="36">
        <f t="shared" si="16"/>
        <v>2</v>
      </c>
      <c r="Y102" s="36">
        <f t="shared" si="17"/>
        <v>5</v>
      </c>
      <c r="Z102" s="36">
        <f t="shared" si="18"/>
        <v>5</v>
      </c>
      <c r="AA102" s="36">
        <f t="shared" si="19"/>
        <v>5</v>
      </c>
      <c r="AB102" s="92">
        <f t="shared" si="20"/>
        <v>5</v>
      </c>
      <c r="AC102">
        <f>IF(X102&gt;0,(Données!AZ103+Données!BA103)/X102,0)</f>
        <v>563.37350000000004</v>
      </c>
      <c r="AD102">
        <f>IF(Y102&gt;0,SUM(Données!BB103:BF103)/Y102,0)</f>
        <v>749.65800000000002</v>
      </c>
      <c r="AE102">
        <f>IF(Z102&gt;0,SUM(Données!BG103:BK103)/Z102,0)</f>
        <v>983.11939999999993</v>
      </c>
      <c r="AF102">
        <f>IF(AA102&gt;0,SUM(Données!BL103:BP103)/AA102,0)</f>
        <v>1205.6779999999999</v>
      </c>
      <c r="AG102">
        <f>IF(AB102&gt;0,SUM(Données!BQ103:BU103)/AB102,0)</f>
        <v>1174.288</v>
      </c>
      <c r="AI102">
        <f>IF(AC102&gt;0,Budget!AC102*AH$2/AC102,0)</f>
        <v>5.7297689720940008</v>
      </c>
      <c r="AJ102">
        <f>IF(AD102&gt;0,Budget!AD102*AH$2/AD102,0)</f>
        <v>4.3929365123829793</v>
      </c>
      <c r="AK102">
        <f>IF(AE102&gt;0,Budget!AE102*AH$2/AE102,0)</f>
        <v>4.0783449090720829</v>
      </c>
      <c r="AL102">
        <f>IF(AF102&gt;0,Budget!AF102*AH$2/AF102,0)</f>
        <v>4.8673028785463455</v>
      </c>
      <c r="AM102">
        <f>IF(AG102&gt;0,Budget!AG102*AH$2/AG102,0)</f>
        <v>5.4666316951207881</v>
      </c>
      <c r="AO102">
        <f>Données!X103</f>
        <v>6568</v>
      </c>
      <c r="AP102" s="53">
        <f>Données!BU103</f>
        <v>1241.45</v>
      </c>
      <c r="AQ102" s="53">
        <f t="shared" si="21"/>
        <v>5.2905876193161223</v>
      </c>
    </row>
    <row r="103" spans="1:43">
      <c r="A103" t="str">
        <f>Données!A104</f>
        <v>Moldavie</v>
      </c>
      <c r="B103" s="36">
        <f>IF(Données!AZ104&gt;0,1,0)</f>
        <v>1</v>
      </c>
      <c r="C103" s="36">
        <f>IF(Données!BA104&gt;0,1,0)</f>
        <v>1</v>
      </c>
      <c r="D103" s="36">
        <f>IF(Données!BB104&gt;0,1,0)</f>
        <v>1</v>
      </c>
      <c r="E103" s="36">
        <f>IF(Données!BC104&gt;0,1,0)</f>
        <v>1</v>
      </c>
      <c r="F103" s="36">
        <f>IF(Données!BD104&gt;0,1,0)</f>
        <v>1</v>
      </c>
      <c r="G103" s="36">
        <f>IF(Données!BE104&gt;0,1,0)</f>
        <v>1</v>
      </c>
      <c r="H103" s="36">
        <f>IF(Données!BF104&gt;0,1,0)</f>
        <v>1</v>
      </c>
      <c r="I103" s="36">
        <f>IF(Données!BG104&gt;0,1,0)</f>
        <v>1</v>
      </c>
      <c r="J103" s="36">
        <f>IF(Données!BH104&gt;0,1,0)</f>
        <v>1</v>
      </c>
      <c r="K103" s="36">
        <f>IF(Données!BI104&gt;0,1,0)</f>
        <v>1</v>
      </c>
      <c r="L103" s="36">
        <f>IF(Données!BJ104&gt;0,1,0)</f>
        <v>1</v>
      </c>
      <c r="M103" s="36">
        <f>IF(Données!BK104&gt;0,1,0)</f>
        <v>1</v>
      </c>
      <c r="N103" s="36">
        <f>IF(Données!BL104&gt;0,1,0)</f>
        <v>1</v>
      </c>
      <c r="O103" s="36">
        <f>IF(Données!BM104&gt;0,1,0)</f>
        <v>1</v>
      </c>
      <c r="P103" s="36">
        <f>IF(Données!BN104&gt;0,1,0)</f>
        <v>1</v>
      </c>
      <c r="Q103" s="36">
        <f>IF(Données!BO104&gt;0,1,0)</f>
        <v>1</v>
      </c>
      <c r="R103" s="36">
        <f>IF(Données!BP104&gt;0,1,0)</f>
        <v>1</v>
      </c>
      <c r="S103" s="36">
        <f>IF(Données!BQ104&gt;0,1,0)</f>
        <v>1</v>
      </c>
      <c r="T103" s="36">
        <f>IF(Données!BR104&gt;0,1,0)</f>
        <v>1</v>
      </c>
      <c r="U103" s="36">
        <f>IF(Données!BS104&gt;0,1,0)</f>
        <v>1</v>
      </c>
      <c r="V103" s="36">
        <f>IF(Données!BT104&gt;0,1,0)</f>
        <v>1</v>
      </c>
      <c r="W103" s="36">
        <f>IF(Données!BU104&gt;0,1,0)</f>
        <v>1</v>
      </c>
      <c r="X103" s="36">
        <f t="shared" si="16"/>
        <v>2</v>
      </c>
      <c r="Y103" s="36">
        <f t="shared" si="17"/>
        <v>5</v>
      </c>
      <c r="Z103" s="36">
        <f t="shared" si="18"/>
        <v>5</v>
      </c>
      <c r="AA103" s="36">
        <f t="shared" si="19"/>
        <v>5</v>
      </c>
      <c r="AB103" s="92">
        <f t="shared" si="20"/>
        <v>5</v>
      </c>
      <c r="AC103">
        <f>IF(X103&gt;0,(Données!AZ104+Données!BA104)/X103,0)</f>
        <v>1.7210000000000001</v>
      </c>
      <c r="AD103">
        <f>IF(Y103&gt;0,SUM(Données!BB104:BF104)/Y103,0)</f>
        <v>2.1689999999999996</v>
      </c>
      <c r="AE103">
        <f>IF(Z103&gt;0,SUM(Données!BG104:BK104)/Z103,0)</f>
        <v>5.3506</v>
      </c>
      <c r="AF103">
        <f>IF(AA103&gt;0,SUM(Données!BL104:BP104)/AA103,0)</f>
        <v>8.621599999999999</v>
      </c>
      <c r="AG103">
        <f>IF(AB103&gt;0,SUM(Données!BQ104:BU104)/AB103,0)</f>
        <v>9.7818000000000005</v>
      </c>
      <c r="AI103">
        <f>IF(AC103&gt;0,Budget!AC103*AH$2/AC103,0)</f>
        <v>11.301568855316676</v>
      </c>
      <c r="AJ103">
        <f>IF(AD103&gt;0,Budget!AD103*AH$2/AD103,0)</f>
        <v>7.3582295988935016</v>
      </c>
      <c r="AK103">
        <f>IF(AE103&gt;0,Budget!AE103*AH$2/AE103,0)</f>
        <v>4.8854334093372698</v>
      </c>
      <c r="AL103">
        <f>IF(AF103&gt;0,Budget!AF103*AH$2/AF103,0)</f>
        <v>2.5749280875939502</v>
      </c>
      <c r="AM103">
        <f>IF(AG103&gt;0,Budget!AG103*AH$2/AG103,0)</f>
        <v>3.1711954854934676</v>
      </c>
      <c r="AO103">
        <f>Données!X104</f>
        <v>34</v>
      </c>
      <c r="AP103" s="53">
        <f>Données!BU104</f>
        <v>12.037000000000001</v>
      </c>
      <c r="AQ103" s="53">
        <f t="shared" si="21"/>
        <v>2.824624075766387</v>
      </c>
    </row>
    <row r="104" spans="1:43">
      <c r="A104" t="str">
        <f>Données!A105</f>
        <v>Mongolie</v>
      </c>
      <c r="B104" s="36">
        <f>IF(Données!AZ105&gt;0,1,0)</f>
        <v>1</v>
      </c>
      <c r="C104" s="36">
        <f>IF(Données!BA105&gt;0,1,0)</f>
        <v>1</v>
      </c>
      <c r="D104" s="36">
        <f>IF(Données!BB105&gt;0,1,0)</f>
        <v>1</v>
      </c>
      <c r="E104" s="36">
        <f>IF(Données!BC105&gt;0,1,0)</f>
        <v>1</v>
      </c>
      <c r="F104" s="36">
        <f>IF(Données!BD105&gt;0,1,0)</f>
        <v>1</v>
      </c>
      <c r="G104" s="36">
        <f>IF(Données!BE105&gt;0,1,0)</f>
        <v>1</v>
      </c>
      <c r="H104" s="36">
        <f>IF(Données!BF105&gt;0,1,0)</f>
        <v>1</v>
      </c>
      <c r="I104" s="36">
        <f>IF(Données!BG105&gt;0,1,0)</f>
        <v>1</v>
      </c>
      <c r="J104" s="36">
        <f>IF(Données!BH105&gt;0,1,0)</f>
        <v>1</v>
      </c>
      <c r="K104" s="36">
        <f>IF(Données!BI105&gt;0,1,0)</f>
        <v>1</v>
      </c>
      <c r="L104" s="36">
        <f>IF(Données!BJ105&gt;0,1,0)</f>
        <v>1</v>
      </c>
      <c r="M104" s="36">
        <f>IF(Données!BK105&gt;0,1,0)</f>
        <v>1</v>
      </c>
      <c r="N104" s="36">
        <f>IF(Données!BL105&gt;0,1,0)</f>
        <v>1</v>
      </c>
      <c r="O104" s="36">
        <f>IF(Données!BM105&gt;0,1,0)</f>
        <v>1</v>
      </c>
      <c r="P104" s="36">
        <f>IF(Données!BN105&gt;0,1,0)</f>
        <v>1</v>
      </c>
      <c r="Q104" s="36">
        <f>IF(Données!BO105&gt;0,1,0)</f>
        <v>1</v>
      </c>
      <c r="R104" s="36">
        <f>IF(Données!BP105&gt;0,1,0)</f>
        <v>1</v>
      </c>
      <c r="S104" s="36">
        <f>IF(Données!BQ105&gt;0,1,0)</f>
        <v>1</v>
      </c>
      <c r="T104" s="36">
        <f>IF(Données!BR105&gt;0,1,0)</f>
        <v>1</v>
      </c>
      <c r="U104" s="36">
        <f>IF(Données!BS105&gt;0,1,0)</f>
        <v>1</v>
      </c>
      <c r="V104" s="36">
        <f>IF(Données!BT105&gt;0,1,0)</f>
        <v>1</v>
      </c>
      <c r="W104" s="36">
        <f>IF(Données!BU105&gt;0,1,0)</f>
        <v>1</v>
      </c>
      <c r="X104" s="36">
        <f t="shared" ref="X104:X167" si="22">B104+C104</f>
        <v>2</v>
      </c>
      <c r="Y104" s="36">
        <f t="shared" ref="Y104:Y167" si="23">SUM(D104:H104)</f>
        <v>5</v>
      </c>
      <c r="Z104" s="36">
        <f t="shared" ref="Z104:Z167" si="24">SUM(I104:M104)</f>
        <v>5</v>
      </c>
      <c r="AA104" s="36">
        <f t="shared" ref="AA104:AA167" si="25">SUM(N104:R104)</f>
        <v>5</v>
      </c>
      <c r="AB104" s="92">
        <f t="shared" ref="AB104:AB167" si="26">SUM(S104:W104)</f>
        <v>5</v>
      </c>
      <c r="AC104">
        <f>IF(X104&gt;0,(Données!AZ105+Données!BA105)/X104,0)</f>
        <v>1.2749999999999999</v>
      </c>
      <c r="AD104">
        <f>IF(Y104&gt;0,SUM(Données!BB105:BF105)/Y104,0)</f>
        <v>1.7259999999999998</v>
      </c>
      <c r="AE104">
        <f>IF(Z104&gt;0,SUM(Données!BG105:BK105)/Z104,0)</f>
        <v>4.0758000000000001</v>
      </c>
      <c r="AF104">
        <f>IF(AA104&gt;0,SUM(Données!BL105:BP105)/AA104,0)</f>
        <v>10.936400000000001</v>
      </c>
      <c r="AG104">
        <f>IF(AB104&gt;0,SUM(Données!BQ105:BU105)/AB104,0)</f>
        <v>12.215399999999999</v>
      </c>
      <c r="AI104">
        <f>IF(AC104&gt;0,Budget!AC104*AH$2/AC104,0)</f>
        <v>27.058823529411768</v>
      </c>
      <c r="AJ104">
        <f>IF(AD104&gt;0,Budget!AD104*AH$2/AD104,0)</f>
        <v>25.133256083429895</v>
      </c>
      <c r="AK104">
        <f>IF(AE104&gt;0,Budget!AE104*AH$2/AE104,0)</f>
        <v>13.562981500564305</v>
      </c>
      <c r="AL104">
        <f>IF(AF104&gt;0,Budget!AF104*AH$2/AF104,0)</f>
        <v>6.9748729015032369</v>
      </c>
      <c r="AM104">
        <f>IF(AG104&gt;0,Budget!AG104*AH$2/AG104,0)</f>
        <v>7.2531394796731998</v>
      </c>
      <c r="AO104">
        <f>Données!X105</f>
        <v>96</v>
      </c>
      <c r="AP104" s="53">
        <f>Données!BU105</f>
        <v>13.696</v>
      </c>
      <c r="AQ104" s="53">
        <f t="shared" si="21"/>
        <v>7.0093457943925239</v>
      </c>
    </row>
    <row r="105" spans="1:43">
      <c r="A105" t="str">
        <f>Données!A106</f>
        <v>Monténégro</v>
      </c>
      <c r="B105" s="36">
        <f>IF(Données!AZ106&gt;0,1,0)</f>
        <v>0</v>
      </c>
      <c r="C105" s="36">
        <f>IF(Données!BA106&gt;0,1,0)</f>
        <v>0</v>
      </c>
      <c r="D105" s="36">
        <f>IF(Données!BB106&gt;0,1,0)</f>
        <v>1</v>
      </c>
      <c r="E105" s="36">
        <f>IF(Données!BC106&gt;0,1,0)</f>
        <v>1</v>
      </c>
      <c r="F105" s="36">
        <f>IF(Données!BD106&gt;0,1,0)</f>
        <v>1</v>
      </c>
      <c r="G105" s="36">
        <f>IF(Données!BE106&gt;0,1,0)</f>
        <v>1</v>
      </c>
      <c r="H105" s="36">
        <f>IF(Données!BF106&gt;0,1,0)</f>
        <v>1</v>
      </c>
      <c r="I105" s="36">
        <f>IF(Données!BG106&gt;0,1,0)</f>
        <v>1</v>
      </c>
      <c r="J105" s="36">
        <f>IF(Données!BH106&gt;0,1,0)</f>
        <v>1</v>
      </c>
      <c r="K105" s="36">
        <f>IF(Données!BI106&gt;0,1,0)</f>
        <v>1</v>
      </c>
      <c r="L105" s="36">
        <f>IF(Données!BJ106&gt;0,1,0)</f>
        <v>1</v>
      </c>
      <c r="M105" s="36">
        <f>IF(Données!BK106&gt;0,1,0)</f>
        <v>1</v>
      </c>
      <c r="N105" s="36">
        <f>IF(Données!BL106&gt;0,1,0)</f>
        <v>1</v>
      </c>
      <c r="O105" s="36">
        <f>IF(Données!BM106&gt;0,1,0)</f>
        <v>1</v>
      </c>
      <c r="P105" s="36">
        <f>IF(Données!BN106&gt;0,1,0)</f>
        <v>1</v>
      </c>
      <c r="Q105" s="36">
        <f>IF(Données!BO106&gt;0,1,0)</f>
        <v>1</v>
      </c>
      <c r="R105" s="36">
        <f>IF(Données!BP106&gt;0,1,0)</f>
        <v>1</v>
      </c>
      <c r="S105" s="36">
        <f>IF(Données!BQ106&gt;0,1,0)</f>
        <v>1</v>
      </c>
      <c r="T105" s="36">
        <f>IF(Données!BR106&gt;0,1,0)</f>
        <v>1</v>
      </c>
      <c r="U105" s="36">
        <f>IF(Données!BS106&gt;0,1,0)</f>
        <v>1</v>
      </c>
      <c r="V105" s="36">
        <f>IF(Données!BT106&gt;0,1,0)</f>
        <v>1</v>
      </c>
      <c r="W105" s="36">
        <f>IF(Données!BU106&gt;0,1,0)</f>
        <v>1</v>
      </c>
      <c r="X105" s="36">
        <f t="shared" si="22"/>
        <v>0</v>
      </c>
      <c r="Y105" s="36">
        <f t="shared" si="23"/>
        <v>5</v>
      </c>
      <c r="Z105" s="36">
        <f t="shared" si="24"/>
        <v>5</v>
      </c>
      <c r="AA105" s="36">
        <f t="shared" si="25"/>
        <v>5</v>
      </c>
      <c r="AB105" s="92">
        <f t="shared" si="26"/>
        <v>5</v>
      </c>
      <c r="AC105">
        <f>IF(X105&gt;0,(Données!AZ106+Données!BA106)/X105,0)</f>
        <v>0</v>
      </c>
      <c r="AD105">
        <f>IF(Y105&gt;0,SUM(Données!BB106:BF106)/Y105,0)</f>
        <v>1.4274</v>
      </c>
      <c r="AE105">
        <f>IF(Z105&gt;0,SUM(Données!BG106:BK106)/Z105,0)</f>
        <v>3.4817999999999998</v>
      </c>
      <c r="AF105">
        <f>IF(AA105&gt;0,SUM(Données!BL106:BP106)/AA105,0)</f>
        <v>4.3681999999999999</v>
      </c>
      <c r="AG105">
        <f>IF(AB105&gt;0,SUM(Données!BQ106:BU106)/AB105,0)</f>
        <v>4.8260000000000005</v>
      </c>
      <c r="AI105">
        <f>IF(AC105&gt;0,Budget!AC105*AH$2/AC105,0)</f>
        <v>0</v>
      </c>
      <c r="AJ105">
        <f>IF(AD105&gt;0,Budget!AD105*AH$2/AD105,0)</f>
        <v>0</v>
      </c>
      <c r="AK105">
        <f>IF(AE105&gt;0,Budget!AE105*AH$2/AE105,0)</f>
        <v>21.006376012407376</v>
      </c>
      <c r="AL105">
        <f>IF(AF105&gt;0,Budget!AF105*AH$2/AF105,0)</f>
        <v>14.655922347877844</v>
      </c>
      <c r="AM105">
        <f>IF(AG105&gt;0,Budget!AG105*AH$2/AG105,0)</f>
        <v>14.500621632822213</v>
      </c>
      <c r="AO105">
        <f>Données!X106</f>
        <v>83.8</v>
      </c>
      <c r="AP105" s="53">
        <f>Données!BU106</f>
        <v>5.4429999999999996</v>
      </c>
      <c r="AQ105" s="53">
        <f t="shared" si="21"/>
        <v>15.395921366893258</v>
      </c>
    </row>
    <row r="106" spans="1:43">
      <c r="A106" t="str">
        <f>Données!A107</f>
        <v>Mozambique</v>
      </c>
      <c r="B106" s="36">
        <f>IF(Données!AZ107&gt;0,1,0)</f>
        <v>1</v>
      </c>
      <c r="C106" s="36">
        <f>IF(Données!BA107&gt;0,1,0)</f>
        <v>1</v>
      </c>
      <c r="D106" s="36">
        <f>IF(Données!BB107&gt;0,1,0)</f>
        <v>1</v>
      </c>
      <c r="E106" s="36">
        <f>IF(Données!BC107&gt;0,1,0)</f>
        <v>1</v>
      </c>
      <c r="F106" s="36">
        <f>IF(Données!BD107&gt;0,1,0)</f>
        <v>1</v>
      </c>
      <c r="G106" s="36">
        <f>IF(Données!BE107&gt;0,1,0)</f>
        <v>1</v>
      </c>
      <c r="H106" s="36">
        <f>IF(Données!BF107&gt;0,1,0)</f>
        <v>1</v>
      </c>
      <c r="I106" s="36">
        <f>IF(Données!BG107&gt;0,1,0)</f>
        <v>1</v>
      </c>
      <c r="J106" s="36">
        <f>IF(Données!BH107&gt;0,1,0)</f>
        <v>1</v>
      </c>
      <c r="K106" s="36">
        <f>IF(Données!BI107&gt;0,1,0)</f>
        <v>1</v>
      </c>
      <c r="L106" s="36">
        <f>IF(Données!BJ107&gt;0,1,0)</f>
        <v>1</v>
      </c>
      <c r="M106" s="36">
        <f>IF(Données!BK107&gt;0,1,0)</f>
        <v>1</v>
      </c>
      <c r="N106" s="36">
        <f>IF(Données!BL107&gt;0,1,0)</f>
        <v>1</v>
      </c>
      <c r="O106" s="36">
        <f>IF(Données!BM107&gt;0,1,0)</f>
        <v>1</v>
      </c>
      <c r="P106" s="36">
        <f>IF(Données!BN107&gt;0,1,0)</f>
        <v>1</v>
      </c>
      <c r="Q106" s="36">
        <f>IF(Données!BO107&gt;0,1,0)</f>
        <v>1</v>
      </c>
      <c r="R106" s="36">
        <f>IF(Données!BP107&gt;0,1,0)</f>
        <v>1</v>
      </c>
      <c r="S106" s="36">
        <f>IF(Données!BQ107&gt;0,1,0)</f>
        <v>1</v>
      </c>
      <c r="T106" s="36">
        <f>IF(Données!BR107&gt;0,1,0)</f>
        <v>1</v>
      </c>
      <c r="U106" s="36">
        <f>IF(Données!BS107&gt;0,1,0)</f>
        <v>1</v>
      </c>
      <c r="V106" s="36">
        <f>IF(Données!BT107&gt;0,1,0)</f>
        <v>1</v>
      </c>
      <c r="W106" s="36">
        <f>IF(Données!BU107&gt;0,1,0)</f>
        <v>1</v>
      </c>
      <c r="X106" s="36">
        <f t="shared" si="22"/>
        <v>2</v>
      </c>
      <c r="Y106" s="36">
        <f t="shared" si="23"/>
        <v>5</v>
      </c>
      <c r="Z106" s="36">
        <f t="shared" si="24"/>
        <v>5</v>
      </c>
      <c r="AA106" s="36">
        <f t="shared" si="25"/>
        <v>5</v>
      </c>
      <c r="AB106" s="92">
        <f t="shared" si="26"/>
        <v>5</v>
      </c>
      <c r="AC106">
        <f>IF(X106&gt;0,(Données!AZ107+Données!BA107)/X106,0)</f>
        <v>4.9424999999999999</v>
      </c>
      <c r="AD106">
        <f>IF(Y106&gt;0,SUM(Données!BB107:BF107)/Y106,0)</f>
        <v>5.3018000000000001</v>
      </c>
      <c r="AE106">
        <f>IF(Z106&gt;0,SUM(Données!BG107:BK107)/Z106,0)</f>
        <v>9.6326000000000001</v>
      </c>
      <c r="AF106">
        <f>IF(AA106&gt;0,SUM(Données!BL107:BP107)/AA106,0)</f>
        <v>14.330200000000001</v>
      </c>
      <c r="AG106">
        <f>IF(AB106&gt;0,SUM(Données!BQ107:BU107)/AB106,0)</f>
        <v>13.616200000000001</v>
      </c>
      <c r="AI106">
        <f>IF(AC106&gt;0,Budget!AC106*AH$2/AC106,0)</f>
        <v>11.016691957511382</v>
      </c>
      <c r="AJ106">
        <f>IF(AD106&gt;0,Budget!AD106*AH$2/AD106,0)</f>
        <v>13.38790599419065</v>
      </c>
      <c r="AK106">
        <f>IF(AE106&gt;0,Budget!AE106*AH$2/AE106,0)</f>
        <v>6.4219421547661071</v>
      </c>
      <c r="AL106">
        <f>IF(AF106&gt;0,Budget!AF106*AH$2/AF106,0)</f>
        <v>6.9643131289165527</v>
      </c>
      <c r="AM106">
        <f>IF(AG106&gt;0,Budget!AG106*AH$2/AG106,0)</f>
        <v>9.3418134281223839</v>
      </c>
      <c r="AO106">
        <f>Données!X107</f>
        <v>145</v>
      </c>
      <c r="AP106" s="53">
        <f>Données!BU107</f>
        <v>15.372</v>
      </c>
      <c r="AQ106" s="53">
        <f t="shared" si="21"/>
        <v>9.432734842570909</v>
      </c>
    </row>
    <row r="107" spans="1:43">
      <c r="A107" t="str">
        <f>Données!A108</f>
        <v>Myanmar</v>
      </c>
      <c r="B107" s="36">
        <f>IF(Données!AZ108&gt;0,1,0)</f>
        <v>1</v>
      </c>
      <c r="C107" s="36">
        <f>IF(Données!BA108&gt;0,1,0)</f>
        <v>1</v>
      </c>
      <c r="D107" s="36">
        <f>IF(Données!BB108&gt;0,1,0)</f>
        <v>1</v>
      </c>
      <c r="E107" s="36">
        <f>IF(Données!BC108&gt;0,1,0)</f>
        <v>1</v>
      </c>
      <c r="F107" s="36">
        <f>IF(Données!BD108&gt;0,1,0)</f>
        <v>1</v>
      </c>
      <c r="G107" s="36">
        <f>IF(Données!BE108&gt;0,1,0)</f>
        <v>1</v>
      </c>
      <c r="H107" s="36">
        <f>IF(Données!BF108&gt;0,1,0)</f>
        <v>1</v>
      </c>
      <c r="I107" s="36">
        <f>IF(Données!BG108&gt;0,1,0)</f>
        <v>1</v>
      </c>
      <c r="J107" s="36">
        <f>IF(Données!BH108&gt;0,1,0)</f>
        <v>1</v>
      </c>
      <c r="K107" s="36">
        <f>IF(Données!BI108&gt;0,1,0)</f>
        <v>1</v>
      </c>
      <c r="L107" s="36">
        <f>IF(Données!BJ108&gt;0,1,0)</f>
        <v>1</v>
      </c>
      <c r="M107" s="36">
        <f>IF(Données!BK108&gt;0,1,0)</f>
        <v>1</v>
      </c>
      <c r="N107" s="36">
        <f>IF(Données!BL108&gt;0,1,0)</f>
        <v>1</v>
      </c>
      <c r="O107" s="36">
        <f>IF(Données!BM108&gt;0,1,0)</f>
        <v>1</v>
      </c>
      <c r="P107" s="36">
        <f>IF(Données!BN108&gt;0,1,0)</f>
        <v>1</v>
      </c>
      <c r="Q107" s="36">
        <f>IF(Données!BO108&gt;0,1,0)</f>
        <v>1</v>
      </c>
      <c r="R107" s="36">
        <f>IF(Données!BP108&gt;0,1,0)</f>
        <v>1</v>
      </c>
      <c r="S107" s="36">
        <f>IF(Données!BQ108&gt;0,1,0)</f>
        <v>1</v>
      </c>
      <c r="T107" s="36">
        <f>IF(Données!BR108&gt;0,1,0)</f>
        <v>1</v>
      </c>
      <c r="U107" s="36">
        <f>IF(Données!BS108&gt;0,1,0)</f>
        <v>1</v>
      </c>
      <c r="V107" s="36">
        <f>IF(Données!BT108&gt;0,1,0)</f>
        <v>1</v>
      </c>
      <c r="W107" s="36">
        <f>IF(Données!BU108&gt;0,1,0)</f>
        <v>1</v>
      </c>
      <c r="X107" s="36">
        <f t="shared" si="22"/>
        <v>2</v>
      </c>
      <c r="Y107" s="36">
        <f t="shared" si="23"/>
        <v>5</v>
      </c>
      <c r="Z107" s="36">
        <f t="shared" si="24"/>
        <v>5</v>
      </c>
      <c r="AA107" s="36">
        <f t="shared" si="25"/>
        <v>5</v>
      </c>
      <c r="AB107" s="92">
        <f t="shared" si="26"/>
        <v>5</v>
      </c>
      <c r="AC107">
        <f>IF(X107&gt;0,(Données!AZ108+Données!BA108)/X107,0)</f>
        <v>6.4470000000000001</v>
      </c>
      <c r="AD107">
        <f>IF(Y107&gt;0,SUM(Données!BB108:BF108)/Y107,0)</f>
        <v>9.2774000000000019</v>
      </c>
      <c r="AE107">
        <f>IF(Z107&gt;0,SUM(Données!BG108:BK108)/Z107,0)</f>
        <v>20.388199999999998</v>
      </c>
      <c r="AF107">
        <f>IF(AA107&gt;0,SUM(Données!BL108:BP108)/AA107,0)</f>
        <v>55.235400000000006</v>
      </c>
      <c r="AG107">
        <f>IF(AB107&gt;0,SUM(Données!BQ108:BU108)/AB107,0)</f>
        <v>63.857399999999998</v>
      </c>
      <c r="AI107">
        <f>IF(AC107&gt;0,Budget!AC107*AH$2/AC107,0)</f>
        <v>75.461454940282295</v>
      </c>
      <c r="AJ107">
        <f>IF(AD107&gt;0,Budget!AD107*AH$2/AD107,0)</f>
        <v>64.802638670317108</v>
      </c>
      <c r="AK107">
        <f>IF(AE107&gt;0,Budget!AE107*AH$2/AE107,0)</f>
        <v>35.118352772682243</v>
      </c>
      <c r="AL107">
        <f>IF(AF107&gt;0,Budget!AF107*AH$2/AF107,0)</f>
        <v>57.505392073440824</v>
      </c>
      <c r="AM107">
        <f>IF(AG107&gt;0,Budget!AG107*AH$2/AG107,0)</f>
        <v>50.481228487223092</v>
      </c>
      <c r="AO107">
        <f>Données!X108</f>
        <v>2030</v>
      </c>
      <c r="AP107" s="53">
        <f>Données!BU108</f>
        <v>65.665000000000006</v>
      </c>
      <c r="AQ107" s="53">
        <f t="shared" si="21"/>
        <v>30.914490215487699</v>
      </c>
    </row>
    <row r="108" spans="1:43">
      <c r="A108" t="str">
        <f>Données!A109</f>
        <v>Namibie</v>
      </c>
      <c r="B108" s="36">
        <f>IF(Données!AZ109&gt;0,1,0)</f>
        <v>1</v>
      </c>
      <c r="C108" s="36">
        <f>IF(Données!BA109&gt;0,1,0)</f>
        <v>1</v>
      </c>
      <c r="D108" s="36">
        <f>IF(Données!BB109&gt;0,1,0)</f>
        <v>1</v>
      </c>
      <c r="E108" s="36">
        <f>IF(Données!BC109&gt;0,1,0)</f>
        <v>1</v>
      </c>
      <c r="F108" s="36">
        <f>IF(Données!BD109&gt;0,1,0)</f>
        <v>1</v>
      </c>
      <c r="G108" s="36">
        <f>IF(Données!BE109&gt;0,1,0)</f>
        <v>1</v>
      </c>
      <c r="H108" s="36">
        <f>IF(Données!BF109&gt;0,1,0)</f>
        <v>1</v>
      </c>
      <c r="I108" s="36">
        <f>IF(Données!BG109&gt;0,1,0)</f>
        <v>1</v>
      </c>
      <c r="J108" s="36">
        <f>IF(Données!BH109&gt;0,1,0)</f>
        <v>1</v>
      </c>
      <c r="K108" s="36">
        <f>IF(Données!BI109&gt;0,1,0)</f>
        <v>1</v>
      </c>
      <c r="L108" s="36">
        <f>IF(Données!BJ109&gt;0,1,0)</f>
        <v>1</v>
      </c>
      <c r="M108" s="36">
        <f>IF(Données!BK109&gt;0,1,0)</f>
        <v>1</v>
      </c>
      <c r="N108" s="36">
        <f>IF(Données!BL109&gt;0,1,0)</f>
        <v>1</v>
      </c>
      <c r="O108" s="36">
        <f>IF(Données!BM109&gt;0,1,0)</f>
        <v>1</v>
      </c>
      <c r="P108" s="36">
        <f>IF(Données!BN109&gt;0,1,0)</f>
        <v>1</v>
      </c>
      <c r="Q108" s="36">
        <f>IF(Données!BO109&gt;0,1,0)</f>
        <v>1</v>
      </c>
      <c r="R108" s="36">
        <f>IF(Données!BP109&gt;0,1,0)</f>
        <v>1</v>
      </c>
      <c r="S108" s="36">
        <f>IF(Données!BQ109&gt;0,1,0)</f>
        <v>1</v>
      </c>
      <c r="T108" s="36">
        <f>IF(Données!BR109&gt;0,1,0)</f>
        <v>1</v>
      </c>
      <c r="U108" s="36">
        <f>IF(Données!BS109&gt;0,1,0)</f>
        <v>1</v>
      </c>
      <c r="V108" s="36">
        <f>IF(Données!BT109&gt;0,1,0)</f>
        <v>1</v>
      </c>
      <c r="W108" s="36">
        <f>IF(Données!BU109&gt;0,1,0)</f>
        <v>1</v>
      </c>
      <c r="X108" s="36">
        <f t="shared" si="22"/>
        <v>2</v>
      </c>
      <c r="Y108" s="36">
        <f t="shared" si="23"/>
        <v>5</v>
      </c>
      <c r="Z108" s="36">
        <f t="shared" si="24"/>
        <v>5</v>
      </c>
      <c r="AA108" s="36">
        <f t="shared" si="25"/>
        <v>5</v>
      </c>
      <c r="AB108" s="92">
        <f t="shared" si="26"/>
        <v>5</v>
      </c>
      <c r="AC108">
        <f>IF(X108&gt;0,(Données!AZ109+Données!BA109)/X108,0)</f>
        <v>3.2995000000000001</v>
      </c>
      <c r="AD108">
        <f>IF(Y108&gt;0,SUM(Données!BB109:BF109)/Y108,0)</f>
        <v>4.4758000000000004</v>
      </c>
      <c r="AE108">
        <f>IF(Z108&gt;0,SUM(Données!BG109:BK109)/Z108,0)</f>
        <v>8.2766000000000002</v>
      </c>
      <c r="AF108">
        <f>IF(AA108&gt;0,SUM(Données!BL109:BP109)/AA108,0)</f>
        <v>12.448</v>
      </c>
      <c r="AG108">
        <f>IF(AB108&gt;0,SUM(Données!BQ109:BU109)/AB108,0)</f>
        <v>12.8162</v>
      </c>
      <c r="AI108">
        <f>IF(AC108&gt;0,Budget!AC108*AH$2/AC108,0)</f>
        <v>41.066828307319291</v>
      </c>
      <c r="AJ108">
        <f>IF(AD108&gt;0,Budget!AD108*AH$2/AD108,0)</f>
        <v>35.703114527011927</v>
      </c>
      <c r="AK108">
        <f>IF(AE108&gt;0,Budget!AE108*AH$2/AE108,0)</f>
        <v>28.538288669260321</v>
      </c>
      <c r="AL108">
        <f>IF(AF108&gt;0,Budget!AF108*AH$2/AF108,0)</f>
        <v>29.852185089974295</v>
      </c>
      <c r="AM108">
        <f>IF(AG108&gt;0,Budget!AG108*AH$2/AG108,0)</f>
        <v>37.655467299199451</v>
      </c>
      <c r="AO108">
        <f>Données!X109</f>
        <v>452</v>
      </c>
      <c r="AP108" s="53">
        <f>Données!BU109</f>
        <v>13.961</v>
      </c>
      <c r="AQ108" s="53">
        <f t="shared" si="21"/>
        <v>32.375904304849222</v>
      </c>
    </row>
    <row r="109" spans="1:43">
      <c r="A109" t="str">
        <f>Données!A110</f>
        <v>Népal</v>
      </c>
      <c r="B109" s="36">
        <f>IF(Données!AZ110&gt;0,1,0)</f>
        <v>1</v>
      </c>
      <c r="C109" s="36">
        <f>IF(Données!BA110&gt;0,1,0)</f>
        <v>1</v>
      </c>
      <c r="D109" s="36">
        <f>IF(Données!BB110&gt;0,1,0)</f>
        <v>1</v>
      </c>
      <c r="E109" s="36">
        <f>IF(Données!BC110&gt;0,1,0)</f>
        <v>1</v>
      </c>
      <c r="F109" s="36">
        <f>IF(Données!BD110&gt;0,1,0)</f>
        <v>1</v>
      </c>
      <c r="G109" s="36">
        <f>IF(Données!BE110&gt;0,1,0)</f>
        <v>1</v>
      </c>
      <c r="H109" s="36">
        <f>IF(Données!BF110&gt;0,1,0)</f>
        <v>1</v>
      </c>
      <c r="I109" s="36">
        <f>IF(Données!BG110&gt;0,1,0)</f>
        <v>1</v>
      </c>
      <c r="J109" s="36">
        <f>IF(Données!BH110&gt;0,1,0)</f>
        <v>1</v>
      </c>
      <c r="K109" s="36">
        <f>IF(Données!BI110&gt;0,1,0)</f>
        <v>1</v>
      </c>
      <c r="L109" s="36">
        <f>IF(Données!BJ110&gt;0,1,0)</f>
        <v>1</v>
      </c>
      <c r="M109" s="36">
        <f>IF(Données!BK110&gt;0,1,0)</f>
        <v>1</v>
      </c>
      <c r="N109" s="36">
        <f>IF(Données!BL110&gt;0,1,0)</f>
        <v>1</v>
      </c>
      <c r="O109" s="36">
        <f>IF(Données!BM110&gt;0,1,0)</f>
        <v>1</v>
      </c>
      <c r="P109" s="36">
        <f>IF(Données!BN110&gt;0,1,0)</f>
        <v>1</v>
      </c>
      <c r="Q109" s="36">
        <f>IF(Données!BO110&gt;0,1,0)</f>
        <v>1</v>
      </c>
      <c r="R109" s="36">
        <f>IF(Données!BP110&gt;0,1,0)</f>
        <v>1</v>
      </c>
      <c r="S109" s="36">
        <f>IF(Données!BQ110&gt;0,1,0)</f>
        <v>1</v>
      </c>
      <c r="T109" s="36">
        <f>IF(Données!BR110&gt;0,1,0)</f>
        <v>1</v>
      </c>
      <c r="U109" s="36">
        <f>IF(Données!BS110&gt;0,1,0)</f>
        <v>1</v>
      </c>
      <c r="V109" s="36">
        <f>IF(Données!BT110&gt;0,1,0)</f>
        <v>1</v>
      </c>
      <c r="W109" s="36">
        <f>IF(Données!BU110&gt;0,1,0)</f>
        <v>1</v>
      </c>
      <c r="X109" s="36">
        <f t="shared" si="22"/>
        <v>2</v>
      </c>
      <c r="Y109" s="36">
        <f t="shared" si="23"/>
        <v>5</v>
      </c>
      <c r="Z109" s="36">
        <f t="shared" si="24"/>
        <v>5</v>
      </c>
      <c r="AA109" s="36">
        <f t="shared" si="25"/>
        <v>5</v>
      </c>
      <c r="AB109" s="92">
        <f t="shared" si="26"/>
        <v>5</v>
      </c>
      <c r="AC109">
        <f>IF(X109&gt;0,(Données!AZ110+Données!BA110)/X109,0)</f>
        <v>5.3285</v>
      </c>
      <c r="AD109">
        <f>IF(Y109&gt;0,SUM(Données!BB110:BF110)/Y109,0)</f>
        <v>6.24</v>
      </c>
      <c r="AE109">
        <f>IF(Z109&gt;0,SUM(Données!BG110:BK110)/Z109,0)</f>
        <v>10.5898</v>
      </c>
      <c r="AF109">
        <f>IF(AA109&gt;0,SUM(Données!BL110:BP110)/AA109,0)</f>
        <v>18.625999999999998</v>
      </c>
      <c r="AG109">
        <f>IF(AB109&gt;0,SUM(Données!BQ110:BU110)/AB109,0)</f>
        <v>25.042200000000001</v>
      </c>
      <c r="AI109">
        <f>IF(AC109&gt;0,Budget!AC109*AH$2/AC109,0)</f>
        <v>17.594069625598198</v>
      </c>
      <c r="AJ109">
        <f>IF(AD109&gt;0,Budget!AD109*AH$2/AD109,0)</f>
        <v>28.272435897435898</v>
      </c>
      <c r="AK109">
        <f>IF(AE109&gt;0,Budget!AE109*AH$2/AE109,0)</f>
        <v>24.967421481047797</v>
      </c>
      <c r="AL109">
        <f>IF(AF109&gt;0,Budget!AF109*AH$2/AF109,0)</f>
        <v>17.373563835498768</v>
      </c>
      <c r="AM109">
        <f>IF(AG109&gt;0,Budget!AG109*AH$2/AG109,0)</f>
        <v>15.453913793516543</v>
      </c>
      <c r="AO109">
        <f>Données!X110</f>
        <v>399</v>
      </c>
      <c r="AP109" s="53">
        <f>Données!BU110</f>
        <v>28.922000000000001</v>
      </c>
      <c r="AQ109" s="53">
        <f t="shared" si="21"/>
        <v>13.79572643662264</v>
      </c>
    </row>
    <row r="110" spans="1:43">
      <c r="A110" t="str">
        <f>Données!A111</f>
        <v>Nicaragua</v>
      </c>
      <c r="B110" s="36">
        <f>IF(Données!AZ111&gt;0,1,0)</f>
        <v>1</v>
      </c>
      <c r="C110" s="36">
        <f>IF(Données!BA111&gt;0,1,0)</f>
        <v>1</v>
      </c>
      <c r="D110" s="36">
        <f>IF(Données!BB111&gt;0,1,0)</f>
        <v>1</v>
      </c>
      <c r="E110" s="36">
        <f>IF(Données!BC111&gt;0,1,0)</f>
        <v>1</v>
      </c>
      <c r="F110" s="36">
        <f>IF(Données!BD111&gt;0,1,0)</f>
        <v>1</v>
      </c>
      <c r="G110" s="36">
        <f>IF(Données!BE111&gt;0,1,0)</f>
        <v>1</v>
      </c>
      <c r="H110" s="36">
        <f>IF(Données!BF111&gt;0,1,0)</f>
        <v>1</v>
      </c>
      <c r="I110" s="36">
        <f>IF(Données!BG111&gt;0,1,0)</f>
        <v>1</v>
      </c>
      <c r="J110" s="36">
        <f>IF(Données!BH111&gt;0,1,0)</f>
        <v>1</v>
      </c>
      <c r="K110" s="36">
        <f>IF(Données!BI111&gt;0,1,0)</f>
        <v>1</v>
      </c>
      <c r="L110" s="36">
        <f>IF(Données!BJ111&gt;0,1,0)</f>
        <v>1</v>
      </c>
      <c r="M110" s="36">
        <f>IF(Données!BK111&gt;0,1,0)</f>
        <v>1</v>
      </c>
      <c r="N110" s="36">
        <f>IF(Données!BL111&gt;0,1,0)</f>
        <v>1</v>
      </c>
      <c r="O110" s="36">
        <f>IF(Données!BM111&gt;0,1,0)</f>
        <v>1</v>
      </c>
      <c r="P110" s="36">
        <f>IF(Données!BN111&gt;0,1,0)</f>
        <v>1</v>
      </c>
      <c r="Q110" s="36">
        <f>IF(Données!BO111&gt;0,1,0)</f>
        <v>1</v>
      </c>
      <c r="R110" s="36">
        <f>IF(Données!BP111&gt;0,1,0)</f>
        <v>1</v>
      </c>
      <c r="S110" s="36">
        <f>IF(Données!BQ111&gt;0,1,0)</f>
        <v>1</v>
      </c>
      <c r="T110" s="36">
        <f>IF(Données!BR111&gt;0,1,0)</f>
        <v>1</v>
      </c>
      <c r="U110" s="36">
        <f>IF(Données!BS111&gt;0,1,0)</f>
        <v>1</v>
      </c>
      <c r="V110" s="36">
        <f>IF(Données!BT111&gt;0,1,0)</f>
        <v>1</v>
      </c>
      <c r="W110" s="36">
        <f>IF(Données!BU111&gt;0,1,0)</f>
        <v>1</v>
      </c>
      <c r="X110" s="36">
        <f t="shared" si="22"/>
        <v>2</v>
      </c>
      <c r="Y110" s="36">
        <f t="shared" si="23"/>
        <v>5</v>
      </c>
      <c r="Z110" s="36">
        <f t="shared" si="24"/>
        <v>5</v>
      </c>
      <c r="AA110" s="36">
        <f t="shared" si="25"/>
        <v>5</v>
      </c>
      <c r="AB110" s="92">
        <f t="shared" si="26"/>
        <v>5</v>
      </c>
      <c r="AC110">
        <f>IF(X110&gt;0,(Données!AZ111+Données!BA111)/X110,0)</f>
        <v>4.7454999999999998</v>
      </c>
      <c r="AD110">
        <f>IF(Y110&gt;0,SUM(Données!BB111:BF111)/Y110,0)</f>
        <v>5.3565999999999994</v>
      </c>
      <c r="AE110">
        <f>IF(Z110&gt;0,SUM(Données!BG111:BK111)/Z110,0)</f>
        <v>7.4604000000000017</v>
      </c>
      <c r="AF110">
        <f>IF(AA110&gt;0,SUM(Données!BL111:BP111)/AA110,0)</f>
        <v>10.3856</v>
      </c>
      <c r="AG110">
        <f>IF(AB110&gt;0,SUM(Données!BQ111:BU111)/AB110,0)</f>
        <v>13.095800000000001</v>
      </c>
      <c r="AI110">
        <f>IF(AC110&gt;0,Budget!AC110*AH$2/AC110,0)</f>
        <v>7.6072068275208098</v>
      </c>
      <c r="AJ110">
        <f>IF(AD110&gt;0,Budget!AD110*AH$2/AD110,0)</f>
        <v>8.3261770526079992</v>
      </c>
      <c r="AK110">
        <f>IF(AE110&gt;0,Budget!AE110*AH$2/AE110,0)</f>
        <v>6.0801029435418998</v>
      </c>
      <c r="AL110">
        <f>IF(AF110&gt;0,Budget!AF110*AH$2/AF110,0)</f>
        <v>6.1816361115390546</v>
      </c>
      <c r="AM110">
        <f>IF(AG110&gt;0,Budget!AG110*AH$2/AG110,0)</f>
        <v>6.5807358084271286</v>
      </c>
      <c r="AO110">
        <f>Données!X111</f>
        <v>81.599999999999994</v>
      </c>
      <c r="AP110" s="53">
        <f>Données!BU111</f>
        <v>12.612</v>
      </c>
      <c r="AQ110" s="53">
        <f t="shared" si="21"/>
        <v>6.4700285442435774</v>
      </c>
    </row>
    <row r="111" spans="1:43">
      <c r="A111" t="str">
        <f>Données!A112</f>
        <v>Niger</v>
      </c>
      <c r="B111" s="36">
        <f>IF(Données!AZ112&gt;0,1,0)</f>
        <v>1</v>
      </c>
      <c r="C111" s="36">
        <f>IF(Données!BA112&gt;0,1,0)</f>
        <v>1</v>
      </c>
      <c r="D111" s="36">
        <f>IF(Données!BB112&gt;0,1,0)</f>
        <v>1</v>
      </c>
      <c r="E111" s="36">
        <f>IF(Données!BC112&gt;0,1,0)</f>
        <v>1</v>
      </c>
      <c r="F111" s="36">
        <f>IF(Données!BD112&gt;0,1,0)</f>
        <v>1</v>
      </c>
      <c r="G111" s="36">
        <f>IF(Données!BE112&gt;0,1,0)</f>
        <v>1</v>
      </c>
      <c r="H111" s="36">
        <f>IF(Données!BF112&gt;0,1,0)</f>
        <v>1</v>
      </c>
      <c r="I111" s="36">
        <f>IF(Données!BG112&gt;0,1,0)</f>
        <v>1</v>
      </c>
      <c r="J111" s="36">
        <f>IF(Données!BH112&gt;0,1,0)</f>
        <v>1</v>
      </c>
      <c r="K111" s="36">
        <f>IF(Données!BI112&gt;0,1,0)</f>
        <v>1</v>
      </c>
      <c r="L111" s="36">
        <f>IF(Données!BJ112&gt;0,1,0)</f>
        <v>1</v>
      </c>
      <c r="M111" s="36">
        <f>IF(Données!BK112&gt;0,1,0)</f>
        <v>1</v>
      </c>
      <c r="N111" s="36">
        <f>IF(Données!BL112&gt;0,1,0)</f>
        <v>1</v>
      </c>
      <c r="O111" s="36">
        <f>IF(Données!BM112&gt;0,1,0)</f>
        <v>1</v>
      </c>
      <c r="P111" s="36">
        <f>IF(Données!BN112&gt;0,1,0)</f>
        <v>1</v>
      </c>
      <c r="Q111" s="36">
        <f>IF(Données!BO112&gt;0,1,0)</f>
        <v>1</v>
      </c>
      <c r="R111" s="36">
        <f>IF(Données!BP112&gt;0,1,0)</f>
        <v>1</v>
      </c>
      <c r="S111" s="36">
        <f>IF(Données!BQ112&gt;0,1,0)</f>
        <v>1</v>
      </c>
      <c r="T111" s="36">
        <f>IF(Données!BR112&gt;0,1,0)</f>
        <v>1</v>
      </c>
      <c r="U111" s="36">
        <f>IF(Données!BS112&gt;0,1,0)</f>
        <v>1</v>
      </c>
      <c r="V111" s="36">
        <f>IF(Données!BT112&gt;0,1,0)</f>
        <v>1</v>
      </c>
      <c r="W111" s="36">
        <f>IF(Données!BU112&gt;0,1,0)</f>
        <v>1</v>
      </c>
      <c r="X111" s="36">
        <f t="shared" si="22"/>
        <v>2</v>
      </c>
      <c r="Y111" s="36">
        <f t="shared" si="23"/>
        <v>5</v>
      </c>
      <c r="Z111" s="36">
        <f t="shared" si="24"/>
        <v>5</v>
      </c>
      <c r="AA111" s="36">
        <f t="shared" si="25"/>
        <v>5</v>
      </c>
      <c r="AB111" s="92">
        <f t="shared" si="26"/>
        <v>5</v>
      </c>
      <c r="AC111">
        <f>IF(X111&gt;0,(Données!AZ112+Données!BA112)/X111,0)</f>
        <v>1.948</v>
      </c>
      <c r="AD111">
        <f>IF(Y111&gt;0,SUM(Données!BB112:BF112)/Y111,0)</f>
        <v>2.2206000000000001</v>
      </c>
      <c r="AE111">
        <f>IF(Z111&gt;0,SUM(Données!BG112:BK112)/Z111,0)</f>
        <v>4.4308000000000005</v>
      </c>
      <c r="AF111">
        <f>IF(AA111&gt;0,SUM(Données!BL112:BP112)/AA111,0)</f>
        <v>7.0006000000000004</v>
      </c>
      <c r="AG111">
        <f>IF(AB111&gt;0,SUM(Données!BQ112:BU112)/AB111,0)</f>
        <v>8.3901999999999983</v>
      </c>
      <c r="AI111">
        <f>IF(AC111&gt;0,Budget!AC111*AH$2/AC111,0)</f>
        <v>17.043121149897331</v>
      </c>
      <c r="AJ111">
        <f>IF(AD111&gt;0,Budget!AD111*AH$2/AD111,0)</f>
        <v>15.968657119697376</v>
      </c>
      <c r="AK111">
        <f>IF(AE111&gt;0,Budget!AE111*AH$2/AE111,0)</f>
        <v>9.6069934699527533</v>
      </c>
      <c r="AL111">
        <f>IF(AF111&gt;0,Budget!AF111*AH$2/AF111,0)</f>
        <v>13.910236265462959</v>
      </c>
      <c r="AM111">
        <f>IF(AG111&gt;0,Budget!AG111*AH$2/AG111,0)</f>
        <v>24.165097375509529</v>
      </c>
      <c r="AO111">
        <f>Données!X112</f>
        <v>230</v>
      </c>
      <c r="AP111" s="53">
        <f>Données!BU112</f>
        <v>9.7240000000000002</v>
      </c>
      <c r="AQ111" s="53">
        <f t="shared" si="21"/>
        <v>23.652817770464829</v>
      </c>
    </row>
    <row r="112" spans="1:43">
      <c r="A112" t="str">
        <f>Données!A113</f>
        <v>Nigéria</v>
      </c>
      <c r="B112" s="36">
        <f>IF(Données!AZ113&gt;0,1,0)</f>
        <v>1</v>
      </c>
      <c r="C112" s="36">
        <f>IF(Données!BA113&gt;0,1,0)</f>
        <v>1</v>
      </c>
      <c r="D112" s="36">
        <f>IF(Données!BB113&gt;0,1,0)</f>
        <v>1</v>
      </c>
      <c r="E112" s="36">
        <f>IF(Données!BC113&gt;0,1,0)</f>
        <v>1</v>
      </c>
      <c r="F112" s="36">
        <f>IF(Données!BD113&gt;0,1,0)</f>
        <v>1</v>
      </c>
      <c r="G112" s="36">
        <f>IF(Données!BE113&gt;0,1,0)</f>
        <v>1</v>
      </c>
      <c r="H112" s="36">
        <f>IF(Données!BF113&gt;0,1,0)</f>
        <v>1</v>
      </c>
      <c r="I112" s="36">
        <f>IF(Données!BG113&gt;0,1,0)</f>
        <v>1</v>
      </c>
      <c r="J112" s="36">
        <f>IF(Données!BH113&gt;0,1,0)</f>
        <v>1</v>
      </c>
      <c r="K112" s="36">
        <f>IF(Données!BI113&gt;0,1,0)</f>
        <v>1</v>
      </c>
      <c r="L112" s="36">
        <f>IF(Données!BJ113&gt;0,1,0)</f>
        <v>1</v>
      </c>
      <c r="M112" s="36">
        <f>IF(Données!BK113&gt;0,1,0)</f>
        <v>1</v>
      </c>
      <c r="N112" s="36">
        <f>IF(Données!BL113&gt;0,1,0)</f>
        <v>1</v>
      </c>
      <c r="O112" s="36">
        <f>IF(Données!BM113&gt;0,1,0)</f>
        <v>1</v>
      </c>
      <c r="P112" s="36">
        <f>IF(Données!BN113&gt;0,1,0)</f>
        <v>1</v>
      </c>
      <c r="Q112" s="36">
        <f>IF(Données!BO113&gt;0,1,0)</f>
        <v>1</v>
      </c>
      <c r="R112" s="36">
        <f>IF(Données!BP113&gt;0,1,0)</f>
        <v>1</v>
      </c>
      <c r="S112" s="36">
        <f>IF(Données!BQ113&gt;0,1,0)</f>
        <v>1</v>
      </c>
      <c r="T112" s="36">
        <f>IF(Données!BR113&gt;0,1,0)</f>
        <v>1</v>
      </c>
      <c r="U112" s="36">
        <f>IF(Données!BS113&gt;0,1,0)</f>
        <v>1</v>
      </c>
      <c r="V112" s="36">
        <f>IF(Données!BT113&gt;0,1,0)</f>
        <v>1</v>
      </c>
      <c r="W112" s="36">
        <f>IF(Données!BU113&gt;0,1,0)</f>
        <v>1</v>
      </c>
      <c r="X112" s="36">
        <f t="shared" si="22"/>
        <v>2</v>
      </c>
      <c r="Y112" s="36">
        <f t="shared" si="23"/>
        <v>5</v>
      </c>
      <c r="Z112" s="36">
        <f t="shared" si="24"/>
        <v>5</v>
      </c>
      <c r="AA112" s="36">
        <f t="shared" si="25"/>
        <v>5</v>
      </c>
      <c r="AB112" s="92">
        <f t="shared" si="26"/>
        <v>5</v>
      </c>
      <c r="AC112">
        <f>IF(X112&gt;0,(Données!AZ113+Données!BA113)/X112,0)</f>
        <v>133.577</v>
      </c>
      <c r="AD112">
        <f>IF(Y112&gt;0,SUM(Données!BB113:BF113)/Y112,0)</f>
        <v>93.643000000000001</v>
      </c>
      <c r="AE112">
        <f>IF(Z112&gt;0,SUM(Données!BG113:BK113)/Z112,0)</f>
        <v>256.47380000000004</v>
      </c>
      <c r="AF112">
        <f>IF(AA112&gt;0,SUM(Données!BL113:BP113)/AA112,0)</f>
        <v>465.51400000000001</v>
      </c>
      <c r="AG112">
        <f>IF(AB112&gt;0,SUM(Données!BQ113:BU113)/AB112,0)</f>
        <v>423.56599999999997</v>
      </c>
      <c r="AI112">
        <f>IF(AC112&gt;0,Budget!AC112*AH$2/AC112,0)</f>
        <v>6.7938342678754573</v>
      </c>
      <c r="AJ112">
        <f>IF(AD112&gt;0,Budget!AD112*AH$2/AD112,0)</f>
        <v>13.523701718227738</v>
      </c>
      <c r="AK112">
        <f>IF(AE112&gt;0,Budget!AE112*AH$2/AE112,0)</f>
        <v>5.2675945847100163</v>
      </c>
      <c r="AL112">
        <f>IF(AF112&gt;0,Budget!AF112*AH$2/AF112,0)</f>
        <v>4.4140455496504938</v>
      </c>
      <c r="AM112">
        <f>IF(AG112&gt;0,Budget!AG112*AH$2/AG112,0)</f>
        <v>4.2595486889882572</v>
      </c>
      <c r="AO112">
        <f>Données!X113</f>
        <v>2043</v>
      </c>
      <c r="AP112" s="53">
        <f>Données!BU113</f>
        <v>444.916</v>
      </c>
      <c r="AQ112" s="53">
        <f t="shared" si="21"/>
        <v>4.5918780174235136</v>
      </c>
    </row>
    <row r="113" spans="1:43">
      <c r="A113" t="str">
        <f>Données!A114</f>
        <v>Norvège</v>
      </c>
      <c r="B113" s="36">
        <f>IF(Données!AZ114&gt;0,1,0)</f>
        <v>1</v>
      </c>
      <c r="C113" s="36">
        <f>IF(Données!BA114&gt;0,1,0)</f>
        <v>1</v>
      </c>
      <c r="D113" s="36">
        <f>IF(Données!BB114&gt;0,1,0)</f>
        <v>1</v>
      </c>
      <c r="E113" s="36">
        <f>IF(Données!BC114&gt;0,1,0)</f>
        <v>1</v>
      </c>
      <c r="F113" s="36">
        <f>IF(Données!BD114&gt;0,1,0)</f>
        <v>1</v>
      </c>
      <c r="G113" s="36">
        <f>IF(Données!BE114&gt;0,1,0)</f>
        <v>1</v>
      </c>
      <c r="H113" s="36">
        <f>IF(Données!BF114&gt;0,1,0)</f>
        <v>1</v>
      </c>
      <c r="I113" s="36">
        <f>IF(Données!BG114&gt;0,1,0)</f>
        <v>1</v>
      </c>
      <c r="J113" s="36">
        <f>IF(Données!BH114&gt;0,1,0)</f>
        <v>1</v>
      </c>
      <c r="K113" s="36">
        <f>IF(Données!BI114&gt;0,1,0)</f>
        <v>1</v>
      </c>
      <c r="L113" s="36">
        <f>IF(Données!BJ114&gt;0,1,0)</f>
        <v>1</v>
      </c>
      <c r="M113" s="36">
        <f>IF(Données!BK114&gt;0,1,0)</f>
        <v>1</v>
      </c>
      <c r="N113" s="36">
        <f>IF(Données!BL114&gt;0,1,0)</f>
        <v>1</v>
      </c>
      <c r="O113" s="36">
        <f>IF(Données!BM114&gt;0,1,0)</f>
        <v>1</v>
      </c>
      <c r="P113" s="36">
        <f>IF(Données!BN114&gt;0,1,0)</f>
        <v>1</v>
      </c>
      <c r="Q113" s="36">
        <f>IF(Données!BO114&gt;0,1,0)</f>
        <v>1</v>
      </c>
      <c r="R113" s="36">
        <f>IF(Données!BP114&gt;0,1,0)</f>
        <v>1</v>
      </c>
      <c r="S113" s="36">
        <f>IF(Données!BQ114&gt;0,1,0)</f>
        <v>1</v>
      </c>
      <c r="T113" s="36">
        <f>IF(Données!BR114&gt;0,1,0)</f>
        <v>1</v>
      </c>
      <c r="U113" s="36">
        <f>IF(Données!BS114&gt;0,1,0)</f>
        <v>1</v>
      </c>
      <c r="V113" s="36">
        <f>IF(Données!BT114&gt;0,1,0)</f>
        <v>1</v>
      </c>
      <c r="W113" s="36">
        <f>IF(Données!BU114&gt;0,1,0)</f>
        <v>1</v>
      </c>
      <c r="X113" s="36">
        <f t="shared" si="22"/>
        <v>2</v>
      </c>
      <c r="Y113" s="36">
        <f t="shared" si="23"/>
        <v>5</v>
      </c>
      <c r="Z113" s="36">
        <f t="shared" si="24"/>
        <v>5</v>
      </c>
      <c r="AA113" s="36">
        <f t="shared" si="25"/>
        <v>5</v>
      </c>
      <c r="AB113" s="92">
        <f t="shared" si="26"/>
        <v>5</v>
      </c>
      <c r="AC113">
        <f>IF(X113&gt;0,(Données!AZ114+Données!BA114)/X113,0)</f>
        <v>158.226</v>
      </c>
      <c r="AD113">
        <f>IF(Y113&gt;0,SUM(Données!BB114:BF114)/Y113,0)</f>
        <v>206.76920000000001</v>
      </c>
      <c r="AE113">
        <f>IF(Z113&gt;0,SUM(Données!BG114:BK114)/Z113,0)</f>
        <v>380.88040000000001</v>
      </c>
      <c r="AF113">
        <f>IF(AA113&gt;0,SUM(Données!BL114:BP114)/AA113,0)</f>
        <v>492.20640000000003</v>
      </c>
      <c r="AG113">
        <f>IF(AB113&gt;0,SUM(Données!BQ114:BU114)/AB113,0)</f>
        <v>403.89500000000004</v>
      </c>
      <c r="AI113">
        <f>IF(AC113&gt;0,Budget!AC113*AH$2/AC113,0)</f>
        <v>28.36449129725835</v>
      </c>
      <c r="AJ113">
        <f>IF(AD113&gt;0,Budget!AD113*AH$2/AD113,0)</f>
        <v>23.440628488188764</v>
      </c>
      <c r="AK113">
        <f>IF(AE113&gt;0,Budget!AE113*AH$2/AE113,0)</f>
        <v>13.479822012369237</v>
      </c>
      <c r="AL113">
        <f>IF(AF113&gt;0,Budget!AF113*AH$2/AF113,0)</f>
        <v>11.554502338856219</v>
      </c>
      <c r="AM113">
        <f>IF(AG113&gt;0,Budget!AG113*AH$2/AG113,0)</f>
        <v>16.118050483417719</v>
      </c>
      <c r="AO113">
        <f>Données!X114</f>
        <v>7067</v>
      </c>
      <c r="AP113" s="53">
        <f>Données!BU114</f>
        <v>427.041</v>
      </c>
      <c r="AQ113" s="53">
        <f t="shared" si="21"/>
        <v>16.548762296828642</v>
      </c>
    </row>
    <row r="114" spans="1:43">
      <c r="A114" t="str">
        <f>Données!A115</f>
        <v>Nouvelle Zélande</v>
      </c>
      <c r="B114" s="36">
        <f>IF(Données!AZ115&gt;0,1,0)</f>
        <v>1</v>
      </c>
      <c r="C114" s="36">
        <f>IF(Données!BA115&gt;0,1,0)</f>
        <v>1</v>
      </c>
      <c r="D114" s="36">
        <f>IF(Données!BB115&gt;0,1,0)</f>
        <v>1</v>
      </c>
      <c r="E114" s="36">
        <f>IF(Données!BC115&gt;0,1,0)</f>
        <v>1</v>
      </c>
      <c r="F114" s="36">
        <f>IF(Données!BD115&gt;0,1,0)</f>
        <v>1</v>
      </c>
      <c r="G114" s="36">
        <f>IF(Données!BE115&gt;0,1,0)</f>
        <v>1</v>
      </c>
      <c r="H114" s="36">
        <f>IF(Données!BF115&gt;0,1,0)</f>
        <v>1</v>
      </c>
      <c r="I114" s="36">
        <f>IF(Données!BG115&gt;0,1,0)</f>
        <v>1</v>
      </c>
      <c r="J114" s="36">
        <f>IF(Données!BH115&gt;0,1,0)</f>
        <v>1</v>
      </c>
      <c r="K114" s="36">
        <f>IF(Données!BI115&gt;0,1,0)</f>
        <v>1</v>
      </c>
      <c r="L114" s="36">
        <f>IF(Données!BJ115&gt;0,1,0)</f>
        <v>1</v>
      </c>
      <c r="M114" s="36">
        <f>IF(Données!BK115&gt;0,1,0)</f>
        <v>1</v>
      </c>
      <c r="N114" s="36">
        <f>IF(Données!BL115&gt;0,1,0)</f>
        <v>1</v>
      </c>
      <c r="O114" s="36">
        <f>IF(Données!BM115&gt;0,1,0)</f>
        <v>1</v>
      </c>
      <c r="P114" s="36">
        <f>IF(Données!BN115&gt;0,1,0)</f>
        <v>1</v>
      </c>
      <c r="Q114" s="36">
        <f>IF(Données!BO115&gt;0,1,0)</f>
        <v>1</v>
      </c>
      <c r="R114" s="36">
        <f>IF(Données!BP115&gt;0,1,0)</f>
        <v>1</v>
      </c>
      <c r="S114" s="36">
        <f>IF(Données!BQ115&gt;0,1,0)</f>
        <v>1</v>
      </c>
      <c r="T114" s="36">
        <f>IF(Données!BR115&gt;0,1,0)</f>
        <v>1</v>
      </c>
      <c r="U114" s="36">
        <f>IF(Données!BS115&gt;0,1,0)</f>
        <v>1</v>
      </c>
      <c r="V114" s="36">
        <f>IF(Données!BT115&gt;0,1,0)</f>
        <v>1</v>
      </c>
      <c r="W114" s="36">
        <f>IF(Données!BU115&gt;0,1,0)</f>
        <v>1</v>
      </c>
      <c r="X114" s="36">
        <f t="shared" si="22"/>
        <v>2</v>
      </c>
      <c r="Y114" s="36">
        <f t="shared" si="23"/>
        <v>5</v>
      </c>
      <c r="Z114" s="36">
        <f t="shared" si="24"/>
        <v>5</v>
      </c>
      <c r="AA114" s="36">
        <f t="shared" si="25"/>
        <v>5</v>
      </c>
      <c r="AB114" s="92">
        <f t="shared" si="26"/>
        <v>5</v>
      </c>
      <c r="AC114">
        <f>IF(X114&gt;0,(Données!AZ115+Données!BA115)/X114,0)</f>
        <v>57.814</v>
      </c>
      <c r="AD114">
        <f>IF(Y114&gt;0,SUM(Données!BB115:BF115)/Y114,0)</f>
        <v>70.668399999999991</v>
      </c>
      <c r="AE114">
        <f>IF(Z114&gt;0,SUM(Données!BG115:BK115)/Z114,0)</f>
        <v>123.0352</v>
      </c>
      <c r="AF114">
        <f>IF(AA114&gt;0,SUM(Données!BL115:BP115)/AA114,0)</f>
        <v>174.84399999999999</v>
      </c>
      <c r="AG114">
        <f>IF(AB114&gt;0,SUM(Données!BQ115:BU115)/AB114,0)</f>
        <v>194.9306</v>
      </c>
      <c r="AI114">
        <f>IF(AC114&gt;0,Budget!AC114*AH$2/AC114,0)</f>
        <v>33.071574359151761</v>
      </c>
      <c r="AJ114">
        <f>IF(AD114&gt;0,Budget!AD114*AH$2/AD114,0)</f>
        <v>26.3512404412722</v>
      </c>
      <c r="AK114">
        <f>IF(AE114&gt;0,Budget!AE114*AH$2/AE114,0)</f>
        <v>15.927149303613923</v>
      </c>
      <c r="AL114">
        <f>IF(AF114&gt;0,Budget!AF114*AH$2/AF114,0)</f>
        <v>11.413602983230765</v>
      </c>
      <c r="AM114">
        <f>IF(AG114&gt;0,Budget!AG114*AH$2/AG114,0)</f>
        <v>11.403032669062734</v>
      </c>
      <c r="AO114">
        <f>Données!X115</f>
        <v>2263</v>
      </c>
      <c r="AP114" s="53">
        <f>Données!BU115</f>
        <v>210.47499999999999</v>
      </c>
      <c r="AQ114" s="53">
        <f t="shared" si="21"/>
        <v>10.751870768499822</v>
      </c>
    </row>
    <row r="115" spans="1:43">
      <c r="A115" t="str">
        <f>Données!A116</f>
        <v>Oman</v>
      </c>
      <c r="B115" s="36">
        <f>IF(Données!AZ116&gt;0,1,0)</f>
        <v>1</v>
      </c>
      <c r="C115" s="36">
        <f>IF(Données!BA116&gt;0,1,0)</f>
        <v>1</v>
      </c>
      <c r="D115" s="36">
        <f>IF(Données!BB116&gt;0,1,0)</f>
        <v>1</v>
      </c>
      <c r="E115" s="36">
        <f>IF(Données!BC116&gt;0,1,0)</f>
        <v>1</v>
      </c>
      <c r="F115" s="36">
        <f>IF(Données!BD116&gt;0,1,0)</f>
        <v>1</v>
      </c>
      <c r="G115" s="36">
        <f>IF(Données!BE116&gt;0,1,0)</f>
        <v>1</v>
      </c>
      <c r="H115" s="36">
        <f>IF(Données!BF116&gt;0,1,0)</f>
        <v>1</v>
      </c>
      <c r="I115" s="36">
        <f>IF(Données!BG116&gt;0,1,0)</f>
        <v>1</v>
      </c>
      <c r="J115" s="36">
        <f>IF(Données!BH116&gt;0,1,0)</f>
        <v>1</v>
      </c>
      <c r="K115" s="36">
        <f>IF(Données!BI116&gt;0,1,0)</f>
        <v>1</v>
      </c>
      <c r="L115" s="36">
        <f>IF(Données!BJ116&gt;0,1,0)</f>
        <v>1</v>
      </c>
      <c r="M115" s="36">
        <f>IF(Données!BK116&gt;0,1,0)</f>
        <v>1</v>
      </c>
      <c r="N115" s="36">
        <f>IF(Données!BL116&gt;0,1,0)</f>
        <v>1</v>
      </c>
      <c r="O115" s="36">
        <f>IF(Données!BM116&gt;0,1,0)</f>
        <v>1</v>
      </c>
      <c r="P115" s="36">
        <f>IF(Données!BN116&gt;0,1,0)</f>
        <v>1</v>
      </c>
      <c r="Q115" s="36">
        <f>IF(Données!BO116&gt;0,1,0)</f>
        <v>1</v>
      </c>
      <c r="R115" s="36">
        <f>IF(Données!BP116&gt;0,1,0)</f>
        <v>1</v>
      </c>
      <c r="S115" s="36">
        <f>IF(Données!BQ116&gt;0,1,0)</f>
        <v>1</v>
      </c>
      <c r="T115" s="36">
        <f>IF(Données!BR116&gt;0,1,0)</f>
        <v>1</v>
      </c>
      <c r="U115" s="36">
        <f>IF(Données!BS116&gt;0,1,0)</f>
        <v>1</v>
      </c>
      <c r="V115" s="36">
        <f>IF(Données!BT116&gt;0,1,0)</f>
        <v>1</v>
      </c>
      <c r="W115" s="36">
        <f>IF(Données!BU116&gt;0,1,0)</f>
        <v>1</v>
      </c>
      <c r="X115" s="36">
        <f t="shared" si="22"/>
        <v>2</v>
      </c>
      <c r="Y115" s="36">
        <f t="shared" si="23"/>
        <v>5</v>
      </c>
      <c r="Z115" s="36">
        <f t="shared" si="24"/>
        <v>5</v>
      </c>
      <c r="AA115" s="36">
        <f t="shared" si="25"/>
        <v>5</v>
      </c>
      <c r="AB115" s="92">
        <f t="shared" si="26"/>
        <v>5</v>
      </c>
      <c r="AC115">
        <f>IF(X115&gt;0,(Données!AZ116+Données!BA116)/X115,0)</f>
        <v>14.795</v>
      </c>
      <c r="AD115">
        <f>IF(Y115&gt;0,SUM(Données!BB116:BF116)/Y115,0)</f>
        <v>21.1</v>
      </c>
      <c r="AE115">
        <f>IF(Z115&gt;0,SUM(Données!BG116:BK116)/Z115,0)</f>
        <v>43.935200000000002</v>
      </c>
      <c r="AF115">
        <f>IF(AA115&gt;0,SUM(Données!BL116:BP116)/AA115,0)</f>
        <v>72.308399999999992</v>
      </c>
      <c r="AG115">
        <f>IF(AB115&gt;0,SUM(Données!BQ116:BU116)/AB115,0)</f>
        <v>73.469000000000008</v>
      </c>
      <c r="AI115">
        <f>IF(AC115&gt;0,Budget!AC115*AH$2/AC115,0)</f>
        <v>133.79520108144644</v>
      </c>
      <c r="AJ115">
        <f>IF(AD115&gt;0,Budget!AD115*AH$2/AD115,0)</f>
        <v>135.69668246445497</v>
      </c>
      <c r="AK115">
        <f>IF(AE115&gt;0,Budget!AE115*AH$2/AE115,0)</f>
        <v>94.725869007083162</v>
      </c>
      <c r="AL115">
        <f>IF(AF115&gt;0,Budget!AF115*AH$2/AF115,0)</f>
        <v>101.73091922930116</v>
      </c>
      <c r="AM115">
        <f>IF(AG115&gt;0,Budget!AG115*AH$2/AG115,0)</f>
        <v>97.799071717322946</v>
      </c>
      <c r="AO115">
        <f>Données!X116</f>
        <v>6710</v>
      </c>
      <c r="AP115" s="53">
        <f>Données!BU116</f>
        <v>79.457999999999998</v>
      </c>
      <c r="AQ115" s="53">
        <f t="shared" si="21"/>
        <v>84.447129301014371</v>
      </c>
    </row>
    <row r="116" spans="1:43">
      <c r="A116" t="str">
        <f>Données!A117</f>
        <v>Ouganda</v>
      </c>
      <c r="B116" s="36">
        <f>IF(Données!AZ117&gt;0,1,0)</f>
        <v>1</v>
      </c>
      <c r="C116" s="36">
        <f>IF(Données!BA117&gt;0,1,0)</f>
        <v>1</v>
      </c>
      <c r="D116" s="36">
        <f>IF(Données!BB117&gt;0,1,0)</f>
        <v>1</v>
      </c>
      <c r="E116" s="36">
        <f>IF(Données!BC117&gt;0,1,0)</f>
        <v>1</v>
      </c>
      <c r="F116" s="36">
        <f>IF(Données!BD117&gt;0,1,0)</f>
        <v>1</v>
      </c>
      <c r="G116" s="36">
        <f>IF(Données!BE117&gt;0,1,0)</f>
        <v>1</v>
      </c>
      <c r="H116" s="36">
        <f>IF(Données!BF117&gt;0,1,0)</f>
        <v>1</v>
      </c>
      <c r="I116" s="36">
        <f>IF(Données!BG117&gt;0,1,0)</f>
        <v>1</v>
      </c>
      <c r="J116" s="36">
        <f>IF(Données!BH117&gt;0,1,0)</f>
        <v>1</v>
      </c>
      <c r="K116" s="36">
        <f>IF(Données!BI117&gt;0,1,0)</f>
        <v>1</v>
      </c>
      <c r="L116" s="36">
        <f>IF(Données!BJ117&gt;0,1,0)</f>
        <v>1</v>
      </c>
      <c r="M116" s="36">
        <f>IF(Données!BK117&gt;0,1,0)</f>
        <v>1</v>
      </c>
      <c r="N116" s="36">
        <f>IF(Données!BL117&gt;0,1,0)</f>
        <v>1</v>
      </c>
      <c r="O116" s="36">
        <f>IF(Données!BM117&gt;0,1,0)</f>
        <v>1</v>
      </c>
      <c r="P116" s="36">
        <f>IF(Données!BN117&gt;0,1,0)</f>
        <v>1</v>
      </c>
      <c r="Q116" s="36">
        <f>IF(Données!BO117&gt;0,1,0)</f>
        <v>1</v>
      </c>
      <c r="R116" s="36">
        <f>IF(Données!BP117&gt;0,1,0)</f>
        <v>1</v>
      </c>
      <c r="S116" s="36">
        <f>IF(Données!BQ117&gt;0,1,0)</f>
        <v>1</v>
      </c>
      <c r="T116" s="36">
        <f>IF(Données!BR117&gt;0,1,0)</f>
        <v>1</v>
      </c>
      <c r="U116" s="36">
        <f>IF(Données!BS117&gt;0,1,0)</f>
        <v>1</v>
      </c>
      <c r="V116" s="36">
        <f>IF(Données!BT117&gt;0,1,0)</f>
        <v>1</v>
      </c>
      <c r="W116" s="36">
        <f>IF(Données!BU117&gt;0,1,0)</f>
        <v>1</v>
      </c>
      <c r="X116" s="36">
        <f t="shared" si="22"/>
        <v>2</v>
      </c>
      <c r="Y116" s="36">
        <f t="shared" si="23"/>
        <v>5</v>
      </c>
      <c r="Z116" s="36">
        <f t="shared" si="24"/>
        <v>5</v>
      </c>
      <c r="AA116" s="36">
        <f t="shared" si="25"/>
        <v>5</v>
      </c>
      <c r="AB116" s="92">
        <f t="shared" si="26"/>
        <v>5</v>
      </c>
      <c r="AC116">
        <f>IF(X116&gt;0,(Données!AZ117+Données!BA117)/X116,0)</f>
        <v>6.1859999999999999</v>
      </c>
      <c r="AD116">
        <f>IF(Y116&gt;0,SUM(Données!BB117:BF117)/Y116,0)</f>
        <v>6.7039999999999988</v>
      </c>
      <c r="AE116">
        <f>IF(Z116&gt;0,SUM(Données!BG117:BK117)/Z116,0)</f>
        <v>13.9618</v>
      </c>
      <c r="AF116">
        <f>IF(AA116&gt;0,SUM(Données!BL117:BP117)/AA116,0)</f>
        <v>23.667999999999999</v>
      </c>
      <c r="AG116">
        <f>IF(AB116&gt;0,SUM(Données!BQ117:BU117)/AB116,0)</f>
        <v>26.531200000000002</v>
      </c>
      <c r="AI116">
        <f>IF(AC116&gt;0,Budget!AC116*AH$2/AC116,0)</f>
        <v>31.361138053669578</v>
      </c>
      <c r="AJ116">
        <f>IF(AD116&gt;0,Budget!AD116*AH$2/AD116,0)</f>
        <v>33.353221957040574</v>
      </c>
      <c r="AK116">
        <f>IF(AE116&gt;0,Budget!AE116*AH$2/AE116,0)</f>
        <v>19.56767752009053</v>
      </c>
      <c r="AL116">
        <f>IF(AF116&gt;0,Budget!AF116*AH$2/AF116,0)</f>
        <v>17.441270914314689</v>
      </c>
      <c r="AM116">
        <f>IF(AG116&gt;0,Budget!AG116*AH$2/AG116,0)</f>
        <v>13.448317452659509</v>
      </c>
      <c r="AO116">
        <f>Données!X117</f>
        <v>408</v>
      </c>
      <c r="AP116" s="53">
        <f>Données!BU117</f>
        <v>30.367999999999999</v>
      </c>
      <c r="AQ116" s="53">
        <f t="shared" si="21"/>
        <v>13.435194942044257</v>
      </c>
    </row>
    <row r="117" spans="1:43">
      <c r="A117" t="str">
        <f>Données!A118</f>
        <v>Ouzbékistan</v>
      </c>
      <c r="B117" s="36">
        <f>IF(Données!AZ118&gt;0,1,0)</f>
        <v>1</v>
      </c>
      <c r="C117" s="36">
        <f>IF(Données!BA118&gt;0,1,0)</f>
        <v>1</v>
      </c>
      <c r="D117" s="36">
        <f>IF(Données!BB118&gt;0,1,0)</f>
        <v>1</v>
      </c>
      <c r="E117" s="36">
        <f>IF(Données!BC118&gt;0,1,0)</f>
        <v>1</v>
      </c>
      <c r="F117" s="36">
        <f>IF(Données!BD118&gt;0,1,0)</f>
        <v>1</v>
      </c>
      <c r="G117" s="36">
        <f>IF(Données!BE118&gt;0,1,0)</f>
        <v>1</v>
      </c>
      <c r="H117" s="36">
        <f>IF(Données!BF118&gt;0,1,0)</f>
        <v>1</v>
      </c>
      <c r="I117" s="36">
        <f>IF(Données!BG118&gt;0,1,0)</f>
        <v>1</v>
      </c>
      <c r="J117" s="36">
        <f>IF(Données!BH118&gt;0,1,0)</f>
        <v>1</v>
      </c>
      <c r="K117" s="36">
        <f>IF(Données!BI118&gt;0,1,0)</f>
        <v>1</v>
      </c>
      <c r="L117" s="36">
        <f>IF(Données!BJ118&gt;0,1,0)</f>
        <v>1</v>
      </c>
      <c r="M117" s="36">
        <f>IF(Données!BK118&gt;0,1,0)</f>
        <v>1</v>
      </c>
      <c r="N117" s="36">
        <f>IF(Données!BL118&gt;0,1,0)</f>
        <v>1</v>
      </c>
      <c r="O117" s="36">
        <f>IF(Données!BM118&gt;0,1,0)</f>
        <v>1</v>
      </c>
      <c r="P117" s="36">
        <f>IF(Données!BN118&gt;0,1,0)</f>
        <v>1</v>
      </c>
      <c r="Q117" s="36">
        <f>IF(Données!BO118&gt;0,1,0)</f>
        <v>1</v>
      </c>
      <c r="R117" s="36">
        <f>IF(Données!BP118&gt;0,1,0)</f>
        <v>1</v>
      </c>
      <c r="S117" s="36">
        <f>IF(Données!BQ118&gt;0,1,0)</f>
        <v>1</v>
      </c>
      <c r="T117" s="36">
        <f>IF(Données!BR118&gt;0,1,0)</f>
        <v>1</v>
      </c>
      <c r="U117" s="36">
        <f>IF(Données!BS118&gt;0,1,0)</f>
        <v>1</v>
      </c>
      <c r="V117" s="36">
        <f>IF(Données!BT118&gt;0,1,0)</f>
        <v>1</v>
      </c>
      <c r="W117" s="36">
        <f>IF(Données!BU118&gt;0,1,0)</f>
        <v>1</v>
      </c>
      <c r="X117" s="36">
        <f t="shared" si="22"/>
        <v>2</v>
      </c>
      <c r="Y117" s="36">
        <f t="shared" si="23"/>
        <v>5</v>
      </c>
      <c r="Z117" s="36">
        <f t="shared" si="24"/>
        <v>5</v>
      </c>
      <c r="AA117" s="36">
        <f t="shared" si="25"/>
        <v>5</v>
      </c>
      <c r="AB117" s="92">
        <f t="shared" si="26"/>
        <v>5</v>
      </c>
      <c r="AC117">
        <f>IF(X117&gt;0,(Données!AZ118+Données!BA118)/X117,0)</f>
        <v>15.9945</v>
      </c>
      <c r="AD117">
        <f>IF(Y117&gt;0,SUM(Données!BB118:BF118)/Y117,0)</f>
        <v>11.427199999999999</v>
      </c>
      <c r="AE117">
        <f>IF(Z117&gt;0,SUM(Données!BG118:BK118)/Z117,0)</f>
        <v>23.142000000000003</v>
      </c>
      <c r="AF117">
        <f>IF(AA117&gt;0,SUM(Données!BL118:BP118)/AA117,0)</f>
        <v>51.583199999999998</v>
      </c>
      <c r="AG117">
        <f>IF(AB117&gt;0,SUM(Données!BQ118:BU118)/AB117,0)</f>
        <v>54.564800000000005</v>
      </c>
      <c r="AI117">
        <f>IF(AC117&gt;0,Budget!AC117*AH$2/AC117,0)</f>
        <v>4.3327393791615867</v>
      </c>
      <c r="AJ117">
        <f>IF(AD117&gt;0,Budget!AD117*AH$2/AD117,0)</f>
        <v>4.3974026883225994</v>
      </c>
      <c r="AK117">
        <f>IF(AE117&gt;0,Budget!AE117*AH$2/AE117,0)</f>
        <v>0</v>
      </c>
      <c r="AL117">
        <f>IF(AF117&gt;0,Budget!AF117*AH$2/AF117,0)</f>
        <v>0</v>
      </c>
      <c r="AM117">
        <f>IF(AG117&gt;0,Budget!AG117*AH$2/AG117,0)</f>
        <v>0</v>
      </c>
      <c r="AO117">
        <f>Données!X118</f>
        <v>0</v>
      </c>
      <c r="AP117" s="53">
        <f>Données!BU118</f>
        <v>49.198999999999998</v>
      </c>
      <c r="AQ117" s="53">
        <f t="shared" si="21"/>
        <v>0</v>
      </c>
    </row>
    <row r="118" spans="1:43">
      <c r="A118" t="str">
        <f>Données!A119</f>
        <v>Pakistan</v>
      </c>
      <c r="B118" s="36">
        <f>IF(Données!AZ119&gt;0,1,0)</f>
        <v>1</v>
      </c>
      <c r="C118" s="36">
        <f>IF(Données!BA119&gt;0,1,0)</f>
        <v>1</v>
      </c>
      <c r="D118" s="36">
        <f>IF(Données!BB119&gt;0,1,0)</f>
        <v>1</v>
      </c>
      <c r="E118" s="36">
        <f>IF(Données!BC119&gt;0,1,0)</f>
        <v>1</v>
      </c>
      <c r="F118" s="36">
        <f>IF(Données!BD119&gt;0,1,0)</f>
        <v>1</v>
      </c>
      <c r="G118" s="36">
        <f>IF(Données!BE119&gt;0,1,0)</f>
        <v>1</v>
      </c>
      <c r="H118" s="36">
        <f>IF(Données!BF119&gt;0,1,0)</f>
        <v>1</v>
      </c>
      <c r="I118" s="36">
        <f>IF(Données!BG119&gt;0,1,0)</f>
        <v>1</v>
      </c>
      <c r="J118" s="36">
        <f>IF(Données!BH119&gt;0,1,0)</f>
        <v>1</v>
      </c>
      <c r="K118" s="36">
        <f>IF(Données!BI119&gt;0,1,0)</f>
        <v>1</v>
      </c>
      <c r="L118" s="36">
        <f>IF(Données!BJ119&gt;0,1,0)</f>
        <v>1</v>
      </c>
      <c r="M118" s="36">
        <f>IF(Données!BK119&gt;0,1,0)</f>
        <v>1</v>
      </c>
      <c r="N118" s="36">
        <f>IF(Données!BL119&gt;0,1,0)</f>
        <v>1</v>
      </c>
      <c r="O118" s="36">
        <f>IF(Données!BM119&gt;0,1,0)</f>
        <v>1</v>
      </c>
      <c r="P118" s="36">
        <f>IF(Données!BN119&gt;0,1,0)</f>
        <v>1</v>
      </c>
      <c r="Q118" s="36">
        <f>IF(Données!BO119&gt;0,1,0)</f>
        <v>1</v>
      </c>
      <c r="R118" s="36">
        <f>IF(Données!BP119&gt;0,1,0)</f>
        <v>1</v>
      </c>
      <c r="S118" s="36">
        <f>IF(Données!BQ119&gt;0,1,0)</f>
        <v>1</v>
      </c>
      <c r="T118" s="36">
        <f>IF(Données!BR119&gt;0,1,0)</f>
        <v>1</v>
      </c>
      <c r="U118" s="36">
        <f>IF(Données!BS119&gt;0,1,0)</f>
        <v>1</v>
      </c>
      <c r="V118" s="36">
        <f>IF(Données!BT119&gt;0,1,0)</f>
        <v>1</v>
      </c>
      <c r="W118" s="36">
        <f>IF(Données!BU119&gt;0,1,0)</f>
        <v>1</v>
      </c>
      <c r="X118" s="36">
        <f t="shared" si="22"/>
        <v>2</v>
      </c>
      <c r="Y118" s="36">
        <f t="shared" si="23"/>
        <v>5</v>
      </c>
      <c r="Z118" s="36">
        <f t="shared" si="24"/>
        <v>5</v>
      </c>
      <c r="AA118" s="36">
        <f t="shared" si="25"/>
        <v>5</v>
      </c>
      <c r="AB118" s="92">
        <f t="shared" si="26"/>
        <v>5</v>
      </c>
      <c r="AC118">
        <f>IF(X118&gt;0,(Données!AZ119+Données!BA119)/X118,0)</f>
        <v>82.001999999999995</v>
      </c>
      <c r="AD118">
        <f>IF(Y118&gt;0,SUM(Données!BB119:BF119)/Y118,0)</f>
        <v>86.182399999999987</v>
      </c>
      <c r="AE118">
        <f>IF(Z118&gt;0,SUM(Données!BG119:BK119)/Z118,0)</f>
        <v>149.35999999999999</v>
      </c>
      <c r="AF118">
        <f>IF(AA118&gt;0,SUM(Données!BL119:BP119)/AA118,0)</f>
        <v>218.14340000000001</v>
      </c>
      <c r="AG118">
        <f>IF(AB118&gt;0,SUM(Données!BQ119:BU119)/AB118,0)</f>
        <v>288.9504</v>
      </c>
      <c r="AI118">
        <f>IF(AC118&gt;0,Budget!AC118*AH$2/AC118,0)</f>
        <v>66.961781419965376</v>
      </c>
      <c r="AJ118">
        <f>IF(AD118&gt;0,Budget!AD118*AH$2/AD118,0)</f>
        <v>73.525452992722421</v>
      </c>
      <c r="AK118">
        <f>IF(AE118&gt;0,Budget!AE118*AH$2/AE118,0)</f>
        <v>49.315747188002149</v>
      </c>
      <c r="AL118">
        <f>IF(AF118&gt;0,Budget!AF118*AH$2/AF118,0)</f>
        <v>38.588378103577732</v>
      </c>
      <c r="AM118">
        <f>IF(AG118&gt;0,Budget!AG118*AH$2/AG118,0)</f>
        <v>38.68068706601548</v>
      </c>
      <c r="AO118">
        <f>Données!X119</f>
        <v>11376</v>
      </c>
      <c r="AP118" s="53">
        <f>Données!BU119</f>
        <v>278.01900000000001</v>
      </c>
      <c r="AQ118" s="53">
        <f t="shared" si="21"/>
        <v>40.918066750833574</v>
      </c>
    </row>
    <row r="119" spans="1:43">
      <c r="A119" t="str">
        <f>Données!A120</f>
        <v>Panama</v>
      </c>
      <c r="B119" s="36">
        <f>IF(Données!AZ120&gt;0,1,0)</f>
        <v>1</v>
      </c>
      <c r="C119" s="36">
        <f>IF(Données!BA120&gt;0,1,0)</f>
        <v>1</v>
      </c>
      <c r="D119" s="36">
        <f>IF(Données!BB120&gt;0,1,0)</f>
        <v>1</v>
      </c>
      <c r="E119" s="36">
        <f>IF(Données!BC120&gt;0,1,0)</f>
        <v>1</v>
      </c>
      <c r="F119" s="36">
        <f>IF(Données!BD120&gt;0,1,0)</f>
        <v>1</v>
      </c>
      <c r="G119" s="36">
        <f>IF(Données!BE120&gt;0,1,0)</f>
        <v>1</v>
      </c>
      <c r="H119" s="36">
        <f>IF(Données!BF120&gt;0,1,0)</f>
        <v>1</v>
      </c>
      <c r="I119" s="36">
        <f>IF(Données!BG120&gt;0,1,0)</f>
        <v>1</v>
      </c>
      <c r="J119" s="36">
        <f>IF(Données!BH120&gt;0,1,0)</f>
        <v>1</v>
      </c>
      <c r="K119" s="36">
        <f>IF(Données!BI120&gt;0,1,0)</f>
        <v>1</v>
      </c>
      <c r="L119" s="36">
        <f>IF(Données!BJ120&gt;0,1,0)</f>
        <v>1</v>
      </c>
      <c r="M119" s="36">
        <f>IF(Données!BK120&gt;0,1,0)</f>
        <v>1</v>
      </c>
      <c r="N119" s="36">
        <f>IF(Données!BL120&gt;0,1,0)</f>
        <v>1</v>
      </c>
      <c r="O119" s="36">
        <f>IF(Données!BM120&gt;0,1,0)</f>
        <v>1</v>
      </c>
      <c r="P119" s="36">
        <f>IF(Données!BN120&gt;0,1,0)</f>
        <v>1</v>
      </c>
      <c r="Q119" s="36">
        <f>IF(Données!BO120&gt;0,1,0)</f>
        <v>1</v>
      </c>
      <c r="R119" s="36">
        <f>IF(Données!BP120&gt;0,1,0)</f>
        <v>1</v>
      </c>
      <c r="S119" s="36">
        <f>IF(Données!BQ120&gt;0,1,0)</f>
        <v>1</v>
      </c>
      <c r="T119" s="36">
        <f>IF(Données!BR120&gt;0,1,0)</f>
        <v>1</v>
      </c>
      <c r="U119" s="36">
        <f>IF(Données!BS120&gt;0,1,0)</f>
        <v>1</v>
      </c>
      <c r="V119" s="36">
        <f>IF(Données!BT120&gt;0,1,0)</f>
        <v>1</v>
      </c>
      <c r="W119" s="36">
        <f>IF(Données!BU120&gt;0,1,0)</f>
        <v>1</v>
      </c>
      <c r="X119" s="36">
        <f t="shared" si="22"/>
        <v>2</v>
      </c>
      <c r="Y119" s="36">
        <f t="shared" si="23"/>
        <v>5</v>
      </c>
      <c r="Z119" s="36">
        <f t="shared" si="24"/>
        <v>5</v>
      </c>
      <c r="AA119" s="36">
        <f t="shared" si="25"/>
        <v>5</v>
      </c>
      <c r="AB119" s="92">
        <f t="shared" si="26"/>
        <v>5</v>
      </c>
      <c r="AC119">
        <f>IF(X119&gt;0,(Données!AZ120+Données!BA120)/X119,0)</f>
        <v>11.852499999999999</v>
      </c>
      <c r="AD119">
        <f>IF(Y119&gt;0,SUM(Données!BB120:BF120)/Y119,0)</f>
        <v>13.301400000000001</v>
      </c>
      <c r="AE119">
        <f>IF(Z119&gt;0,SUM(Données!BG120:BK120)/Z119,0)</f>
        <v>21.617600000000003</v>
      </c>
      <c r="AF119">
        <f>IF(AA119&gt;0,SUM(Données!BL120:BP120)/AA119,0)</f>
        <v>40.0154</v>
      </c>
      <c r="AG119">
        <f>IF(AB119&gt;0,SUM(Données!BQ120:BU120)/AB119,0)</f>
        <v>61.939000000000007</v>
      </c>
      <c r="AI119">
        <f>IF(AC119&gt;0,Budget!AC119*AH$2/AC119,0)</f>
        <v>14.604513815650707</v>
      </c>
      <c r="AJ119">
        <f>IF(AD119&gt;0,Budget!AD119*AH$2/AD119,0)</f>
        <v>0</v>
      </c>
      <c r="AK119">
        <f>IF(AE119&gt;0,Budget!AE119*AH$2/AE119,0)</f>
        <v>0</v>
      </c>
      <c r="AL119">
        <f>IF(AF119&gt;0,Budget!AF119*AH$2/AF119,0)</f>
        <v>0</v>
      </c>
      <c r="AM119">
        <f>IF(AG119&gt;0,Budget!AG119*AH$2/AG119,0)</f>
        <v>0</v>
      </c>
      <c r="AO119">
        <f>Données!X120</f>
        <v>0</v>
      </c>
      <c r="AP119" s="53">
        <f>Données!BU120</f>
        <v>70.155000000000001</v>
      </c>
      <c r="AQ119" s="53">
        <f t="shared" si="21"/>
        <v>0</v>
      </c>
    </row>
    <row r="120" spans="1:43">
      <c r="A120" t="str">
        <f>Données!A121</f>
        <v>Papouasie Nouvelle Guinée</v>
      </c>
      <c r="B120" s="36">
        <f>IF(Données!AZ121&gt;0,1,0)</f>
        <v>1</v>
      </c>
      <c r="C120" s="36">
        <f>IF(Données!BA121&gt;0,1,0)</f>
        <v>1</v>
      </c>
      <c r="D120" s="36">
        <f>IF(Données!BB121&gt;0,1,0)</f>
        <v>1</v>
      </c>
      <c r="E120" s="36">
        <f>IF(Données!BC121&gt;0,1,0)</f>
        <v>1</v>
      </c>
      <c r="F120" s="36">
        <f>IF(Données!BD121&gt;0,1,0)</f>
        <v>1</v>
      </c>
      <c r="G120" s="36">
        <f>IF(Données!BE121&gt;0,1,0)</f>
        <v>1</v>
      </c>
      <c r="H120" s="36">
        <f>IF(Données!BF121&gt;0,1,0)</f>
        <v>1</v>
      </c>
      <c r="I120" s="36">
        <f>IF(Données!BG121&gt;0,1,0)</f>
        <v>1</v>
      </c>
      <c r="J120" s="36">
        <f>IF(Données!BH121&gt;0,1,0)</f>
        <v>1</v>
      </c>
      <c r="K120" s="36">
        <f>IF(Données!BI121&gt;0,1,0)</f>
        <v>1</v>
      </c>
      <c r="L120" s="36">
        <f>IF(Données!BJ121&gt;0,1,0)</f>
        <v>1</v>
      </c>
      <c r="M120" s="36">
        <f>IF(Données!BK121&gt;0,1,0)</f>
        <v>1</v>
      </c>
      <c r="N120" s="36">
        <f>IF(Données!BL121&gt;0,1,0)</f>
        <v>1</v>
      </c>
      <c r="O120" s="36">
        <f>IF(Données!BM121&gt;0,1,0)</f>
        <v>1</v>
      </c>
      <c r="P120" s="36">
        <f>IF(Données!BN121&gt;0,1,0)</f>
        <v>1</v>
      </c>
      <c r="Q120" s="36">
        <f>IF(Données!BO121&gt;0,1,0)</f>
        <v>1</v>
      </c>
      <c r="R120" s="36">
        <f>IF(Données!BP121&gt;0,1,0)</f>
        <v>1</v>
      </c>
      <c r="S120" s="36">
        <f>IF(Données!BQ121&gt;0,1,0)</f>
        <v>1</v>
      </c>
      <c r="T120" s="36">
        <f>IF(Données!BR121&gt;0,1,0)</f>
        <v>1</v>
      </c>
      <c r="U120" s="36">
        <f>IF(Données!BS121&gt;0,1,0)</f>
        <v>1</v>
      </c>
      <c r="V120" s="36">
        <f>IF(Données!BT121&gt;0,1,0)</f>
        <v>1</v>
      </c>
      <c r="W120" s="36">
        <f>IF(Données!BU121&gt;0,1,0)</f>
        <v>1</v>
      </c>
      <c r="X120" s="36">
        <f t="shared" si="22"/>
        <v>2</v>
      </c>
      <c r="Y120" s="36">
        <f t="shared" si="23"/>
        <v>5</v>
      </c>
      <c r="Z120" s="36">
        <f t="shared" si="24"/>
        <v>5</v>
      </c>
      <c r="AA120" s="36">
        <f t="shared" si="25"/>
        <v>5</v>
      </c>
      <c r="AB120" s="92">
        <f t="shared" si="26"/>
        <v>5</v>
      </c>
      <c r="AC120">
        <f>IF(X120&gt;0,(Données!AZ121+Données!BA121)/X120,0)</f>
        <v>5.4075000000000006</v>
      </c>
      <c r="AD120">
        <f>IF(Y120&gt;0,SUM(Données!BB121:BF121)/Y120,0)</f>
        <v>5.2615999999999996</v>
      </c>
      <c r="AE120">
        <f>IF(Z120&gt;0,SUM(Données!BG121:BK121)/Z120,0)</f>
        <v>9.6905999999999999</v>
      </c>
      <c r="AF120">
        <f>IF(AA120&gt;0,SUM(Données!BL121:BP121)/AA120,0)</f>
        <v>19.570399999999999</v>
      </c>
      <c r="AG120">
        <f>IF(AB120&gt;0,SUM(Données!BQ121:BU121)/AB120,0)</f>
        <v>20.554600000000001</v>
      </c>
      <c r="AI120">
        <f>IF(AC120&gt;0,Budget!AC120*AH$2/AC120,0)</f>
        <v>19.186315302820155</v>
      </c>
      <c r="AJ120">
        <f>IF(AD120&gt;0,Budget!AD120*AH$2/AD120,0)</f>
        <v>10.707769499771933</v>
      </c>
      <c r="AK120">
        <f>IF(AE120&gt;0,Budget!AE120*AH$2/AE120,0)</f>
        <v>6.1709285286772744</v>
      </c>
      <c r="AL120">
        <f>IF(AF120&gt;0,Budget!AF120*AH$2/AF120,0)</f>
        <v>4.2400768507541997</v>
      </c>
      <c r="AM120">
        <f>IF(AG120&gt;0,Budget!AG120*AH$2/AG120,0)</f>
        <v>3.6235197960553842</v>
      </c>
      <c r="AO120">
        <f>Données!X121</f>
        <v>60.6</v>
      </c>
      <c r="AP120" s="53">
        <f>Données!BU121</f>
        <v>21.452999999999999</v>
      </c>
      <c r="AQ120" s="53">
        <f t="shared" si="21"/>
        <v>2.8247797510837644</v>
      </c>
    </row>
    <row r="121" spans="1:43">
      <c r="A121" t="str">
        <f>Données!A122</f>
        <v>Paraguay</v>
      </c>
      <c r="B121" s="36">
        <f>IF(Données!AZ122&gt;0,1,0)</f>
        <v>1</v>
      </c>
      <c r="C121" s="36">
        <f>IF(Données!BA122&gt;0,1,0)</f>
        <v>1</v>
      </c>
      <c r="D121" s="36">
        <f>IF(Données!BB122&gt;0,1,0)</f>
        <v>1</v>
      </c>
      <c r="E121" s="36">
        <f>IF(Données!BC122&gt;0,1,0)</f>
        <v>1</v>
      </c>
      <c r="F121" s="36">
        <f>IF(Données!BD122&gt;0,1,0)</f>
        <v>1</v>
      </c>
      <c r="G121" s="36">
        <f>IF(Données!BE122&gt;0,1,0)</f>
        <v>1</v>
      </c>
      <c r="H121" s="36">
        <f>IF(Données!BF122&gt;0,1,0)</f>
        <v>1</v>
      </c>
      <c r="I121" s="36">
        <f>IF(Données!BG122&gt;0,1,0)</f>
        <v>1</v>
      </c>
      <c r="J121" s="36">
        <f>IF(Données!BH122&gt;0,1,0)</f>
        <v>1</v>
      </c>
      <c r="K121" s="36">
        <f>IF(Données!BI122&gt;0,1,0)</f>
        <v>1</v>
      </c>
      <c r="L121" s="36">
        <f>IF(Données!BJ122&gt;0,1,0)</f>
        <v>1</v>
      </c>
      <c r="M121" s="36">
        <f>IF(Données!BK122&gt;0,1,0)</f>
        <v>1</v>
      </c>
      <c r="N121" s="36">
        <f>IF(Données!BL122&gt;0,1,0)</f>
        <v>1</v>
      </c>
      <c r="O121" s="36">
        <f>IF(Données!BM122&gt;0,1,0)</f>
        <v>1</v>
      </c>
      <c r="P121" s="36">
        <f>IF(Données!BN122&gt;0,1,0)</f>
        <v>1</v>
      </c>
      <c r="Q121" s="36">
        <f>IF(Données!BO122&gt;0,1,0)</f>
        <v>1</v>
      </c>
      <c r="R121" s="36">
        <f>IF(Données!BP122&gt;0,1,0)</f>
        <v>1</v>
      </c>
      <c r="S121" s="36">
        <f>IF(Données!BQ122&gt;0,1,0)</f>
        <v>1</v>
      </c>
      <c r="T121" s="36">
        <f>IF(Données!BR122&gt;0,1,0)</f>
        <v>1</v>
      </c>
      <c r="U121" s="36">
        <f>IF(Données!BS122&gt;0,1,0)</f>
        <v>1</v>
      </c>
      <c r="V121" s="36">
        <f>IF(Données!BT122&gt;0,1,0)</f>
        <v>1</v>
      </c>
      <c r="W121" s="36">
        <f>IF(Données!BU122&gt;0,1,0)</f>
        <v>1</v>
      </c>
      <c r="X121" s="36">
        <f t="shared" si="22"/>
        <v>2</v>
      </c>
      <c r="Y121" s="36">
        <f t="shared" si="23"/>
        <v>5</v>
      </c>
      <c r="Z121" s="36">
        <f t="shared" si="24"/>
        <v>5</v>
      </c>
      <c r="AA121" s="36">
        <f t="shared" si="25"/>
        <v>5</v>
      </c>
      <c r="AB121" s="92">
        <f t="shared" si="26"/>
        <v>5</v>
      </c>
      <c r="AC121">
        <f>IF(X121&gt;0,(Données!AZ122+Données!BA122)/X121,0)</f>
        <v>9.0485000000000007</v>
      </c>
      <c r="AD121">
        <f>IF(Y121&gt;0,SUM(Données!BB122:BF122)/Y121,0)</f>
        <v>8.372600000000002</v>
      </c>
      <c r="AE121">
        <f>IF(Z121&gt;0,SUM(Données!BG122:BK122)/Z121,0)</f>
        <v>17.7896</v>
      </c>
      <c r="AF121">
        <f>IF(AA121&gt;0,SUM(Données!BL122:BP122)/AA121,0)</f>
        <v>34.620000000000005</v>
      </c>
      <c r="AG121">
        <f>IF(AB121&gt;0,SUM(Données!BQ122:BU122)/AB121,0)</f>
        <v>39.036600000000007</v>
      </c>
      <c r="AI121">
        <f>IF(AC121&gt;0,Budget!AC121*AH$2/AC121,0)</f>
        <v>23.484555451179752</v>
      </c>
      <c r="AJ121">
        <f>IF(AD121&gt;0,Budget!AD121*AH$2/AD121,0)</f>
        <v>20.949286959845203</v>
      </c>
      <c r="AK121">
        <f>IF(AE121&gt;0,Budget!AE121*AH$2/AE121,0)</f>
        <v>10.489274632369474</v>
      </c>
      <c r="AL121">
        <f>IF(AF121&gt;0,Budget!AF121*AH$2/AF121,0)</f>
        <v>8.5788561525129978</v>
      </c>
      <c r="AM121">
        <f>IF(AG121&gt;0,Budget!AG121*AH$2/AG121,0)</f>
        <v>9.5243950548971981</v>
      </c>
      <c r="AO121">
        <f>Données!X122</f>
        <v>387</v>
      </c>
      <c r="AP121" s="53">
        <f>Données!BU122</f>
        <v>42.351999999999997</v>
      </c>
      <c r="AQ121" s="53">
        <f t="shared" si="21"/>
        <v>9.1377030600680023</v>
      </c>
    </row>
    <row r="122" spans="1:43">
      <c r="A122" t="str">
        <f>Données!A123</f>
        <v>Pays-Bas</v>
      </c>
      <c r="B122" s="36">
        <f>IF(Données!AZ123&gt;0,1,0)</f>
        <v>1</v>
      </c>
      <c r="C122" s="36">
        <f>IF(Données!BA123&gt;0,1,0)</f>
        <v>1</v>
      </c>
      <c r="D122" s="36">
        <f>IF(Données!BB123&gt;0,1,0)</f>
        <v>1</v>
      </c>
      <c r="E122" s="36">
        <f>IF(Données!BC123&gt;0,1,0)</f>
        <v>1</v>
      </c>
      <c r="F122" s="36">
        <f>IF(Données!BD123&gt;0,1,0)</f>
        <v>1</v>
      </c>
      <c r="G122" s="36">
        <f>IF(Données!BE123&gt;0,1,0)</f>
        <v>1</v>
      </c>
      <c r="H122" s="36">
        <f>IF(Données!BF123&gt;0,1,0)</f>
        <v>1</v>
      </c>
      <c r="I122" s="36">
        <f>IF(Données!BG123&gt;0,1,0)</f>
        <v>1</v>
      </c>
      <c r="J122" s="36">
        <f>IF(Données!BH123&gt;0,1,0)</f>
        <v>1</v>
      </c>
      <c r="K122" s="36">
        <f>IF(Données!BI123&gt;0,1,0)</f>
        <v>1</v>
      </c>
      <c r="L122" s="36">
        <f>IF(Données!BJ123&gt;0,1,0)</f>
        <v>1</v>
      </c>
      <c r="M122" s="36">
        <f>IF(Données!BK123&gt;0,1,0)</f>
        <v>1</v>
      </c>
      <c r="N122" s="36">
        <f>IF(Données!BL123&gt;0,1,0)</f>
        <v>1</v>
      </c>
      <c r="O122" s="36">
        <f>IF(Données!BM123&gt;0,1,0)</f>
        <v>1</v>
      </c>
      <c r="P122" s="36">
        <f>IF(Données!BN123&gt;0,1,0)</f>
        <v>1</v>
      </c>
      <c r="Q122" s="36">
        <f>IF(Données!BO123&gt;0,1,0)</f>
        <v>1</v>
      </c>
      <c r="R122" s="36">
        <f>IF(Données!BP123&gt;0,1,0)</f>
        <v>1</v>
      </c>
      <c r="S122" s="36">
        <f>IF(Données!BQ123&gt;0,1,0)</f>
        <v>1</v>
      </c>
      <c r="T122" s="36">
        <f>IF(Données!BR123&gt;0,1,0)</f>
        <v>1</v>
      </c>
      <c r="U122" s="36">
        <f>IF(Données!BS123&gt;0,1,0)</f>
        <v>1</v>
      </c>
      <c r="V122" s="36">
        <f>IF(Données!BT123&gt;0,1,0)</f>
        <v>1</v>
      </c>
      <c r="W122" s="36">
        <f>IF(Données!BU123&gt;0,1,0)</f>
        <v>1</v>
      </c>
      <c r="X122" s="36">
        <f t="shared" si="22"/>
        <v>2</v>
      </c>
      <c r="Y122" s="36">
        <f t="shared" si="23"/>
        <v>5</v>
      </c>
      <c r="Z122" s="36">
        <f t="shared" si="24"/>
        <v>5</v>
      </c>
      <c r="AA122" s="36">
        <f t="shared" si="25"/>
        <v>5</v>
      </c>
      <c r="AB122" s="92">
        <f t="shared" si="26"/>
        <v>5</v>
      </c>
      <c r="AC122">
        <f>IF(X122&gt;0,(Données!AZ123+Données!BA123)/X122,0)</f>
        <v>443.04200000000003</v>
      </c>
      <c r="AD122">
        <f>IF(Y122&gt;0,SUM(Données!BB123:BF123)/Y122,0)</f>
        <v>511.96220000000005</v>
      </c>
      <c r="AE122">
        <f>IF(Z122&gt;0,SUM(Données!BG123:BK123)/Z122,0)</f>
        <v>818.31600000000003</v>
      </c>
      <c r="AF122">
        <f>IF(AA122&gt;0,SUM(Données!BL123:BP123)/AA122,0)</f>
        <v>872.41579999999999</v>
      </c>
      <c r="AG122">
        <f>IF(AB122&gt;0,SUM(Données!BQ123:BU123)/AB122,0)</f>
        <v>841.72860000000003</v>
      </c>
      <c r="AI122">
        <f>IF(AC122&gt;0,Budget!AC122*AH$2/AC122,0)</f>
        <v>22.624265870955799</v>
      </c>
      <c r="AJ122">
        <f>IF(AD122&gt;0,Budget!AD122*AH$2/AD122,0)</f>
        <v>19.784663789631342</v>
      </c>
      <c r="AK122">
        <f>IF(AE122&gt;0,Budget!AE122*AH$2/AE122,0)</f>
        <v>13.186348549948919</v>
      </c>
      <c r="AL122">
        <f>IF(AF122&gt;0,Budget!AF122*AH$2/AF122,0)</f>
        <v>11.05184018904747</v>
      </c>
      <c r="AM122">
        <f>IF(AG122&gt;0,Budget!AG122*AH$2/AG122,0)</f>
        <v>11.79810214361256</v>
      </c>
      <c r="AO122">
        <f>Données!X123</f>
        <v>11243</v>
      </c>
      <c r="AP122" s="53">
        <f>Données!BU123</f>
        <v>914.00300000000004</v>
      </c>
      <c r="AQ122" s="53">
        <f t="shared" si="21"/>
        <v>12.30083489879136</v>
      </c>
    </row>
    <row r="123" spans="1:43">
      <c r="A123" t="str">
        <f>Données!A124</f>
        <v>Pérou</v>
      </c>
      <c r="B123" s="36">
        <f>IF(Données!AZ124&gt;0,1,0)</f>
        <v>1</v>
      </c>
      <c r="C123" s="36">
        <f>IF(Données!BA124&gt;0,1,0)</f>
        <v>1</v>
      </c>
      <c r="D123" s="36">
        <f>IF(Données!BB124&gt;0,1,0)</f>
        <v>1</v>
      </c>
      <c r="E123" s="36">
        <f>IF(Données!BC124&gt;0,1,0)</f>
        <v>1</v>
      </c>
      <c r="F123" s="36">
        <f>IF(Données!BD124&gt;0,1,0)</f>
        <v>1</v>
      </c>
      <c r="G123" s="36">
        <f>IF(Données!BE124&gt;0,1,0)</f>
        <v>1</v>
      </c>
      <c r="H123" s="36">
        <f>IF(Données!BF124&gt;0,1,0)</f>
        <v>1</v>
      </c>
      <c r="I123" s="36">
        <f>IF(Données!BG124&gt;0,1,0)</f>
        <v>1</v>
      </c>
      <c r="J123" s="36">
        <f>IF(Données!BH124&gt;0,1,0)</f>
        <v>1</v>
      </c>
      <c r="K123" s="36">
        <f>IF(Données!BI124&gt;0,1,0)</f>
        <v>1</v>
      </c>
      <c r="L123" s="36">
        <f>IF(Données!BJ124&gt;0,1,0)</f>
        <v>1</v>
      </c>
      <c r="M123" s="36">
        <f>IF(Données!BK124&gt;0,1,0)</f>
        <v>1</v>
      </c>
      <c r="N123" s="36">
        <f>IF(Données!BL124&gt;0,1,0)</f>
        <v>1</v>
      </c>
      <c r="O123" s="36">
        <f>IF(Données!BM124&gt;0,1,0)</f>
        <v>1</v>
      </c>
      <c r="P123" s="36">
        <f>IF(Données!BN124&gt;0,1,0)</f>
        <v>1</v>
      </c>
      <c r="Q123" s="36">
        <f>IF(Données!BO124&gt;0,1,0)</f>
        <v>1</v>
      </c>
      <c r="R123" s="36">
        <f>IF(Données!BP124&gt;0,1,0)</f>
        <v>1</v>
      </c>
      <c r="S123" s="36">
        <f>IF(Données!BQ124&gt;0,1,0)</f>
        <v>1</v>
      </c>
      <c r="T123" s="36">
        <f>IF(Données!BR124&gt;0,1,0)</f>
        <v>1</v>
      </c>
      <c r="U123" s="36">
        <f>IF(Données!BS124&gt;0,1,0)</f>
        <v>1</v>
      </c>
      <c r="V123" s="36">
        <f>IF(Données!BT124&gt;0,1,0)</f>
        <v>1</v>
      </c>
      <c r="W123" s="36">
        <f>IF(Données!BU124&gt;0,1,0)</f>
        <v>1</v>
      </c>
      <c r="X123" s="36">
        <f t="shared" si="22"/>
        <v>2</v>
      </c>
      <c r="Y123" s="36">
        <f t="shared" si="23"/>
        <v>5</v>
      </c>
      <c r="Z123" s="36">
        <f t="shared" si="24"/>
        <v>5</v>
      </c>
      <c r="AA123" s="36">
        <f t="shared" si="25"/>
        <v>5</v>
      </c>
      <c r="AB123" s="92">
        <f t="shared" si="26"/>
        <v>5</v>
      </c>
      <c r="AC123">
        <f>IF(X123&gt;0,(Données!AZ124+Données!BA124)/X123,0)</f>
        <v>51.989999999999995</v>
      </c>
      <c r="AD123">
        <f>IF(Y123&gt;0,SUM(Données!BB124:BF124)/Y123,0)</f>
        <v>56.564799999999991</v>
      </c>
      <c r="AE123">
        <f>IF(Z123&gt;0,SUM(Données!BG124:BK124)/Z123,0)</f>
        <v>101.63680000000001</v>
      </c>
      <c r="AF123">
        <f>IF(AA123&gt;0,SUM(Données!BL124:BP124)/AA123,0)</f>
        <v>183.38079999999997</v>
      </c>
      <c r="AG123">
        <f>IF(AB123&gt;0,SUM(Données!BQ124:BU124)/AB123,0)</f>
        <v>211.47919999999999</v>
      </c>
      <c r="AI123">
        <f>IF(AC123&gt;0,Budget!AC123*AH$2/AC123,0)</f>
        <v>33.015964608578578</v>
      </c>
      <c r="AJ123">
        <f>IF(AD123&gt;0,Budget!AD123*AH$2/AD123,0)</f>
        <v>25.828783978728826</v>
      </c>
      <c r="AK123">
        <f>IF(AE123&gt;0,Budget!AE123*AH$2/AE123,0)</f>
        <v>18.263070069108824</v>
      </c>
      <c r="AL123">
        <f>IF(AF123&gt;0,Budget!AF123*AH$2/AF123,0)</f>
        <v>14.914320365054579</v>
      </c>
      <c r="AM123">
        <f>IF(AG123&gt;0,Budget!AG123*AH$2/AG123,0)</f>
        <v>13.428270959980935</v>
      </c>
      <c r="AO123">
        <f>Données!X124</f>
        <v>2709</v>
      </c>
      <c r="AP123" s="53">
        <f>Données!BU124</f>
        <v>232.08</v>
      </c>
      <c r="AQ123" s="53">
        <f t="shared" si="21"/>
        <v>11.672699069286452</v>
      </c>
    </row>
    <row r="124" spans="1:43">
      <c r="A124" t="str">
        <f>Données!A125</f>
        <v>Philippines</v>
      </c>
      <c r="B124" s="36">
        <f>IF(Données!AZ125&gt;0,1,0)</f>
        <v>1</v>
      </c>
      <c r="C124" s="36">
        <f>IF(Données!BA125&gt;0,1,0)</f>
        <v>1</v>
      </c>
      <c r="D124" s="36">
        <f>IF(Données!BB125&gt;0,1,0)</f>
        <v>1</v>
      </c>
      <c r="E124" s="36">
        <f>IF(Données!BC125&gt;0,1,0)</f>
        <v>1</v>
      </c>
      <c r="F124" s="36">
        <f>IF(Données!BD125&gt;0,1,0)</f>
        <v>1</v>
      </c>
      <c r="G124" s="36">
        <f>IF(Données!BE125&gt;0,1,0)</f>
        <v>1</v>
      </c>
      <c r="H124" s="36">
        <f>IF(Données!BF125&gt;0,1,0)</f>
        <v>1</v>
      </c>
      <c r="I124" s="36">
        <f>IF(Données!BG125&gt;0,1,0)</f>
        <v>1</v>
      </c>
      <c r="J124" s="36">
        <f>IF(Données!BH125&gt;0,1,0)</f>
        <v>1</v>
      </c>
      <c r="K124" s="36">
        <f>IF(Données!BI125&gt;0,1,0)</f>
        <v>1</v>
      </c>
      <c r="L124" s="36">
        <f>IF(Données!BJ125&gt;0,1,0)</f>
        <v>1</v>
      </c>
      <c r="M124" s="36">
        <f>IF(Données!BK125&gt;0,1,0)</f>
        <v>1</v>
      </c>
      <c r="N124" s="36">
        <f>IF(Données!BL125&gt;0,1,0)</f>
        <v>1</v>
      </c>
      <c r="O124" s="36">
        <f>IF(Données!BM125&gt;0,1,0)</f>
        <v>1</v>
      </c>
      <c r="P124" s="36">
        <f>IF(Données!BN125&gt;0,1,0)</f>
        <v>1</v>
      </c>
      <c r="Q124" s="36">
        <f>IF(Données!BO125&gt;0,1,0)</f>
        <v>1</v>
      </c>
      <c r="R124" s="36">
        <f>IF(Données!BP125&gt;0,1,0)</f>
        <v>1</v>
      </c>
      <c r="S124" s="36">
        <f>IF(Données!BQ125&gt;0,1,0)</f>
        <v>1</v>
      </c>
      <c r="T124" s="36">
        <f>IF(Données!BR125&gt;0,1,0)</f>
        <v>1</v>
      </c>
      <c r="U124" s="36">
        <f>IF(Données!BS125&gt;0,1,0)</f>
        <v>1</v>
      </c>
      <c r="V124" s="36">
        <f>IF(Données!BT125&gt;0,1,0)</f>
        <v>1</v>
      </c>
      <c r="W124" s="36">
        <f>IF(Données!BU125&gt;0,1,0)</f>
        <v>1</v>
      </c>
      <c r="X124" s="36">
        <f t="shared" si="22"/>
        <v>2</v>
      </c>
      <c r="Y124" s="36">
        <f t="shared" si="23"/>
        <v>5</v>
      </c>
      <c r="Z124" s="36">
        <f t="shared" si="24"/>
        <v>5</v>
      </c>
      <c r="AA124" s="36">
        <f t="shared" si="25"/>
        <v>5</v>
      </c>
      <c r="AB124" s="92">
        <f t="shared" si="26"/>
        <v>5</v>
      </c>
      <c r="AC124">
        <f>IF(X124&gt;0,(Données!AZ125+Données!BA125)/X124,0)</f>
        <v>77.600999999999999</v>
      </c>
      <c r="AD124">
        <f>IF(Y124&gt;0,SUM(Données!BB125:BF125)/Y124,0)</f>
        <v>82.784399999999991</v>
      </c>
      <c r="AE124">
        <f>IF(Z124&gt;0,SUM(Données!BG125:BK125)/Z124,0)</f>
        <v>143.34660000000002</v>
      </c>
      <c r="AF124">
        <f>IF(AA124&gt;0,SUM(Données!BL125:BP125)/AA124,0)</f>
        <v>246.04940000000002</v>
      </c>
      <c r="AG124">
        <f>IF(AB124&gt;0,SUM(Données!BQ125:BU125)/AB124,0)</f>
        <v>319.75720000000001</v>
      </c>
      <c r="AI124">
        <f>IF(AC124&gt;0,Budget!AC124*AH$2/AC124,0)</f>
        <v>26.481617504929062</v>
      </c>
      <c r="AJ124">
        <f>IF(AD124&gt;0,Budget!AD124*AH$2/AD124,0)</f>
        <v>26.512241436792443</v>
      </c>
      <c r="AK124">
        <f>IF(AE124&gt;0,Budget!AE124*AH$2/AE124,0)</f>
        <v>17.23375371302842</v>
      </c>
      <c r="AL124">
        <f>IF(AF124&gt;0,Budget!AF124*AH$2/AF124,0)</f>
        <v>11.338373513611494</v>
      </c>
      <c r="AM124">
        <f>IF(AG124&gt;0,Budget!AG124*AH$2/AG124,0)</f>
        <v>11.656969725779435</v>
      </c>
      <c r="AO124">
        <f>Données!X125</f>
        <v>3770</v>
      </c>
      <c r="AP124" s="53">
        <f>Données!BU125</f>
        <v>356.68200000000002</v>
      </c>
      <c r="AQ124" s="53">
        <f t="shared" si="21"/>
        <v>10.569639062245921</v>
      </c>
    </row>
    <row r="125" spans="1:43">
      <c r="A125" t="str">
        <f>Données!A126</f>
        <v>Pologne</v>
      </c>
      <c r="B125" s="36">
        <f>IF(Données!AZ126&gt;0,1,0)</f>
        <v>1</v>
      </c>
      <c r="C125" s="36">
        <f>IF(Données!BA126&gt;0,1,0)</f>
        <v>1</v>
      </c>
      <c r="D125" s="36">
        <f>IF(Données!BB126&gt;0,1,0)</f>
        <v>1</v>
      </c>
      <c r="E125" s="36">
        <f>IF(Données!BC126&gt;0,1,0)</f>
        <v>1</v>
      </c>
      <c r="F125" s="36">
        <f>IF(Données!BD126&gt;0,1,0)</f>
        <v>1</v>
      </c>
      <c r="G125" s="36">
        <f>IF(Données!BE126&gt;0,1,0)</f>
        <v>1</v>
      </c>
      <c r="H125" s="36">
        <f>IF(Données!BF126&gt;0,1,0)</f>
        <v>1</v>
      </c>
      <c r="I125" s="36">
        <f>IF(Données!BG126&gt;0,1,0)</f>
        <v>1</v>
      </c>
      <c r="J125" s="36">
        <f>IF(Données!BH126&gt;0,1,0)</f>
        <v>1</v>
      </c>
      <c r="K125" s="36">
        <f>IF(Données!BI126&gt;0,1,0)</f>
        <v>1</v>
      </c>
      <c r="L125" s="36">
        <f>IF(Données!BJ126&gt;0,1,0)</f>
        <v>1</v>
      </c>
      <c r="M125" s="36">
        <f>IF(Données!BK126&gt;0,1,0)</f>
        <v>1</v>
      </c>
      <c r="N125" s="36">
        <f>IF(Données!BL126&gt;0,1,0)</f>
        <v>1</v>
      </c>
      <c r="O125" s="36">
        <f>IF(Données!BM126&gt;0,1,0)</f>
        <v>1</v>
      </c>
      <c r="P125" s="36">
        <f>IF(Données!BN126&gt;0,1,0)</f>
        <v>1</v>
      </c>
      <c r="Q125" s="36">
        <f>IF(Données!BO126&gt;0,1,0)</f>
        <v>1</v>
      </c>
      <c r="R125" s="36">
        <f>IF(Données!BP126&gt;0,1,0)</f>
        <v>1</v>
      </c>
      <c r="S125" s="36">
        <f>IF(Données!BQ126&gt;0,1,0)</f>
        <v>1</v>
      </c>
      <c r="T125" s="36">
        <f>IF(Données!BR126&gt;0,1,0)</f>
        <v>1</v>
      </c>
      <c r="U125" s="36">
        <f>IF(Données!BS126&gt;0,1,0)</f>
        <v>1</v>
      </c>
      <c r="V125" s="36">
        <f>IF(Données!BT126&gt;0,1,0)</f>
        <v>1</v>
      </c>
      <c r="W125" s="36">
        <f>IF(Données!BU126&gt;0,1,0)</f>
        <v>1</v>
      </c>
      <c r="X125" s="36">
        <f t="shared" si="22"/>
        <v>2</v>
      </c>
      <c r="Y125" s="36">
        <f t="shared" si="23"/>
        <v>5</v>
      </c>
      <c r="Z125" s="36">
        <f t="shared" si="24"/>
        <v>5</v>
      </c>
      <c r="AA125" s="36">
        <f t="shared" si="25"/>
        <v>5</v>
      </c>
      <c r="AB125" s="92">
        <f t="shared" si="26"/>
        <v>5</v>
      </c>
      <c r="AC125">
        <f>IF(X125&gt;0,(Données!AZ126+Données!BA126)/X125,0)</f>
        <v>169.92450000000002</v>
      </c>
      <c r="AD125">
        <f>IF(Y125&gt;0,SUM(Données!BB126:BF126)/Y125,0)</f>
        <v>206.63659999999999</v>
      </c>
      <c r="AE125">
        <f>IF(Z125&gt;0,SUM(Données!BG126:BK126)/Z125,0)</f>
        <v>410.86340000000001</v>
      </c>
      <c r="AF125">
        <f>IF(AA125&gt;0,SUM(Données!BL126:BP126)/AA125,0)</f>
        <v>515.65219999999999</v>
      </c>
      <c r="AG125">
        <f>IF(AB125&gt;0,SUM(Données!BQ126:BU126)/AB125,0)</f>
        <v>531.06299999999999</v>
      </c>
      <c r="AI125">
        <f>IF(AC125&gt;0,Budget!AC125*AH$2/AC125,0)</f>
        <v>31.487513572204122</v>
      </c>
      <c r="AJ125">
        <f>IF(AD125&gt;0,Budget!AD125*AH$2/AD125,0)</f>
        <v>26.547087979573806</v>
      </c>
      <c r="AK125">
        <f>IF(AE125&gt;0,Budget!AE125*AH$2/AE125,0)</f>
        <v>16.897586886541852</v>
      </c>
      <c r="AL125">
        <f>IF(AF125&gt;0,Budget!AF125*AH$2/AF125,0)</f>
        <v>15.284333122209116</v>
      </c>
      <c r="AM125">
        <f>IF(AG125&gt;0,Budget!AG125*AH$2/AG125,0)</f>
        <v>19.616505009763436</v>
      </c>
      <c r="AO125">
        <f>Données!X126</f>
        <v>11596</v>
      </c>
      <c r="AP125" s="53">
        <f>Données!BU126</f>
        <v>593.29499999999996</v>
      </c>
      <c r="AQ125" s="53">
        <f t="shared" si="21"/>
        <v>19.545082968843495</v>
      </c>
    </row>
    <row r="126" spans="1:43">
      <c r="A126" t="str">
        <f>Données!A127</f>
        <v>Portugal</v>
      </c>
      <c r="B126" s="36">
        <f>IF(Données!AZ127&gt;0,1,0)</f>
        <v>1</v>
      </c>
      <c r="C126" s="36">
        <f>IF(Données!BA127&gt;0,1,0)</f>
        <v>1</v>
      </c>
      <c r="D126" s="36">
        <f>IF(Données!BB127&gt;0,1,0)</f>
        <v>1</v>
      </c>
      <c r="E126" s="36">
        <f>IF(Données!BC127&gt;0,1,0)</f>
        <v>1</v>
      </c>
      <c r="F126" s="36">
        <f>IF(Données!BD127&gt;0,1,0)</f>
        <v>1</v>
      </c>
      <c r="G126" s="36">
        <f>IF(Données!BE127&gt;0,1,0)</f>
        <v>1</v>
      </c>
      <c r="H126" s="36">
        <f>IF(Données!BF127&gt;0,1,0)</f>
        <v>1</v>
      </c>
      <c r="I126" s="36">
        <f>IF(Données!BG127&gt;0,1,0)</f>
        <v>1</v>
      </c>
      <c r="J126" s="36">
        <f>IF(Données!BH127&gt;0,1,0)</f>
        <v>1</v>
      </c>
      <c r="K126" s="36">
        <f>IF(Données!BI127&gt;0,1,0)</f>
        <v>1</v>
      </c>
      <c r="L126" s="36">
        <f>IF(Données!BJ127&gt;0,1,0)</f>
        <v>1</v>
      </c>
      <c r="M126" s="36">
        <f>IF(Données!BK127&gt;0,1,0)</f>
        <v>1</v>
      </c>
      <c r="N126" s="36">
        <f>IF(Données!BL127&gt;0,1,0)</f>
        <v>1</v>
      </c>
      <c r="O126" s="36">
        <f>IF(Données!BM127&gt;0,1,0)</f>
        <v>1</v>
      </c>
      <c r="P126" s="36">
        <f>IF(Données!BN127&gt;0,1,0)</f>
        <v>1</v>
      </c>
      <c r="Q126" s="36">
        <f>IF(Données!BO127&gt;0,1,0)</f>
        <v>1</v>
      </c>
      <c r="R126" s="36">
        <f>IF(Données!BP127&gt;0,1,0)</f>
        <v>1</v>
      </c>
      <c r="S126" s="36">
        <f>IF(Données!BQ127&gt;0,1,0)</f>
        <v>1</v>
      </c>
      <c r="T126" s="36">
        <f>IF(Données!BR127&gt;0,1,0)</f>
        <v>1</v>
      </c>
      <c r="U126" s="36">
        <f>IF(Données!BS127&gt;0,1,0)</f>
        <v>1</v>
      </c>
      <c r="V126" s="36">
        <f>IF(Données!BT127&gt;0,1,0)</f>
        <v>1</v>
      </c>
      <c r="W126" s="36">
        <f>IF(Données!BU127&gt;0,1,0)</f>
        <v>1</v>
      </c>
      <c r="X126" s="36">
        <f t="shared" si="22"/>
        <v>2</v>
      </c>
      <c r="Y126" s="36">
        <f t="shared" si="23"/>
        <v>5</v>
      </c>
      <c r="Z126" s="36">
        <f t="shared" si="24"/>
        <v>5</v>
      </c>
      <c r="AA126" s="36">
        <f t="shared" si="25"/>
        <v>5</v>
      </c>
      <c r="AB126" s="92">
        <f t="shared" si="26"/>
        <v>5</v>
      </c>
      <c r="AC126">
        <f>IF(X126&gt;0,(Données!AZ127+Données!BA127)/X126,0)</f>
        <v>125.89449999999999</v>
      </c>
      <c r="AD126">
        <f>IF(Y126&gt;0,SUM(Données!BB127:BF127)/Y126,0)</f>
        <v>145.9178</v>
      </c>
      <c r="AE126">
        <f>IF(Z126&gt;0,SUM(Données!BG127:BK127)/Z126,0)</f>
        <v>230.89600000000002</v>
      </c>
      <c r="AF126">
        <f>IF(AA126&gt;0,SUM(Données!BL127:BP127)/AA126,0)</f>
        <v>231.29880000000003</v>
      </c>
      <c r="AG126">
        <f>IF(AB126&gt;0,SUM(Données!BQ127:BU127)/AB126,0)</f>
        <v>220.72259999999997</v>
      </c>
      <c r="AI126">
        <f>IF(AC126&gt;0,Budget!AC126*AH$2/AC126,0)</f>
        <v>28.07509462287868</v>
      </c>
      <c r="AJ126">
        <f>IF(AD126&gt;0,Budget!AD126*AH$2/AD126,0)</f>
        <v>26.784943303695641</v>
      </c>
      <c r="AK126">
        <f>IF(AE126&gt;0,Budget!AE126*AH$2/AE126,0)</f>
        <v>18.219458111011019</v>
      </c>
      <c r="AL126">
        <f>IF(AF126&gt;0,Budget!AF126*AH$2/AF126,0)</f>
        <v>17.188156618192568</v>
      </c>
      <c r="AM126">
        <f>IF(AG126&gt;0,Budget!AG126*AH$2/AG126,0)</f>
        <v>17.410088500226077</v>
      </c>
      <c r="AO126">
        <f>Données!X127</f>
        <v>4248</v>
      </c>
      <c r="AP126" s="53">
        <f>Données!BU127</f>
        <v>239.47300000000001</v>
      </c>
      <c r="AQ126" s="53">
        <f t="shared" si="21"/>
        <v>17.738951781620475</v>
      </c>
    </row>
    <row r="127" spans="1:43">
      <c r="A127" t="str">
        <f>Données!A128</f>
        <v>Qatar</v>
      </c>
      <c r="B127" s="36">
        <f>IF(Données!AZ128&gt;0,1,0)</f>
        <v>1</v>
      </c>
      <c r="C127" s="36">
        <f>IF(Données!BA128&gt;0,1,0)</f>
        <v>1</v>
      </c>
      <c r="D127" s="36">
        <f>IF(Données!BB128&gt;0,1,0)</f>
        <v>1</v>
      </c>
      <c r="E127" s="36">
        <f>IF(Données!BC128&gt;0,1,0)</f>
        <v>1</v>
      </c>
      <c r="F127" s="36">
        <f>IF(Données!BD128&gt;0,1,0)</f>
        <v>1</v>
      </c>
      <c r="G127" s="36">
        <f>IF(Données!BE128&gt;0,1,0)</f>
        <v>1</v>
      </c>
      <c r="H127" s="36">
        <f>IF(Données!BF128&gt;0,1,0)</f>
        <v>1</v>
      </c>
      <c r="I127" s="36">
        <f>IF(Données!BG128&gt;0,1,0)</f>
        <v>1</v>
      </c>
      <c r="J127" s="36">
        <f>IF(Données!BH128&gt;0,1,0)</f>
        <v>1</v>
      </c>
      <c r="K127" s="36">
        <f>IF(Données!BI128&gt;0,1,0)</f>
        <v>1</v>
      </c>
      <c r="L127" s="36">
        <f>IF(Données!BJ128&gt;0,1,0)</f>
        <v>1</v>
      </c>
      <c r="M127" s="36">
        <f>IF(Données!BK128&gt;0,1,0)</f>
        <v>1</v>
      </c>
      <c r="N127" s="36">
        <f>IF(Données!BL128&gt;0,1,0)</f>
        <v>1</v>
      </c>
      <c r="O127" s="36">
        <f>IF(Données!BM128&gt;0,1,0)</f>
        <v>1</v>
      </c>
      <c r="P127" s="36">
        <f>IF(Données!BN128&gt;0,1,0)</f>
        <v>1</v>
      </c>
      <c r="Q127" s="36">
        <f>IF(Données!BO128&gt;0,1,0)</f>
        <v>1</v>
      </c>
      <c r="R127" s="36">
        <f>IF(Données!BP128&gt;0,1,0)</f>
        <v>1</v>
      </c>
      <c r="S127" s="36">
        <f>IF(Données!BQ128&gt;0,1,0)</f>
        <v>1</v>
      </c>
      <c r="T127" s="36">
        <f>IF(Données!BR128&gt;0,1,0)</f>
        <v>1</v>
      </c>
      <c r="U127" s="36">
        <f>IF(Données!BS128&gt;0,1,0)</f>
        <v>1</v>
      </c>
      <c r="V127" s="36">
        <f>IF(Données!BT128&gt;0,1,0)</f>
        <v>1</v>
      </c>
      <c r="W127" s="36">
        <f>IF(Données!BU128&gt;0,1,0)</f>
        <v>1</v>
      </c>
      <c r="X127" s="36">
        <f t="shared" si="22"/>
        <v>2</v>
      </c>
      <c r="Y127" s="36">
        <f t="shared" si="23"/>
        <v>5</v>
      </c>
      <c r="Z127" s="36">
        <f t="shared" si="24"/>
        <v>5</v>
      </c>
      <c r="AA127" s="36">
        <f t="shared" si="25"/>
        <v>5</v>
      </c>
      <c r="AB127" s="92">
        <f t="shared" si="26"/>
        <v>5</v>
      </c>
      <c r="AC127">
        <f>IF(X127&gt;0,(Données!AZ128+Données!BA128)/X127,0)</f>
        <v>11.324000000000002</v>
      </c>
      <c r="AD127">
        <f>IF(Y127&gt;0,SUM(Données!BB128:BF128)/Y127,0)</f>
        <v>21.986000000000001</v>
      </c>
      <c r="AE127">
        <f>IF(Z127&gt;0,SUM(Données!BG128:BK128)/Z127,0)</f>
        <v>79.638400000000004</v>
      </c>
      <c r="AF127">
        <f>IF(AA127&gt;0,SUM(Données!BL128:BP128)/AA127,0)</f>
        <v>176.93680000000001</v>
      </c>
      <c r="AG127">
        <f>IF(AB127&gt;0,SUM(Données!BQ128:BU128)/AB127,0)</f>
        <v>173.27059999999997</v>
      </c>
      <c r="AI127">
        <f>IF(AC127&gt;0,Budget!AC127*AH$2/AC127,0)</f>
        <v>0</v>
      </c>
      <c r="AJ127">
        <f>IF(AD127&gt;0,Budget!AD127*AH$2/AD127,0)</f>
        <v>63.403984353679611</v>
      </c>
      <c r="AK127">
        <f>IF(AE127&gt;0,Budget!AE127*AH$2/AE127,0)</f>
        <v>23.920621207859522</v>
      </c>
      <c r="AL127">
        <f>IF(AF127&gt;0,Budget!AF127*AH$2/AF127,0)</f>
        <v>12.286873052977107</v>
      </c>
      <c r="AM127">
        <f>IF(AG127&gt;0,Budget!AG127*AH$2/AG127,0)</f>
        <v>0</v>
      </c>
      <c r="AO127">
        <f>Données!X128</f>
        <v>0</v>
      </c>
      <c r="AP127" s="53">
        <f>Données!BU128</f>
        <v>193.50200000000001</v>
      </c>
      <c r="AQ127" s="53">
        <f t="shared" si="21"/>
        <v>0</v>
      </c>
    </row>
    <row r="128" spans="1:43">
      <c r="A128" t="str">
        <f>Données!A129</f>
        <v>République démoc. Congo</v>
      </c>
      <c r="B128" s="36">
        <f>IF(Données!AZ129&gt;0,1,0)</f>
        <v>1</v>
      </c>
      <c r="C128" s="36">
        <f>IF(Données!BA129&gt;0,1,0)</f>
        <v>1</v>
      </c>
      <c r="D128" s="36">
        <f>IF(Données!BB129&gt;0,1,0)</f>
        <v>1</v>
      </c>
      <c r="E128" s="36">
        <f>IF(Données!BC129&gt;0,1,0)</f>
        <v>1</v>
      </c>
      <c r="F128" s="36">
        <f>IF(Données!BD129&gt;0,1,0)</f>
        <v>1</v>
      </c>
      <c r="G128" s="36">
        <f>IF(Données!BE129&gt;0,1,0)</f>
        <v>1</v>
      </c>
      <c r="H128" s="36">
        <f>IF(Données!BF129&gt;0,1,0)</f>
        <v>1</v>
      </c>
      <c r="I128" s="36">
        <f>IF(Données!BG129&gt;0,1,0)</f>
        <v>1</v>
      </c>
      <c r="J128" s="36">
        <f>IF(Données!BH129&gt;0,1,0)</f>
        <v>1</v>
      </c>
      <c r="K128" s="36">
        <f>IF(Données!BI129&gt;0,1,0)</f>
        <v>1</v>
      </c>
      <c r="L128" s="36">
        <f>IF(Données!BJ129&gt;0,1,0)</f>
        <v>1</v>
      </c>
      <c r="M128" s="36">
        <f>IF(Données!BK129&gt;0,1,0)</f>
        <v>1</v>
      </c>
      <c r="N128" s="36">
        <f>IF(Données!BL129&gt;0,1,0)</f>
        <v>1</v>
      </c>
      <c r="O128" s="36">
        <f>IF(Données!BM129&gt;0,1,0)</f>
        <v>1</v>
      </c>
      <c r="P128" s="36">
        <f>IF(Données!BN129&gt;0,1,0)</f>
        <v>1</v>
      </c>
      <c r="Q128" s="36">
        <f>IF(Données!BO129&gt;0,1,0)</f>
        <v>1</v>
      </c>
      <c r="R128" s="36">
        <f>IF(Données!BP129&gt;0,1,0)</f>
        <v>1</v>
      </c>
      <c r="S128" s="36">
        <f>IF(Données!BQ129&gt;0,1,0)</f>
        <v>1</v>
      </c>
      <c r="T128" s="36">
        <f>IF(Données!BR129&gt;0,1,0)</f>
        <v>1</v>
      </c>
      <c r="U128" s="36">
        <f>IF(Données!BS129&gt;0,1,0)</f>
        <v>1</v>
      </c>
      <c r="V128" s="36">
        <f>IF(Données!BT129&gt;0,1,0)</f>
        <v>1</v>
      </c>
      <c r="W128" s="36">
        <f>IF(Données!BU129&gt;0,1,0)</f>
        <v>1</v>
      </c>
      <c r="X128" s="36">
        <f t="shared" si="22"/>
        <v>2</v>
      </c>
      <c r="Y128" s="36">
        <f t="shared" si="23"/>
        <v>5</v>
      </c>
      <c r="Z128" s="36">
        <f t="shared" si="24"/>
        <v>5</v>
      </c>
      <c r="AA128" s="36">
        <f t="shared" si="25"/>
        <v>5</v>
      </c>
      <c r="AB128" s="92">
        <f t="shared" si="26"/>
        <v>5</v>
      </c>
      <c r="AC128">
        <f>IF(X128&gt;0,(Données!AZ129+Données!BA129)/X128,0)</f>
        <v>20.117999999999999</v>
      </c>
      <c r="AD128">
        <f>IF(Y128&gt;0,SUM(Données!BB129:BF129)/Y128,0)</f>
        <v>11.052800000000001</v>
      </c>
      <c r="AE128">
        <f>IF(Z128&gt;0,SUM(Données!BG129:BK129)/Z128,0)</f>
        <v>16.011000000000003</v>
      </c>
      <c r="AF128">
        <f>IF(AA128&gt;0,SUM(Données!BL129:BP129)/AA128,0)</f>
        <v>28.275200000000002</v>
      </c>
      <c r="AG128">
        <f>IF(AB128&gt;0,SUM(Données!BQ129:BU129)/AB128,0)</f>
        <v>42.055</v>
      </c>
      <c r="AI128">
        <f>IF(AC128&gt;0,Budget!AC128*AH$2/AC128,0)</f>
        <v>2.2368028631076649</v>
      </c>
      <c r="AJ128">
        <f>IF(AD128&gt;0,Budget!AD128*AH$2/AD128,0)</f>
        <v>8.8424049411310541</v>
      </c>
      <c r="AK128">
        <f>IF(AE128&gt;0,Budget!AE128*AH$2/AE128,0)</f>
        <v>10.093061020548371</v>
      </c>
      <c r="AL128">
        <f>IF(AF128&gt;0,Budget!AF128*AH$2/AF128,0)</f>
        <v>10.263411045722044</v>
      </c>
      <c r="AM128">
        <f>IF(AG128&gt;0,Budget!AG128*AH$2/AG128,0)</f>
        <v>8.0989180834621344</v>
      </c>
      <c r="AO128">
        <f>Données!X129</f>
        <v>295</v>
      </c>
      <c r="AP128" s="53">
        <f>Données!BU129</f>
        <v>48.457999999999998</v>
      </c>
      <c r="AQ128" s="53">
        <f t="shared" si="21"/>
        <v>6.0877460893970037</v>
      </c>
    </row>
    <row r="129" spans="1:43" s="67" customFormat="1">
      <c r="A129" s="67" t="str">
        <f>Données!A130</f>
        <v>République dominicaine</v>
      </c>
      <c r="B129" s="36">
        <f>IF(Données!AZ130&gt;0,1,0)</f>
        <v>1</v>
      </c>
      <c r="C129" s="36">
        <f>IF(Données!BA130&gt;0,1,0)</f>
        <v>1</v>
      </c>
      <c r="D129" s="36">
        <f>IF(Données!BB130&gt;0,1,0)</f>
        <v>1</v>
      </c>
      <c r="E129" s="36">
        <f>IF(Données!BC130&gt;0,1,0)</f>
        <v>1</v>
      </c>
      <c r="F129" s="36">
        <f>IF(Données!BD130&gt;0,1,0)</f>
        <v>1</v>
      </c>
      <c r="G129" s="36">
        <f>IF(Données!BE130&gt;0,1,0)</f>
        <v>1</v>
      </c>
      <c r="H129" s="36">
        <f>IF(Données!BF130&gt;0,1,0)</f>
        <v>1</v>
      </c>
      <c r="I129" s="36">
        <f>IF(Données!BG130&gt;0,1,0)</f>
        <v>1</v>
      </c>
      <c r="J129" s="36">
        <f>IF(Données!BH130&gt;0,1,0)</f>
        <v>1</v>
      </c>
      <c r="K129" s="36">
        <f>IF(Données!BI130&gt;0,1,0)</f>
        <v>1</v>
      </c>
      <c r="L129" s="36">
        <f>IF(Données!BJ130&gt;0,1,0)</f>
        <v>1</v>
      </c>
      <c r="M129" s="36">
        <f>IF(Données!BK130&gt;0,1,0)</f>
        <v>1</v>
      </c>
      <c r="N129" s="36">
        <f>IF(Données!BL130&gt;0,1,0)</f>
        <v>1</v>
      </c>
      <c r="O129" s="36">
        <f>IF(Données!BM130&gt;0,1,0)</f>
        <v>1</v>
      </c>
      <c r="P129" s="36">
        <f>IF(Données!BN130&gt;0,1,0)</f>
        <v>1</v>
      </c>
      <c r="Q129" s="36">
        <f>IF(Données!BO130&gt;0,1,0)</f>
        <v>1</v>
      </c>
      <c r="R129" s="36">
        <f>IF(Données!BP130&gt;0,1,0)</f>
        <v>1</v>
      </c>
      <c r="S129" s="36">
        <f>IF(Données!BQ130&gt;0,1,0)</f>
        <v>1</v>
      </c>
      <c r="T129" s="36">
        <f>IF(Données!BR130&gt;0,1,0)</f>
        <v>1</v>
      </c>
      <c r="U129" s="36">
        <f>IF(Données!BS130&gt;0,1,0)</f>
        <v>1</v>
      </c>
      <c r="V129" s="36">
        <f>IF(Données!BT130&gt;0,1,0)</f>
        <v>1</v>
      </c>
      <c r="W129" s="36">
        <f>IF(Données!BU130&gt;0,1,0)</f>
        <v>1</v>
      </c>
      <c r="X129" s="36">
        <f t="shared" si="22"/>
        <v>2</v>
      </c>
      <c r="Y129" s="36">
        <f t="shared" si="23"/>
        <v>5</v>
      </c>
      <c r="Z129" s="36">
        <f t="shared" si="24"/>
        <v>5</v>
      </c>
      <c r="AA129" s="36">
        <f t="shared" si="25"/>
        <v>5</v>
      </c>
      <c r="AB129" s="92">
        <f t="shared" si="26"/>
        <v>5</v>
      </c>
      <c r="AC129" s="67">
        <f>IF(X129&gt;0,(Données!AZ130+Données!BA130)/X129,0)</f>
        <v>21.904499999999999</v>
      </c>
      <c r="AD129" s="67">
        <f>IF(Y129&gt;0,SUM(Données!BB130:BF130)/Y129,0)</f>
        <v>24.2362</v>
      </c>
      <c r="AE129" s="67">
        <f>IF(Z129&gt;0,SUM(Données!BG130:BK130)/Z129,0)</f>
        <v>42.907600000000002</v>
      </c>
      <c r="AF129" s="67">
        <f>IF(AA129&gt;0,SUM(Données!BL130:BP130)/AA129,0)</f>
        <v>60.334199999999996</v>
      </c>
      <c r="AG129" s="67">
        <f>IF(AB129&gt;0,SUM(Données!BQ130:BU130)/AB129,0)</f>
        <v>76.64</v>
      </c>
      <c r="AI129">
        <f>IF(AC129&gt;0,Budget!AC129*AH$2/AC129,0)</f>
        <v>11.276221780912598</v>
      </c>
      <c r="AJ129" s="67">
        <f>IF(AD129&gt;0,Budget!AD129*AH$2/AD129,0)</f>
        <v>13.607743788217626</v>
      </c>
      <c r="AK129" s="67">
        <f>IF(AE129&gt;0,Budget!AE129*AH$2/AE129,0)</f>
        <v>7.3087285236181936</v>
      </c>
      <c r="AL129" s="67">
        <f>IF(AF129&gt;0,Budget!AF129*AH$2/AF129,0)</f>
        <v>6.152397810860176</v>
      </c>
      <c r="AM129" s="67">
        <f>IF(AG129&gt;0,Budget!AG129*AH$2/AG129,0)</f>
        <v>6.9806889352818375</v>
      </c>
      <c r="AO129">
        <f>Données!X130</f>
        <v>603</v>
      </c>
      <c r="AP129" s="53">
        <f>Données!BU130</f>
        <v>84.837000000000003</v>
      </c>
      <c r="AQ129" s="53">
        <f t="shared" si="21"/>
        <v>7.107747798719898</v>
      </c>
    </row>
    <row r="130" spans="1:43">
      <c r="A130" t="str">
        <f>Données!A131</f>
        <v>République du Congo</v>
      </c>
      <c r="B130" s="36">
        <f>IF(Données!AZ131&gt;0,1,0)</f>
        <v>1</v>
      </c>
      <c r="C130" s="36">
        <f>IF(Données!BA131&gt;0,1,0)</f>
        <v>1</v>
      </c>
      <c r="D130" s="36">
        <f>IF(Données!BB131&gt;0,1,0)</f>
        <v>1</v>
      </c>
      <c r="E130" s="36">
        <f>IF(Données!BC131&gt;0,1,0)</f>
        <v>1</v>
      </c>
      <c r="F130" s="36">
        <f>IF(Données!BD131&gt;0,1,0)</f>
        <v>1</v>
      </c>
      <c r="G130" s="36">
        <f>IF(Données!BE131&gt;0,1,0)</f>
        <v>1</v>
      </c>
      <c r="H130" s="36">
        <f>IF(Données!BF131&gt;0,1,0)</f>
        <v>1</v>
      </c>
      <c r="I130" s="36">
        <f>IF(Données!BG131&gt;0,1,0)</f>
        <v>1</v>
      </c>
      <c r="J130" s="36">
        <f>IF(Données!BH131&gt;0,1,0)</f>
        <v>1</v>
      </c>
      <c r="K130" s="36">
        <f>IF(Données!BI131&gt;0,1,0)</f>
        <v>1</v>
      </c>
      <c r="L130" s="36">
        <f>IF(Données!BJ131&gt;0,1,0)</f>
        <v>1</v>
      </c>
      <c r="M130" s="36">
        <f>IF(Données!BK131&gt;0,1,0)</f>
        <v>1</v>
      </c>
      <c r="N130" s="36">
        <f>IF(Données!BL131&gt;0,1,0)</f>
        <v>1</v>
      </c>
      <c r="O130" s="36">
        <f>IF(Données!BM131&gt;0,1,0)</f>
        <v>1</v>
      </c>
      <c r="P130" s="36">
        <f>IF(Données!BN131&gt;0,1,0)</f>
        <v>1</v>
      </c>
      <c r="Q130" s="36">
        <f>IF(Données!BO131&gt;0,1,0)</f>
        <v>1</v>
      </c>
      <c r="R130" s="36">
        <f>IF(Données!BP131&gt;0,1,0)</f>
        <v>1</v>
      </c>
      <c r="S130" s="36">
        <f>IF(Données!BQ131&gt;0,1,0)</f>
        <v>1</v>
      </c>
      <c r="T130" s="36">
        <f>IF(Données!BR131&gt;0,1,0)</f>
        <v>1</v>
      </c>
      <c r="U130" s="36">
        <f>IF(Données!BS131&gt;0,1,0)</f>
        <v>1</v>
      </c>
      <c r="V130" s="36">
        <f>IF(Données!BT131&gt;0,1,0)</f>
        <v>1</v>
      </c>
      <c r="W130" s="36">
        <f>IF(Données!BU131&gt;0,1,0)</f>
        <v>1</v>
      </c>
      <c r="X130" s="36">
        <f t="shared" si="22"/>
        <v>2</v>
      </c>
      <c r="Y130" s="36">
        <f t="shared" si="23"/>
        <v>5</v>
      </c>
      <c r="Z130" s="36">
        <f t="shared" si="24"/>
        <v>5</v>
      </c>
      <c r="AA130" s="36">
        <f t="shared" si="25"/>
        <v>5</v>
      </c>
      <c r="AB130" s="92">
        <f t="shared" si="26"/>
        <v>5</v>
      </c>
      <c r="AC130">
        <f>IF(X130&gt;0,(Données!AZ131+Données!BA131)/X130,0)</f>
        <v>2.153</v>
      </c>
      <c r="AD130">
        <f>IF(Y130&gt;0,SUM(Données!BB131:BF131)/Y130,0)</f>
        <v>3.4378000000000002</v>
      </c>
      <c r="AE130">
        <f>IF(Z130&gt;0,SUM(Données!BG131:BK131)/Z130,0)</f>
        <v>8.1735999999999986</v>
      </c>
      <c r="AF130">
        <f>IF(AA130&gt;0,SUM(Données!BL131:BP131)/AA130,0)</f>
        <v>13.780800000000003</v>
      </c>
      <c r="AG130">
        <f>IF(AB130&gt;0,SUM(Données!BQ131:BU131)/AB130,0)</f>
        <v>9.5366</v>
      </c>
      <c r="AI130">
        <f>IF(AC130&gt;0,Budget!AC130*AH$2/AC130,0)</f>
        <v>0</v>
      </c>
      <c r="AJ130">
        <f>IF(AD130&gt;0,Budget!AD130*AH$2/AD130,0)</f>
        <v>39.632904764675082</v>
      </c>
      <c r="AK130">
        <f>IF(AE130&gt;0,Budget!AE130*AH$2/AE130,0)</f>
        <v>20.431633551923269</v>
      </c>
      <c r="AL130">
        <f>IF(AF130&gt;0,Budget!AF130*AH$2/AF130,0)</f>
        <v>28.784008669066136</v>
      </c>
      <c r="AM130">
        <f>IF(AG130&gt;0,Budget!AG130*AH$2/AG130,0)</f>
        <v>37.906591447685756</v>
      </c>
      <c r="AO130">
        <f>Données!X131</f>
        <v>292</v>
      </c>
      <c r="AP130" s="53">
        <f>Données!BU131</f>
        <v>11.162000000000001</v>
      </c>
      <c r="AQ130" s="53">
        <f t="shared" si="21"/>
        <v>26.160186346532878</v>
      </c>
    </row>
    <row r="131" spans="1:43">
      <c r="A131" t="str">
        <f>Données!A132</f>
        <v>République Kirghize</v>
      </c>
      <c r="B131" s="36">
        <f>IF(Données!AZ132&gt;0,1,0)</f>
        <v>1</v>
      </c>
      <c r="C131" s="36">
        <f>IF(Données!BA132&gt;0,1,0)</f>
        <v>1</v>
      </c>
      <c r="D131" s="36">
        <f>IF(Données!BB132&gt;0,1,0)</f>
        <v>1</v>
      </c>
      <c r="E131" s="36">
        <f>IF(Données!BC132&gt;0,1,0)</f>
        <v>1</v>
      </c>
      <c r="F131" s="36">
        <f>IF(Données!BD132&gt;0,1,0)</f>
        <v>1</v>
      </c>
      <c r="G131" s="36">
        <f>IF(Données!BE132&gt;0,1,0)</f>
        <v>1</v>
      </c>
      <c r="H131" s="36">
        <f>IF(Données!BF132&gt;0,1,0)</f>
        <v>1</v>
      </c>
      <c r="I131" s="36">
        <f>IF(Données!BG132&gt;0,1,0)</f>
        <v>1</v>
      </c>
      <c r="J131" s="36">
        <f>IF(Données!BH132&gt;0,1,0)</f>
        <v>1</v>
      </c>
      <c r="K131" s="36">
        <f>IF(Données!BI132&gt;0,1,0)</f>
        <v>1</v>
      </c>
      <c r="L131" s="36">
        <f>IF(Données!BJ132&gt;0,1,0)</f>
        <v>1</v>
      </c>
      <c r="M131" s="36">
        <f>IF(Données!BK132&gt;0,1,0)</f>
        <v>1</v>
      </c>
      <c r="N131" s="36">
        <f>IF(Données!BL132&gt;0,1,0)</f>
        <v>1</v>
      </c>
      <c r="O131" s="36">
        <f>IF(Données!BM132&gt;0,1,0)</f>
        <v>1</v>
      </c>
      <c r="P131" s="36">
        <f>IF(Données!BN132&gt;0,1,0)</f>
        <v>1</v>
      </c>
      <c r="Q131" s="36">
        <f>IF(Données!BO132&gt;0,1,0)</f>
        <v>1</v>
      </c>
      <c r="R131" s="36">
        <f>IF(Données!BP132&gt;0,1,0)</f>
        <v>1</v>
      </c>
      <c r="S131" s="36">
        <f>IF(Données!BQ132&gt;0,1,0)</f>
        <v>1</v>
      </c>
      <c r="T131" s="36">
        <f>IF(Données!BR132&gt;0,1,0)</f>
        <v>1</v>
      </c>
      <c r="U131" s="36">
        <f>IF(Données!BS132&gt;0,1,0)</f>
        <v>1</v>
      </c>
      <c r="V131" s="36">
        <f>IF(Données!BT132&gt;0,1,0)</f>
        <v>1</v>
      </c>
      <c r="W131" s="36">
        <f>IF(Données!BU132&gt;0,1,0)</f>
        <v>1</v>
      </c>
      <c r="X131" s="36">
        <f t="shared" si="22"/>
        <v>2</v>
      </c>
      <c r="Y131" s="36">
        <f t="shared" si="23"/>
        <v>5</v>
      </c>
      <c r="Z131" s="36">
        <f t="shared" si="24"/>
        <v>5</v>
      </c>
      <c r="AA131" s="36">
        <f t="shared" si="25"/>
        <v>5</v>
      </c>
      <c r="AB131" s="92">
        <f t="shared" si="26"/>
        <v>5</v>
      </c>
      <c r="AC131">
        <f>IF(X131&gt;0,(Données!AZ132+Données!BA132)/X131,0)</f>
        <v>1.4359999999999999</v>
      </c>
      <c r="AD131">
        <f>IF(Y131&gt;0,SUM(Données!BB132:BF132)/Y131,0)</f>
        <v>1.7265999999999999</v>
      </c>
      <c r="AE131">
        <f>IF(Z131&gt;0,SUM(Données!BG132:BK132)/Z131,0)</f>
        <v>3.7864000000000004</v>
      </c>
      <c r="AF131">
        <f>IF(AA131&gt;0,SUM(Données!BL132:BP132)/AA131,0)</f>
        <v>6.4796000000000005</v>
      </c>
      <c r="AG131">
        <f>IF(AB131&gt;0,SUM(Données!BQ132:BU132)/AB131,0)</f>
        <v>7.5241999999999987</v>
      </c>
      <c r="AI131">
        <f>IF(AC131&gt;0,Budget!AC131*AH$2/AC131,0)</f>
        <v>30.640668523676883</v>
      </c>
      <c r="AJ131">
        <f>IF(AD131&gt;0,Budget!AD131*AH$2/AD131,0)</f>
        <v>31.113170392679258</v>
      </c>
      <c r="AK131">
        <f>IF(AE131&gt;0,Budget!AE131*AH$2/AE131,0)</f>
        <v>16.480033805197547</v>
      </c>
      <c r="AL131">
        <f>IF(AF131&gt;0,Budget!AF131*AH$2/AF131,0)</f>
        <v>14.04407679486388</v>
      </c>
      <c r="AM131">
        <f>IF(AG131&gt;0,Budget!AG131*AH$2/AG131,0)</f>
        <v>15.842215783737808</v>
      </c>
      <c r="AO131">
        <f>Données!X132</f>
        <v>121</v>
      </c>
      <c r="AP131" s="53">
        <f>Données!BU132</f>
        <v>8.3339999999999996</v>
      </c>
      <c r="AQ131" s="53">
        <f t="shared" ref="AQ131:AQ169" si="27">AO131/AP131</f>
        <v>14.518838492920567</v>
      </c>
    </row>
    <row r="132" spans="1:43">
      <c r="A132" t="str">
        <f>Données!A133</f>
        <v>République slovaque</v>
      </c>
      <c r="B132" s="36">
        <f>IF(Données!AZ133&gt;0,1,0)</f>
        <v>1</v>
      </c>
      <c r="C132" s="36">
        <f>IF(Données!BA133&gt;0,1,0)</f>
        <v>1</v>
      </c>
      <c r="D132" s="36">
        <f>IF(Données!BB133&gt;0,1,0)</f>
        <v>1</v>
      </c>
      <c r="E132" s="36">
        <f>IF(Données!BC133&gt;0,1,0)</f>
        <v>1</v>
      </c>
      <c r="F132" s="36">
        <f>IF(Données!BD133&gt;0,1,0)</f>
        <v>1</v>
      </c>
      <c r="G132" s="36">
        <f>IF(Données!BE133&gt;0,1,0)</f>
        <v>1</v>
      </c>
      <c r="H132" s="36">
        <f>IF(Données!BF133&gt;0,1,0)</f>
        <v>1</v>
      </c>
      <c r="I132" s="36">
        <f>IF(Données!BG133&gt;0,1,0)</f>
        <v>1</v>
      </c>
      <c r="J132" s="36">
        <f>IF(Données!BH133&gt;0,1,0)</f>
        <v>1</v>
      </c>
      <c r="K132" s="36">
        <f>IF(Données!BI133&gt;0,1,0)</f>
        <v>1</v>
      </c>
      <c r="L132" s="36">
        <f>IF(Données!BJ133&gt;0,1,0)</f>
        <v>1</v>
      </c>
      <c r="M132" s="36">
        <f>IF(Données!BK133&gt;0,1,0)</f>
        <v>1</v>
      </c>
      <c r="N132" s="36">
        <f>IF(Données!BL133&gt;0,1,0)</f>
        <v>1</v>
      </c>
      <c r="O132" s="36">
        <f>IF(Données!BM133&gt;0,1,0)</f>
        <v>1</v>
      </c>
      <c r="P132" s="36">
        <f>IF(Données!BN133&gt;0,1,0)</f>
        <v>1</v>
      </c>
      <c r="Q132" s="36">
        <f>IF(Données!BO133&gt;0,1,0)</f>
        <v>1</v>
      </c>
      <c r="R132" s="36">
        <f>IF(Données!BP133&gt;0,1,0)</f>
        <v>1</v>
      </c>
      <c r="S132" s="36">
        <f>IF(Données!BQ133&gt;0,1,0)</f>
        <v>1</v>
      </c>
      <c r="T132" s="36">
        <f>IF(Données!BR133&gt;0,1,0)</f>
        <v>1</v>
      </c>
      <c r="U132" s="36">
        <f>IF(Données!BS133&gt;0,1,0)</f>
        <v>1</v>
      </c>
      <c r="V132" s="36">
        <f>IF(Données!BT133&gt;0,1,0)</f>
        <v>1</v>
      </c>
      <c r="W132" s="36">
        <f>IF(Données!BU133&gt;0,1,0)</f>
        <v>1</v>
      </c>
      <c r="X132" s="36">
        <f t="shared" si="22"/>
        <v>2</v>
      </c>
      <c r="Y132" s="36">
        <f t="shared" si="23"/>
        <v>5</v>
      </c>
      <c r="Z132" s="36">
        <f t="shared" si="24"/>
        <v>5</v>
      </c>
      <c r="AA132" s="36">
        <f t="shared" si="25"/>
        <v>5</v>
      </c>
      <c r="AB132" s="92">
        <f t="shared" si="26"/>
        <v>5</v>
      </c>
      <c r="AC132">
        <f>IF(X132&gt;0,(Données!AZ133+Données!BA133)/X132,0)</f>
        <v>21.822499999999998</v>
      </c>
      <c r="AD132">
        <f>IF(Y132&gt;0,SUM(Données!BB133:BF133)/Y132,0)</f>
        <v>28.815200000000004</v>
      </c>
      <c r="AE132">
        <f>IF(Z132&gt;0,SUM(Données!BG133:BK133)/Z132,0)</f>
        <v>73.9512</v>
      </c>
      <c r="AF132">
        <f>IF(AA132&gt;0,SUM(Données!BL133:BP133)/AA132,0)</f>
        <v>96.204599999999999</v>
      </c>
      <c r="AG132">
        <f>IF(AB132&gt;0,SUM(Données!BQ133:BU133)/AB132,0)</f>
        <v>97.991200000000006</v>
      </c>
      <c r="AI132">
        <f>IF(AC132&gt;0,Budget!AC132*AH$2/AC132,0)</f>
        <v>46.488715775002866</v>
      </c>
      <c r="AJ132">
        <f>IF(AD132&gt;0,Budget!AD132*AH$2/AD132,0)</f>
        <v>38.299230961437011</v>
      </c>
      <c r="AK132">
        <f>IF(AE132&gt;0,Budget!AE132*AH$2/AE132,0)</f>
        <v>16.554160040675473</v>
      </c>
      <c r="AL132">
        <f>IF(AF132&gt;0,Budget!AF132*AH$2/AF132,0)</f>
        <v>9.434060325597736</v>
      </c>
      <c r="AM132">
        <f>IF(AG132&gt;0,Budget!AG132*AH$2/AG132,0)</f>
        <v>11.331629779000563</v>
      </c>
      <c r="AO132">
        <f>Données!X133</f>
        <v>1281</v>
      </c>
      <c r="AP132" s="53">
        <f>Données!BU133</f>
        <v>109.863</v>
      </c>
      <c r="AQ132" s="53">
        <f t="shared" si="27"/>
        <v>11.659976516206548</v>
      </c>
    </row>
    <row r="133" spans="1:43">
      <c r="A133" t="str">
        <f>Données!A134</f>
        <v>République tchèque</v>
      </c>
      <c r="B133" s="36">
        <f>IF(Données!AZ134&gt;0,1,0)</f>
        <v>1</v>
      </c>
      <c r="C133" s="36">
        <f>IF(Données!BA134&gt;0,1,0)</f>
        <v>1</v>
      </c>
      <c r="D133" s="36">
        <f>IF(Données!BB134&gt;0,1,0)</f>
        <v>1</v>
      </c>
      <c r="E133" s="36">
        <f>IF(Données!BC134&gt;0,1,0)</f>
        <v>1</v>
      </c>
      <c r="F133" s="36">
        <f>IF(Données!BD134&gt;0,1,0)</f>
        <v>1</v>
      </c>
      <c r="G133" s="36">
        <f>IF(Données!BE134&gt;0,1,0)</f>
        <v>1</v>
      </c>
      <c r="H133" s="36">
        <f>IF(Données!BF134&gt;0,1,0)</f>
        <v>1</v>
      </c>
      <c r="I133" s="36">
        <f>IF(Données!BG134&gt;0,1,0)</f>
        <v>1</v>
      </c>
      <c r="J133" s="36">
        <f>IF(Données!BH134&gt;0,1,0)</f>
        <v>1</v>
      </c>
      <c r="K133" s="36">
        <f>IF(Données!BI134&gt;0,1,0)</f>
        <v>1</v>
      </c>
      <c r="L133" s="36">
        <f>IF(Données!BJ134&gt;0,1,0)</f>
        <v>1</v>
      </c>
      <c r="M133" s="36">
        <f>IF(Données!BK134&gt;0,1,0)</f>
        <v>1</v>
      </c>
      <c r="N133" s="36">
        <f>IF(Données!BL134&gt;0,1,0)</f>
        <v>1</v>
      </c>
      <c r="O133" s="36">
        <f>IF(Données!BM134&gt;0,1,0)</f>
        <v>1</v>
      </c>
      <c r="P133" s="36">
        <f>IF(Données!BN134&gt;0,1,0)</f>
        <v>1</v>
      </c>
      <c r="Q133" s="36">
        <f>IF(Données!BO134&gt;0,1,0)</f>
        <v>1</v>
      </c>
      <c r="R133" s="36">
        <f>IF(Données!BP134&gt;0,1,0)</f>
        <v>1</v>
      </c>
      <c r="S133" s="36">
        <f>IF(Données!BQ134&gt;0,1,0)</f>
        <v>1</v>
      </c>
      <c r="T133" s="36">
        <f>IF(Données!BR134&gt;0,1,0)</f>
        <v>1</v>
      </c>
      <c r="U133" s="36">
        <f>IF(Données!BS134&gt;0,1,0)</f>
        <v>1</v>
      </c>
      <c r="V133" s="36">
        <f>IF(Données!BT134&gt;0,1,0)</f>
        <v>1</v>
      </c>
      <c r="W133" s="36">
        <f>IF(Données!BU134&gt;0,1,0)</f>
        <v>1</v>
      </c>
      <c r="X133" s="36">
        <f t="shared" si="22"/>
        <v>2</v>
      </c>
      <c r="Y133" s="36">
        <f t="shared" si="23"/>
        <v>5</v>
      </c>
      <c r="Z133" s="36">
        <f t="shared" si="24"/>
        <v>5</v>
      </c>
      <c r="AA133" s="36">
        <f t="shared" si="25"/>
        <v>5</v>
      </c>
      <c r="AB133" s="92">
        <f t="shared" si="26"/>
        <v>5</v>
      </c>
      <c r="AC133">
        <f>IF(X133&gt;0,(Données!AZ134+Données!BA134)/X133,0)</f>
        <v>65.665999999999997</v>
      </c>
      <c r="AD133">
        <f>IF(Y133&gt;0,SUM(Données!BB134:BF134)/Y133,0)</f>
        <v>85.978400000000008</v>
      </c>
      <c r="AE133">
        <f>IF(Z133&gt;0,SUM(Données!BG134:BK134)/Z133,0)</f>
        <v>184.62219999999999</v>
      </c>
      <c r="AF133">
        <f>IF(AA133&gt;0,SUM(Données!BL134:BP134)/AA133,0)</f>
        <v>212.00439999999998</v>
      </c>
      <c r="AG133">
        <f>IF(AB133&gt;0,SUM(Données!BQ134:BU134)/AB133,0)</f>
        <v>217.20940000000002</v>
      </c>
      <c r="AI133">
        <f>IF(AC133&gt;0,Budget!AC133*AH$2/AC133,0)</f>
        <v>38.337952669570249</v>
      </c>
      <c r="AJ133">
        <f>IF(AD133&gt;0,Budget!AD133*AH$2/AD133,0)</f>
        <v>32.554688154234086</v>
      </c>
      <c r="AK133">
        <f>IF(AE133&gt;0,Budget!AE133*AH$2/AE133,0)</f>
        <v>14.947281529523535</v>
      </c>
      <c r="AL133">
        <f>IF(AF133&gt;0,Budget!AF133*AH$2/AF133,0)</f>
        <v>9.3573529605989325</v>
      </c>
      <c r="AM133">
        <f>IF(AG133&gt;0,Budget!AG133*AH$2/AG133,0)</f>
        <v>10.343014620914195</v>
      </c>
      <c r="AO133">
        <f>Données!X134</f>
        <v>2710</v>
      </c>
      <c r="AP133" s="53">
        <f>Données!BU134</f>
        <v>246.161</v>
      </c>
      <c r="AQ133" s="53">
        <f t="shared" si="27"/>
        <v>11.009055049337629</v>
      </c>
    </row>
    <row r="134" spans="1:43">
      <c r="A134" t="str">
        <f>Données!A135</f>
        <v>Roumanie</v>
      </c>
      <c r="B134" s="36">
        <f>IF(Données!AZ135&gt;0,1,0)</f>
        <v>1</v>
      </c>
      <c r="C134" s="36">
        <f>IF(Données!BA135&gt;0,1,0)</f>
        <v>1</v>
      </c>
      <c r="D134" s="36">
        <f>IF(Données!BB135&gt;0,1,0)</f>
        <v>1</v>
      </c>
      <c r="E134" s="36">
        <f>IF(Données!BC135&gt;0,1,0)</f>
        <v>1</v>
      </c>
      <c r="F134" s="36">
        <f>IF(Données!BD135&gt;0,1,0)</f>
        <v>1</v>
      </c>
      <c r="G134" s="36">
        <f>IF(Données!BE135&gt;0,1,0)</f>
        <v>1</v>
      </c>
      <c r="H134" s="36">
        <f>IF(Données!BF135&gt;0,1,0)</f>
        <v>1</v>
      </c>
      <c r="I134" s="36">
        <f>IF(Données!BG135&gt;0,1,0)</f>
        <v>1</v>
      </c>
      <c r="J134" s="36">
        <f>IF(Données!BH135&gt;0,1,0)</f>
        <v>1</v>
      </c>
      <c r="K134" s="36">
        <f>IF(Données!BI135&gt;0,1,0)</f>
        <v>1</v>
      </c>
      <c r="L134" s="36">
        <f>IF(Données!BJ135&gt;0,1,0)</f>
        <v>1</v>
      </c>
      <c r="M134" s="36">
        <f>IF(Données!BK135&gt;0,1,0)</f>
        <v>1</v>
      </c>
      <c r="N134" s="36">
        <f>IF(Données!BL135&gt;0,1,0)</f>
        <v>1</v>
      </c>
      <c r="O134" s="36">
        <f>IF(Données!BM135&gt;0,1,0)</f>
        <v>1</v>
      </c>
      <c r="P134" s="36">
        <f>IF(Données!BN135&gt;0,1,0)</f>
        <v>1</v>
      </c>
      <c r="Q134" s="36">
        <f>IF(Données!BO135&gt;0,1,0)</f>
        <v>1</v>
      </c>
      <c r="R134" s="36">
        <f>IF(Données!BP135&gt;0,1,0)</f>
        <v>1</v>
      </c>
      <c r="S134" s="36">
        <f>IF(Données!BQ135&gt;0,1,0)</f>
        <v>1</v>
      </c>
      <c r="T134" s="36">
        <f>IF(Données!BR135&gt;0,1,0)</f>
        <v>1</v>
      </c>
      <c r="U134" s="36">
        <f>IF(Données!BS135&gt;0,1,0)</f>
        <v>1</v>
      </c>
      <c r="V134" s="36">
        <f>IF(Données!BT135&gt;0,1,0)</f>
        <v>1</v>
      </c>
      <c r="W134" s="36">
        <f>IF(Données!BU135&gt;0,1,0)</f>
        <v>1</v>
      </c>
      <c r="X134" s="36">
        <f t="shared" si="22"/>
        <v>2</v>
      </c>
      <c r="Y134" s="36">
        <f t="shared" si="23"/>
        <v>5</v>
      </c>
      <c r="Z134" s="36">
        <f t="shared" si="24"/>
        <v>5</v>
      </c>
      <c r="AA134" s="36">
        <f t="shared" si="25"/>
        <v>5</v>
      </c>
      <c r="AB134" s="92">
        <f t="shared" si="26"/>
        <v>5</v>
      </c>
      <c r="AC134">
        <f>IF(X134&gt;0,(Données!AZ135+Données!BA135)/X134,0)</f>
        <v>39.498999999999995</v>
      </c>
      <c r="AD134">
        <f>IF(Y134&gt;0,SUM(Données!BB135:BF135)/Y134,0)</f>
        <v>52.0884</v>
      </c>
      <c r="AE134">
        <f>IF(Z134&gt;0,SUM(Données!BG135:BK135)/Z134,0)</f>
        <v>157.2482</v>
      </c>
      <c r="AF134">
        <f>IF(AA134&gt;0,SUM(Données!BL135:BP135)/AA134,0)</f>
        <v>182.28800000000001</v>
      </c>
      <c r="AG134">
        <f>IF(AB134&gt;0,SUM(Données!BQ135:BU135)/AB134,0)</f>
        <v>212.3612</v>
      </c>
      <c r="AI134">
        <f>IF(AC134&gt;0,Budget!AC134*AH$2/AC134,0)</f>
        <v>49.760753436795873</v>
      </c>
      <c r="AJ134">
        <f>IF(AD134&gt;0,Budget!AD134*AH$2/AD134,0)</f>
        <v>36.295989126177801</v>
      </c>
      <c r="AK134">
        <f>IF(AE134&gt;0,Budget!AE134*AH$2/AE134,0)</f>
        <v>13.90922121843048</v>
      </c>
      <c r="AL134">
        <f>IF(AF134&gt;0,Budget!AF134*AH$2/AF134,0)</f>
        <v>10.790617045554287</v>
      </c>
      <c r="AM134">
        <f>IF(AG134&gt;0,Budget!AG134*AH$2/AG134,0)</f>
        <v>16.658410293405762</v>
      </c>
      <c r="AO134">
        <f>Données!X135</f>
        <v>4609</v>
      </c>
      <c r="AP134" s="53">
        <f>Données!BU135</f>
        <v>244.15799999999999</v>
      </c>
      <c r="AQ134" s="53">
        <f t="shared" si="27"/>
        <v>18.877120553084477</v>
      </c>
    </row>
    <row r="135" spans="1:43">
      <c r="A135" t="str">
        <f>Données!A136</f>
        <v>Royaume-Uni</v>
      </c>
      <c r="B135" s="36">
        <f>IF(Données!AZ136&gt;0,1,0)</f>
        <v>1</v>
      </c>
      <c r="C135" s="36">
        <f>IF(Données!BA136&gt;0,1,0)</f>
        <v>1</v>
      </c>
      <c r="D135" s="36">
        <f>IF(Données!BB136&gt;0,1,0)</f>
        <v>1</v>
      </c>
      <c r="E135" s="36">
        <f>IF(Données!BC136&gt;0,1,0)</f>
        <v>1</v>
      </c>
      <c r="F135" s="36">
        <f>IF(Données!BD136&gt;0,1,0)</f>
        <v>1</v>
      </c>
      <c r="G135" s="36">
        <f>IF(Données!BE136&gt;0,1,0)</f>
        <v>1</v>
      </c>
      <c r="H135" s="36">
        <f>IF(Données!BF136&gt;0,1,0)</f>
        <v>1</v>
      </c>
      <c r="I135" s="36">
        <f>IF(Données!BG136&gt;0,1,0)</f>
        <v>1</v>
      </c>
      <c r="J135" s="36">
        <f>IF(Données!BH136&gt;0,1,0)</f>
        <v>1</v>
      </c>
      <c r="K135" s="36">
        <f>IF(Données!BI136&gt;0,1,0)</f>
        <v>1</v>
      </c>
      <c r="L135" s="36">
        <f>IF(Données!BJ136&gt;0,1,0)</f>
        <v>1</v>
      </c>
      <c r="M135" s="36">
        <f>IF(Données!BK136&gt;0,1,0)</f>
        <v>1</v>
      </c>
      <c r="N135" s="36">
        <f>IF(Données!BL136&gt;0,1,0)</f>
        <v>1</v>
      </c>
      <c r="O135" s="36">
        <f>IF(Données!BM136&gt;0,1,0)</f>
        <v>1</v>
      </c>
      <c r="P135" s="36">
        <f>IF(Données!BN136&gt;0,1,0)</f>
        <v>1</v>
      </c>
      <c r="Q135" s="36">
        <f>IF(Données!BO136&gt;0,1,0)</f>
        <v>1</v>
      </c>
      <c r="R135" s="36">
        <f>IF(Données!BP136&gt;0,1,0)</f>
        <v>1</v>
      </c>
      <c r="S135" s="36">
        <f>IF(Données!BQ136&gt;0,1,0)</f>
        <v>1</v>
      </c>
      <c r="T135" s="36">
        <f>IF(Données!BR136&gt;0,1,0)</f>
        <v>1</v>
      </c>
      <c r="U135" s="36">
        <f>IF(Données!BS136&gt;0,1,0)</f>
        <v>1</v>
      </c>
      <c r="V135" s="36">
        <f>IF(Données!BT136&gt;0,1,0)</f>
        <v>1</v>
      </c>
      <c r="W135" s="36">
        <f>IF(Données!BU136&gt;0,1,0)</f>
        <v>1</v>
      </c>
      <c r="X135" s="36">
        <f t="shared" si="22"/>
        <v>2</v>
      </c>
      <c r="Y135" s="36">
        <f t="shared" si="23"/>
        <v>5</v>
      </c>
      <c r="Z135" s="36">
        <f t="shared" si="24"/>
        <v>5</v>
      </c>
      <c r="AA135" s="36">
        <f t="shared" si="25"/>
        <v>5</v>
      </c>
      <c r="AB135" s="92">
        <f t="shared" si="26"/>
        <v>5</v>
      </c>
      <c r="AC135">
        <f>IF(X135&gt;0,(Données!AZ136+Données!BA136)/X135,0)</f>
        <v>1655.25</v>
      </c>
      <c r="AD135">
        <f>IF(Y135&gt;0,SUM(Données!BB136:BF136)/Y135,0)</f>
        <v>1900.7620000000002</v>
      </c>
      <c r="AE135">
        <f>IF(Z135&gt;0,SUM(Données!BG136:BK136)/Z135,0)</f>
        <v>2730.44</v>
      </c>
      <c r="AF135">
        <f>IF(AA135&gt;0,SUM(Données!BL136:BP136)/AA135,0)</f>
        <v>2711.9720000000002</v>
      </c>
      <c r="AG135">
        <f>IF(AB135&gt;0,SUM(Données!BQ136:BU136)/AB135,0)</f>
        <v>2772.7879999999996</v>
      </c>
      <c r="AI135">
        <f>IF(AC135&gt;0,Budget!AC135*AH$2/AC135,0)</f>
        <v>24.67089563510044</v>
      </c>
      <c r="AJ135">
        <f>IF(AD135&gt;0,Budget!AD135*AH$2/AD135,0)</f>
        <v>24.3971628220682</v>
      </c>
      <c r="AK135">
        <f>IF(AE135&gt;0,Budget!AE135*AH$2/AE135,0)</f>
        <v>19.445876855012379</v>
      </c>
      <c r="AL135">
        <f>IF(AF135&gt;0,Budget!AF135*AH$2/AF135,0)</f>
        <v>18.964207595063666</v>
      </c>
      <c r="AM135">
        <f>IF(AG135&gt;0,Budget!AG135*AH$2/AG135,0)</f>
        <v>17.098314043482592</v>
      </c>
      <c r="AO135">
        <f>Données!X136</f>
        <v>49997</v>
      </c>
      <c r="AP135" s="53">
        <f>Données!BU136</f>
        <v>2829.16</v>
      </c>
      <c r="AQ135" s="53">
        <f t="shared" si="27"/>
        <v>17.672029860453279</v>
      </c>
    </row>
    <row r="136" spans="1:43">
      <c r="A136" t="str">
        <f>Données!A137</f>
        <v>Russie</v>
      </c>
      <c r="B136" s="36">
        <f>IF(Données!AZ137&gt;0,1,0)</f>
        <v>1</v>
      </c>
      <c r="C136" s="36">
        <f>IF(Données!BA137&gt;0,1,0)</f>
        <v>1</v>
      </c>
      <c r="D136" s="36">
        <f>IF(Données!BB137&gt;0,1,0)</f>
        <v>1</v>
      </c>
      <c r="E136" s="36">
        <f>IF(Données!BC137&gt;0,1,0)</f>
        <v>1</v>
      </c>
      <c r="F136" s="36">
        <f>IF(Données!BD137&gt;0,1,0)</f>
        <v>1</v>
      </c>
      <c r="G136" s="36">
        <f>IF(Données!BE137&gt;0,1,0)</f>
        <v>1</v>
      </c>
      <c r="H136" s="36">
        <f>IF(Données!BF137&gt;0,1,0)</f>
        <v>1</v>
      </c>
      <c r="I136" s="36">
        <f>IF(Données!BG137&gt;0,1,0)</f>
        <v>1</v>
      </c>
      <c r="J136" s="36">
        <f>IF(Données!BH137&gt;0,1,0)</f>
        <v>1</v>
      </c>
      <c r="K136" s="36">
        <f>IF(Données!BI137&gt;0,1,0)</f>
        <v>1</v>
      </c>
      <c r="L136" s="36">
        <f>IF(Données!BJ137&gt;0,1,0)</f>
        <v>1</v>
      </c>
      <c r="M136" s="36">
        <f>IF(Données!BK137&gt;0,1,0)</f>
        <v>1</v>
      </c>
      <c r="N136" s="36">
        <f>IF(Données!BL137&gt;0,1,0)</f>
        <v>1</v>
      </c>
      <c r="O136" s="36">
        <f>IF(Données!BM137&gt;0,1,0)</f>
        <v>1</v>
      </c>
      <c r="P136" s="36">
        <f>IF(Données!BN137&gt;0,1,0)</f>
        <v>1</v>
      </c>
      <c r="Q136" s="36">
        <f>IF(Données!BO137&gt;0,1,0)</f>
        <v>1</v>
      </c>
      <c r="R136" s="36">
        <f>IF(Données!BP137&gt;0,1,0)</f>
        <v>1</v>
      </c>
      <c r="S136" s="36">
        <f>IF(Données!BQ137&gt;0,1,0)</f>
        <v>1</v>
      </c>
      <c r="T136" s="36">
        <f>IF(Données!BR137&gt;0,1,0)</f>
        <v>1</v>
      </c>
      <c r="U136" s="36">
        <f>IF(Données!BS137&gt;0,1,0)</f>
        <v>1</v>
      </c>
      <c r="V136" s="36">
        <f>IF(Données!BT137&gt;0,1,0)</f>
        <v>1</v>
      </c>
      <c r="W136" s="36">
        <f>IF(Données!BU137&gt;0,1,0)</f>
        <v>1</v>
      </c>
      <c r="X136" s="36">
        <f t="shared" si="22"/>
        <v>2</v>
      </c>
      <c r="Y136" s="36">
        <f t="shared" si="23"/>
        <v>5</v>
      </c>
      <c r="Z136" s="36">
        <f t="shared" si="24"/>
        <v>5</v>
      </c>
      <c r="AA136" s="36">
        <f t="shared" si="25"/>
        <v>5</v>
      </c>
      <c r="AB136" s="92">
        <f t="shared" si="26"/>
        <v>5</v>
      </c>
      <c r="AC136">
        <f>IF(X136&gt;0,(Données!AZ137+Données!BA137)/X136,0)</f>
        <v>250.00049999999999</v>
      </c>
      <c r="AD136">
        <f>IF(Y136&gt;0,SUM(Données!BB137:BF137)/Y136,0)</f>
        <v>413.96019999999999</v>
      </c>
      <c r="AE136">
        <f>IF(Z136&gt;0,SUM(Données!BG137:BK137)/Z136,0)</f>
        <v>1271.3964000000001</v>
      </c>
      <c r="AF136">
        <f>IF(AA136&gt;0,SUM(Données!BL137:BP137)/AA136,0)</f>
        <v>2045.19</v>
      </c>
      <c r="AG136">
        <f>IF(AB136&gt;0,SUM(Données!BQ137:BU137)/AB136,0)</f>
        <v>1493.1659999999999</v>
      </c>
      <c r="AI136">
        <f>IF(AC136&gt;0,Budget!AC136*AH$2/AC136,0)</f>
        <v>68.553862892274225</v>
      </c>
      <c r="AJ136">
        <f>IF(AD136&gt;0,Budget!AD136*AH$2/AD136,0)</f>
        <v>68.722065551229321</v>
      </c>
      <c r="AK136">
        <f>IF(AE136&gt;0,Budget!AE136*AH$2/AE136,0)</f>
        <v>34.385656589872362</v>
      </c>
      <c r="AL136">
        <f>IF(AF136&gt;0,Budget!AF136*AH$2/AF136,0)</f>
        <v>30.122384717312329</v>
      </c>
      <c r="AM136">
        <f>IF(AG136&gt;0,Budget!AG136*AH$2/AG136,0)</f>
        <v>47.108894791335992</v>
      </c>
      <c r="AO136">
        <f>Données!X137</f>
        <v>61388</v>
      </c>
      <c r="AP136" s="53">
        <f>Données!BU137</f>
        <v>1610.38</v>
      </c>
      <c r="AQ136" s="53">
        <f t="shared" si="27"/>
        <v>38.120195233423168</v>
      </c>
    </row>
    <row r="137" spans="1:43">
      <c r="A137" t="str">
        <f>Données!A138</f>
        <v>Rwanda</v>
      </c>
      <c r="B137" s="36">
        <f>IF(Données!AZ138&gt;0,1,0)</f>
        <v>1</v>
      </c>
      <c r="C137" s="36">
        <f>IF(Données!BA138&gt;0,1,0)</f>
        <v>1</v>
      </c>
      <c r="D137" s="36">
        <f>IF(Données!BB138&gt;0,1,0)</f>
        <v>1</v>
      </c>
      <c r="E137" s="36">
        <f>IF(Données!BC138&gt;0,1,0)</f>
        <v>1</v>
      </c>
      <c r="F137" s="36">
        <f>IF(Données!BD138&gt;0,1,0)</f>
        <v>1</v>
      </c>
      <c r="G137" s="36">
        <f>IF(Données!BE138&gt;0,1,0)</f>
        <v>1</v>
      </c>
      <c r="H137" s="36">
        <f>IF(Données!BF138&gt;0,1,0)</f>
        <v>1</v>
      </c>
      <c r="I137" s="36">
        <f>IF(Données!BG138&gt;0,1,0)</f>
        <v>1</v>
      </c>
      <c r="J137" s="36">
        <f>IF(Données!BH138&gt;0,1,0)</f>
        <v>1</v>
      </c>
      <c r="K137" s="36">
        <f>IF(Données!BI138&gt;0,1,0)</f>
        <v>1</v>
      </c>
      <c r="L137" s="36">
        <f>IF(Données!BJ138&gt;0,1,0)</f>
        <v>1</v>
      </c>
      <c r="M137" s="36">
        <f>IF(Données!BK138&gt;0,1,0)</f>
        <v>1</v>
      </c>
      <c r="N137" s="36">
        <f>IF(Données!BL138&gt;0,1,0)</f>
        <v>1</v>
      </c>
      <c r="O137" s="36">
        <f>IF(Données!BM138&gt;0,1,0)</f>
        <v>1</v>
      </c>
      <c r="P137" s="36">
        <f>IF(Données!BN138&gt;0,1,0)</f>
        <v>1</v>
      </c>
      <c r="Q137" s="36">
        <f>IF(Données!BO138&gt;0,1,0)</f>
        <v>1</v>
      </c>
      <c r="R137" s="36">
        <f>IF(Données!BP138&gt;0,1,0)</f>
        <v>1</v>
      </c>
      <c r="S137" s="36">
        <f>IF(Données!BQ138&gt;0,1,0)</f>
        <v>1</v>
      </c>
      <c r="T137" s="36">
        <f>IF(Données!BR138&gt;0,1,0)</f>
        <v>1</v>
      </c>
      <c r="U137" s="36">
        <f>IF(Données!BS138&gt;0,1,0)</f>
        <v>1</v>
      </c>
      <c r="V137" s="36">
        <f>IF(Données!BT138&gt;0,1,0)</f>
        <v>1</v>
      </c>
      <c r="W137" s="36">
        <f>IF(Données!BU138&gt;0,1,0)</f>
        <v>1</v>
      </c>
      <c r="X137" s="36">
        <f t="shared" si="22"/>
        <v>2</v>
      </c>
      <c r="Y137" s="36">
        <f t="shared" si="23"/>
        <v>5</v>
      </c>
      <c r="Z137" s="36">
        <f t="shared" si="24"/>
        <v>5</v>
      </c>
      <c r="AA137" s="36">
        <f t="shared" si="25"/>
        <v>5</v>
      </c>
      <c r="AB137" s="92">
        <f t="shared" si="26"/>
        <v>5</v>
      </c>
      <c r="AC137">
        <f>IF(X137&gt;0,(Données!AZ138+Données!BA138)/X137,0)</f>
        <v>1.8639999999999999</v>
      </c>
      <c r="AD137">
        <f>IF(Y137&gt;0,SUM(Données!BB138:BF138)/Y137,0)</f>
        <v>1.8026</v>
      </c>
      <c r="AE137">
        <f>IF(Z137&gt;0,SUM(Données!BG138:BK138)/Z137,0)</f>
        <v>3.9611999999999994</v>
      </c>
      <c r="AF137">
        <f>IF(AA137&gt;0,SUM(Données!BL138:BP138)/AA137,0)</f>
        <v>7.043000000000001</v>
      </c>
      <c r="AG137">
        <f>IF(AB137&gt;0,SUM(Données!BQ138:BU138)/AB137,0)</f>
        <v>9.1263999999999985</v>
      </c>
      <c r="AI137">
        <f>IF(AC137&gt;0,Budget!AC137*AH$2/AC137,0)</f>
        <v>56.330472103004297</v>
      </c>
      <c r="AJ137">
        <f>IF(AD137&gt;0,Budget!AD137*AH$2/AD137,0)</f>
        <v>46.743592588483303</v>
      </c>
      <c r="AK137">
        <f>IF(AE137&gt;0,Budget!AE137*AH$2/AE137,0)</f>
        <v>18.307583560537218</v>
      </c>
      <c r="AL137">
        <f>IF(AF137&gt;0,Budget!AF137*AH$2/AF137,0)</f>
        <v>11.282124094845946</v>
      </c>
      <c r="AM137">
        <f>IF(AG137&gt;0,Budget!AG137*AH$2/AG137,0)</f>
        <v>12.475894109396915</v>
      </c>
      <c r="AO137">
        <f>Données!X138</f>
        <v>119</v>
      </c>
      <c r="AP137" s="53">
        <f>Données!BU138</f>
        <v>10.211</v>
      </c>
      <c r="AQ137" s="53">
        <f t="shared" si="27"/>
        <v>11.654098521202624</v>
      </c>
    </row>
    <row r="138" spans="1:43">
      <c r="A138" t="str">
        <f>Données!A139</f>
        <v>San Salvador</v>
      </c>
      <c r="B138" s="36">
        <f>IF(Données!AZ139&gt;0,1,0)</f>
        <v>1</v>
      </c>
      <c r="C138" s="36">
        <f>IF(Données!BA139&gt;0,1,0)</f>
        <v>1</v>
      </c>
      <c r="D138" s="36">
        <f>IF(Données!BB139&gt;0,1,0)</f>
        <v>1</v>
      </c>
      <c r="E138" s="36">
        <f>IF(Données!BC139&gt;0,1,0)</f>
        <v>1</v>
      </c>
      <c r="F138" s="36">
        <f>IF(Données!BD139&gt;0,1,0)</f>
        <v>1</v>
      </c>
      <c r="G138" s="36">
        <f>IF(Données!BE139&gt;0,1,0)</f>
        <v>1</v>
      </c>
      <c r="H138" s="36">
        <f>IF(Données!BF139&gt;0,1,0)</f>
        <v>1</v>
      </c>
      <c r="I138" s="36">
        <f>IF(Données!BG139&gt;0,1,0)</f>
        <v>1</v>
      </c>
      <c r="J138" s="36">
        <f>IF(Données!BH139&gt;0,1,0)</f>
        <v>1</v>
      </c>
      <c r="K138" s="36">
        <f>IF(Données!BI139&gt;0,1,0)</f>
        <v>1</v>
      </c>
      <c r="L138" s="36">
        <f>IF(Données!BJ139&gt;0,1,0)</f>
        <v>1</v>
      </c>
      <c r="M138" s="36">
        <f>IF(Données!BK139&gt;0,1,0)</f>
        <v>1</v>
      </c>
      <c r="N138" s="36">
        <f>IF(Données!BL139&gt;0,1,0)</f>
        <v>1</v>
      </c>
      <c r="O138" s="36">
        <f>IF(Données!BM139&gt;0,1,0)</f>
        <v>1</v>
      </c>
      <c r="P138" s="36">
        <f>IF(Données!BN139&gt;0,1,0)</f>
        <v>1</v>
      </c>
      <c r="Q138" s="36">
        <f>IF(Données!BO139&gt;0,1,0)</f>
        <v>1</v>
      </c>
      <c r="R138" s="36">
        <f>IF(Données!BP139&gt;0,1,0)</f>
        <v>1</v>
      </c>
      <c r="S138" s="36">
        <f>IF(Données!BQ139&gt;0,1,0)</f>
        <v>1</v>
      </c>
      <c r="T138" s="36">
        <f>IF(Données!BR139&gt;0,1,0)</f>
        <v>1</v>
      </c>
      <c r="U138" s="36">
        <f>IF(Données!BS139&gt;0,1,0)</f>
        <v>1</v>
      </c>
      <c r="V138" s="36">
        <f>IF(Données!BT139&gt;0,1,0)</f>
        <v>1</v>
      </c>
      <c r="W138" s="36">
        <f>IF(Données!BU139&gt;0,1,0)</f>
        <v>1</v>
      </c>
      <c r="X138" s="36">
        <f t="shared" si="22"/>
        <v>2</v>
      </c>
      <c r="Y138" s="36">
        <f t="shared" si="23"/>
        <v>5</v>
      </c>
      <c r="Z138" s="36">
        <f t="shared" si="24"/>
        <v>5</v>
      </c>
      <c r="AA138" s="36">
        <f t="shared" si="25"/>
        <v>5</v>
      </c>
      <c r="AB138" s="92">
        <f t="shared" si="26"/>
        <v>5</v>
      </c>
      <c r="AC138">
        <f>IF(X138&gt;0,(Données!AZ139+Données!BA139)/X138,0)</f>
        <v>11.1105</v>
      </c>
      <c r="AD138">
        <f>IF(Y138&gt;0,SUM(Données!BB139:BF139)/Y138,0)</f>
        <v>12.7402</v>
      </c>
      <c r="AE138">
        <f>IF(Z138&gt;0,SUM(Données!BG139:BK139)/Z138,0)</f>
        <v>16.659800000000001</v>
      </c>
      <c r="AF138">
        <f>IF(AA138&gt;0,SUM(Données!BL139:BP139)/AA138,0)</f>
        <v>20.9404</v>
      </c>
      <c r="AG138">
        <f>IF(AB138&gt;0,SUM(Données!BQ139:BU139)/AB138,0)</f>
        <v>25.113199999999999</v>
      </c>
      <c r="AI138">
        <f>IF(AC138&gt;0,Budget!AC138*AH$2/AC138,0)</f>
        <v>15.975878673327033</v>
      </c>
      <c r="AJ138">
        <f>IF(AD138&gt;0,Budget!AD138*AH$2/AD138,0)</f>
        <v>15.415770553052543</v>
      </c>
      <c r="AK138">
        <f>IF(AE138&gt;0,Budget!AE138*AH$2/AE138,0)</f>
        <v>11.452718520030253</v>
      </c>
      <c r="AL138">
        <f>IF(AF138&gt;0,Budget!AF138*AH$2/AF138,0)</f>
        <v>11.08861339802487</v>
      </c>
      <c r="AM138">
        <f>IF(AG138&gt;0,Budget!AG138*AH$2/AG138,0)</f>
        <v>10.289409553541564</v>
      </c>
      <c r="AO138">
        <f>Données!X139</f>
        <v>266</v>
      </c>
      <c r="AP138" s="53">
        <f>Données!BU139</f>
        <v>26.989000000000001</v>
      </c>
      <c r="AQ138" s="53">
        <f t="shared" si="27"/>
        <v>9.8558672051576561</v>
      </c>
    </row>
    <row r="139" spans="1:43">
      <c r="A139" t="str">
        <f>Données!A140</f>
        <v>Sénégal</v>
      </c>
      <c r="B139" s="36">
        <f>IF(Données!AZ140&gt;0,1,0)</f>
        <v>1</v>
      </c>
      <c r="C139" s="36">
        <f>IF(Données!BA140&gt;0,1,0)</f>
        <v>1</v>
      </c>
      <c r="D139" s="36">
        <f>IF(Données!BB140&gt;0,1,0)</f>
        <v>1</v>
      </c>
      <c r="E139" s="36">
        <f>IF(Données!BC140&gt;0,1,0)</f>
        <v>1</v>
      </c>
      <c r="F139" s="36">
        <f>IF(Données!BD140&gt;0,1,0)</f>
        <v>1</v>
      </c>
      <c r="G139" s="36">
        <f>IF(Données!BE140&gt;0,1,0)</f>
        <v>1</v>
      </c>
      <c r="H139" s="36">
        <f>IF(Données!BF140&gt;0,1,0)</f>
        <v>1</v>
      </c>
      <c r="I139" s="36">
        <f>IF(Données!BG140&gt;0,1,0)</f>
        <v>1</v>
      </c>
      <c r="J139" s="36">
        <f>IF(Données!BH140&gt;0,1,0)</f>
        <v>1</v>
      </c>
      <c r="K139" s="36">
        <f>IF(Données!BI140&gt;0,1,0)</f>
        <v>1</v>
      </c>
      <c r="L139" s="36">
        <f>IF(Données!BJ140&gt;0,1,0)</f>
        <v>1</v>
      </c>
      <c r="M139" s="36">
        <f>IF(Données!BK140&gt;0,1,0)</f>
        <v>1</v>
      </c>
      <c r="N139" s="36">
        <f>IF(Données!BL140&gt;0,1,0)</f>
        <v>1</v>
      </c>
      <c r="O139" s="36">
        <f>IF(Données!BM140&gt;0,1,0)</f>
        <v>1</v>
      </c>
      <c r="P139" s="36">
        <f>IF(Données!BN140&gt;0,1,0)</f>
        <v>1</v>
      </c>
      <c r="Q139" s="36">
        <f>IF(Données!BO140&gt;0,1,0)</f>
        <v>1</v>
      </c>
      <c r="R139" s="36">
        <f>IF(Données!BP140&gt;0,1,0)</f>
        <v>1</v>
      </c>
      <c r="S139" s="36">
        <f>IF(Données!BQ140&gt;0,1,0)</f>
        <v>1</v>
      </c>
      <c r="T139" s="36">
        <f>IF(Données!BR140&gt;0,1,0)</f>
        <v>1</v>
      </c>
      <c r="U139" s="36">
        <f>IF(Données!BS140&gt;0,1,0)</f>
        <v>1</v>
      </c>
      <c r="V139" s="36">
        <f>IF(Données!BT140&gt;0,1,0)</f>
        <v>1</v>
      </c>
      <c r="W139" s="36">
        <f>IF(Données!BU140&gt;0,1,0)</f>
        <v>1</v>
      </c>
      <c r="X139" s="36">
        <f t="shared" si="22"/>
        <v>2</v>
      </c>
      <c r="Y139" s="36">
        <f t="shared" si="23"/>
        <v>5</v>
      </c>
      <c r="Z139" s="36">
        <f t="shared" si="24"/>
        <v>5</v>
      </c>
      <c r="AA139" s="36">
        <f t="shared" si="25"/>
        <v>5</v>
      </c>
      <c r="AB139" s="92">
        <f t="shared" si="26"/>
        <v>5</v>
      </c>
      <c r="AC139">
        <f>IF(X139&gt;0,(Données!AZ140+Données!BA140)/X139,0)</f>
        <v>6.4625000000000004</v>
      </c>
      <c r="AD139">
        <f>IF(Y139&gt;0,SUM(Données!BB140:BF140)/Y139,0)</f>
        <v>7.5586000000000011</v>
      </c>
      <c r="AE139">
        <f>IF(Z139&gt;0,SUM(Données!BG140:BK140)/Z139,0)</f>
        <v>14.105</v>
      </c>
      <c r="AF139">
        <f>IF(AA139&gt;0,SUM(Données!BL140:BP140)/AA139,0)</f>
        <v>18.148599999999998</v>
      </c>
      <c r="AG139">
        <f>IF(AB139&gt;0,SUM(Données!BQ140:BU140)/AB139,0)</f>
        <v>21.448200000000003</v>
      </c>
      <c r="AI139">
        <f>IF(AC139&gt;0,Budget!AC139*AH$2/AC139,0)</f>
        <v>16.247582205029012</v>
      </c>
      <c r="AJ139">
        <f>IF(AD139&gt;0,Budget!AD139*AH$2/AD139,0)</f>
        <v>14.870478660069324</v>
      </c>
      <c r="AK139">
        <f>IF(AE139&gt;0,Budget!AE139*AH$2/AE139,0)</f>
        <v>11.868131868131869</v>
      </c>
      <c r="AL139">
        <f>IF(AF139&gt;0,Budget!AF139*AH$2/AF139,0)</f>
        <v>10.469127095202937</v>
      </c>
      <c r="AM139">
        <f>IF(AG139&gt;0,Budget!AG139*AH$2/AG139,0)</f>
        <v>14.099085237922059</v>
      </c>
      <c r="AO139">
        <f>Données!X140</f>
        <v>347</v>
      </c>
      <c r="AP139" s="53">
        <f>Données!BU140</f>
        <v>25.32</v>
      </c>
      <c r="AQ139" s="53">
        <f t="shared" si="27"/>
        <v>13.704581358609795</v>
      </c>
    </row>
    <row r="140" spans="1:43">
      <c r="A140" t="str">
        <f>Données!A141</f>
        <v>Serbie</v>
      </c>
      <c r="B140" s="36">
        <f>IF(Données!AZ141&gt;0,1,0)</f>
        <v>0</v>
      </c>
      <c r="C140" s="36">
        <f>IF(Données!BA141&gt;0,1,0)</f>
        <v>0</v>
      </c>
      <c r="D140" s="36">
        <f>IF(Données!BB141&gt;0,1,0)</f>
        <v>1</v>
      </c>
      <c r="E140" s="36">
        <f>IF(Données!BC141&gt;0,1,0)</f>
        <v>1</v>
      </c>
      <c r="F140" s="36">
        <f>IF(Données!BD141&gt;0,1,0)</f>
        <v>1</v>
      </c>
      <c r="G140" s="36">
        <f>IF(Données!BE141&gt;0,1,0)</f>
        <v>1</v>
      </c>
      <c r="H140" s="36">
        <f>IF(Données!BF141&gt;0,1,0)</f>
        <v>1</v>
      </c>
      <c r="I140" s="36">
        <f>IF(Données!BG141&gt;0,1,0)</f>
        <v>1</v>
      </c>
      <c r="J140" s="36">
        <f>IF(Données!BH141&gt;0,1,0)</f>
        <v>1</v>
      </c>
      <c r="K140" s="36">
        <f>IF(Données!BI141&gt;0,1,0)</f>
        <v>1</v>
      </c>
      <c r="L140" s="36">
        <f>IF(Données!BJ141&gt;0,1,0)</f>
        <v>1</v>
      </c>
      <c r="M140" s="36">
        <f>IF(Données!BK141&gt;0,1,0)</f>
        <v>1</v>
      </c>
      <c r="N140" s="36">
        <f>IF(Données!BL141&gt;0,1,0)</f>
        <v>1</v>
      </c>
      <c r="O140" s="36">
        <f>IF(Données!BM141&gt;0,1,0)</f>
        <v>1</v>
      </c>
      <c r="P140" s="36">
        <f>IF(Données!BN141&gt;0,1,0)</f>
        <v>1</v>
      </c>
      <c r="Q140" s="36">
        <f>IF(Données!BO141&gt;0,1,0)</f>
        <v>1</v>
      </c>
      <c r="R140" s="36">
        <f>IF(Données!BP141&gt;0,1,0)</f>
        <v>1</v>
      </c>
      <c r="S140" s="36">
        <f>IF(Données!BQ141&gt;0,1,0)</f>
        <v>1</v>
      </c>
      <c r="T140" s="36">
        <f>IF(Données!BR141&gt;0,1,0)</f>
        <v>1</v>
      </c>
      <c r="U140" s="36">
        <f>IF(Données!BS141&gt;0,1,0)</f>
        <v>1</v>
      </c>
      <c r="V140" s="36">
        <f>IF(Données!BT141&gt;0,1,0)</f>
        <v>1</v>
      </c>
      <c r="W140" s="36">
        <f>IF(Données!BU141&gt;0,1,0)</f>
        <v>1</v>
      </c>
      <c r="X140" s="36">
        <f t="shared" si="22"/>
        <v>0</v>
      </c>
      <c r="Y140" s="36">
        <f t="shared" si="23"/>
        <v>5</v>
      </c>
      <c r="Z140" s="36">
        <f t="shared" si="24"/>
        <v>5</v>
      </c>
      <c r="AA140" s="36">
        <f t="shared" si="25"/>
        <v>5</v>
      </c>
      <c r="AB140" s="92">
        <f t="shared" si="26"/>
        <v>5</v>
      </c>
      <c r="AC140">
        <f>IF(X140&gt;0,(Données!AZ141+Données!BA141)/X140,0)</f>
        <v>0</v>
      </c>
      <c r="AD140">
        <f>IF(Y140&gt;0,SUM(Données!BB141:BF141)/Y140,0)</f>
        <v>16.752800000000001</v>
      </c>
      <c r="AE140">
        <f>IF(Z140&gt;0,SUM(Données!BG141:BK141)/Z140,0)</f>
        <v>40.148600000000002</v>
      </c>
      <c r="AF140">
        <f>IF(AA140&gt;0,SUM(Données!BL141:BP141)/AA140,0)</f>
        <v>45.881000000000007</v>
      </c>
      <c r="AG140">
        <f>IF(AB140&gt;0,SUM(Données!BQ141:BU141)/AB140,0)</f>
        <v>45.4908</v>
      </c>
      <c r="AI140">
        <f>IF(AC140&gt;0,Budget!AC140*AH$2/AC140,0)</f>
        <v>0</v>
      </c>
      <c r="AJ140">
        <f>IF(AD140&gt;0,Budget!AD140*AH$2/AD140,0)</f>
        <v>68.024449644238572</v>
      </c>
      <c r="AK140">
        <f>IF(AE140&gt;0,Budget!AE140*AH$2/AE140,0)</f>
        <v>21.749201715626448</v>
      </c>
      <c r="AL140">
        <f>IF(AF140&gt;0,Budget!AF140*AH$2/AF140,0)</f>
        <v>17.641289422636817</v>
      </c>
      <c r="AM140">
        <f>IF(AG140&gt;0,Budget!AG140*AH$2/AG140,0)</f>
        <v>17.669506801375221</v>
      </c>
      <c r="AO140">
        <f>Données!X141</f>
        <v>904</v>
      </c>
      <c r="AP140" s="53">
        <f>Données!BU141</f>
        <v>52.423999999999999</v>
      </c>
      <c r="AQ140" s="53">
        <f t="shared" si="27"/>
        <v>17.2440103769266</v>
      </c>
    </row>
    <row r="141" spans="1:43">
      <c r="A141" t="str">
        <f>Données!A142</f>
        <v>Seychelles</v>
      </c>
      <c r="B141" s="36">
        <f>IF(Données!AZ142&gt;0,1,0)</f>
        <v>1</v>
      </c>
      <c r="C141" s="36">
        <f>IF(Données!BA142&gt;0,1,0)</f>
        <v>1</v>
      </c>
      <c r="D141" s="36">
        <f>IF(Données!BB142&gt;0,1,0)</f>
        <v>1</v>
      </c>
      <c r="E141" s="36">
        <f>IF(Données!BC142&gt;0,1,0)</f>
        <v>1</v>
      </c>
      <c r="F141" s="36">
        <f>IF(Données!BD142&gt;0,1,0)</f>
        <v>1</v>
      </c>
      <c r="G141" s="36">
        <f>IF(Données!BE142&gt;0,1,0)</f>
        <v>1</v>
      </c>
      <c r="H141" s="36">
        <f>IF(Données!BF142&gt;0,1,0)</f>
        <v>1</v>
      </c>
      <c r="I141" s="36">
        <f>IF(Données!BG142&gt;0,1,0)</f>
        <v>1</v>
      </c>
      <c r="J141" s="36">
        <f>IF(Données!BH142&gt;0,1,0)</f>
        <v>1</v>
      </c>
      <c r="K141" s="36">
        <f>IF(Données!BI142&gt;0,1,0)</f>
        <v>1</v>
      </c>
      <c r="L141" s="36">
        <f>IF(Données!BJ142&gt;0,1,0)</f>
        <v>1</v>
      </c>
      <c r="M141" s="36">
        <f>IF(Données!BK142&gt;0,1,0)</f>
        <v>1</v>
      </c>
      <c r="N141" s="36">
        <f>IF(Données!BL142&gt;0,1,0)</f>
        <v>1</v>
      </c>
      <c r="O141" s="36">
        <f>IF(Données!BM142&gt;0,1,0)</f>
        <v>1</v>
      </c>
      <c r="P141" s="36">
        <f>IF(Données!BN142&gt;0,1,0)</f>
        <v>1</v>
      </c>
      <c r="Q141" s="36">
        <f>IF(Données!BO142&gt;0,1,0)</f>
        <v>1</v>
      </c>
      <c r="R141" s="36">
        <f>IF(Données!BP142&gt;0,1,0)</f>
        <v>1</v>
      </c>
      <c r="S141" s="36">
        <f>IF(Données!BQ142&gt;0,1,0)</f>
        <v>1</v>
      </c>
      <c r="T141" s="36">
        <f>IF(Données!BR142&gt;0,1,0)</f>
        <v>1</v>
      </c>
      <c r="U141" s="36">
        <f>IF(Données!BS142&gt;0,1,0)</f>
        <v>1</v>
      </c>
      <c r="V141" s="36">
        <f>IF(Données!BT142&gt;0,1,0)</f>
        <v>1</v>
      </c>
      <c r="W141" s="36">
        <f>IF(Données!BU142&gt;0,1,0)</f>
        <v>1</v>
      </c>
      <c r="X141" s="36">
        <f t="shared" si="22"/>
        <v>2</v>
      </c>
      <c r="Y141" s="36">
        <f t="shared" si="23"/>
        <v>5</v>
      </c>
      <c r="Z141" s="36">
        <f t="shared" si="24"/>
        <v>5</v>
      </c>
      <c r="AA141" s="36">
        <f t="shared" si="25"/>
        <v>5</v>
      </c>
      <c r="AB141" s="92">
        <f t="shared" si="26"/>
        <v>5</v>
      </c>
      <c r="AC141">
        <f>IF(X141&gt;0,(Données!AZ142+Données!BA142)/X141,0)</f>
        <v>0.61549999999999994</v>
      </c>
      <c r="AD141">
        <f>IF(Y141&gt;0,SUM(Données!BB142:BF142)/Y141,0)</f>
        <v>0.69599999999999995</v>
      </c>
      <c r="AE141">
        <f>IF(Z141&gt;0,SUM(Données!BG142:BK142)/Z141,0)</f>
        <v>0.95660000000000012</v>
      </c>
      <c r="AF141">
        <f>IF(AA141&gt;0,SUM(Données!BL142:BP142)/AA141,0)</f>
        <v>1.1438000000000001</v>
      </c>
      <c r="AG141">
        <f>IF(AB141&gt;0,SUM(Données!BQ142:BU142)/AB141,0)</f>
        <v>1.5058</v>
      </c>
      <c r="AI141">
        <f>IF(AC141&gt;0,Budget!AC141*AH$2/AC141,0)</f>
        <v>19.577579203899273</v>
      </c>
      <c r="AJ141">
        <f>IF(AD141&gt;0,Budget!AD141*AH$2/AD141,0)</f>
        <v>17.52873563218391</v>
      </c>
      <c r="AK141">
        <f>IF(AE141&gt;0,Budget!AE141*AH$2/AE141,0)</f>
        <v>13.715241480242526</v>
      </c>
      <c r="AL141">
        <f>IF(AF141&gt;0,Budget!AF141*AH$2/AF141,0)</f>
        <v>12.921839482426996</v>
      </c>
      <c r="AM141">
        <f>IF(AG141&gt;0,Budget!AG141*AH$2/AG141,0)</f>
        <v>15.247708859078232</v>
      </c>
      <c r="AO141">
        <f>Données!X142</f>
        <v>22.8</v>
      </c>
      <c r="AP141" s="53">
        <f>Données!BU142</f>
        <v>1.6539999999999999</v>
      </c>
      <c r="AQ141" s="53">
        <f t="shared" si="27"/>
        <v>13.784764207980654</v>
      </c>
    </row>
    <row r="142" spans="1:43">
      <c r="A142" t="str">
        <f>Données!A143</f>
        <v>Sierra Leone</v>
      </c>
      <c r="B142" s="36">
        <f>IF(Données!AZ143&gt;0,1,0)</f>
        <v>1</v>
      </c>
      <c r="C142" s="36">
        <f>IF(Données!BA143&gt;0,1,0)</f>
        <v>1</v>
      </c>
      <c r="D142" s="36">
        <f>IF(Données!BB143&gt;0,1,0)</f>
        <v>1</v>
      </c>
      <c r="E142" s="36">
        <f>IF(Données!BC143&gt;0,1,0)</f>
        <v>1</v>
      </c>
      <c r="F142" s="36">
        <f>IF(Données!BD143&gt;0,1,0)</f>
        <v>1</v>
      </c>
      <c r="G142" s="36">
        <f>IF(Données!BE143&gt;0,1,0)</f>
        <v>1</v>
      </c>
      <c r="H142" s="36">
        <f>IF(Données!BF143&gt;0,1,0)</f>
        <v>1</v>
      </c>
      <c r="I142" s="36">
        <f>IF(Données!BG143&gt;0,1,0)</f>
        <v>1</v>
      </c>
      <c r="J142" s="36">
        <f>IF(Données!BH143&gt;0,1,0)</f>
        <v>1</v>
      </c>
      <c r="K142" s="36">
        <f>IF(Données!BI143&gt;0,1,0)</f>
        <v>1</v>
      </c>
      <c r="L142" s="36">
        <f>IF(Données!BJ143&gt;0,1,0)</f>
        <v>1</v>
      </c>
      <c r="M142" s="36">
        <f>IF(Données!BK143&gt;0,1,0)</f>
        <v>1</v>
      </c>
      <c r="N142" s="36">
        <f>IF(Données!BL143&gt;0,1,0)</f>
        <v>1</v>
      </c>
      <c r="O142" s="36">
        <f>IF(Données!BM143&gt;0,1,0)</f>
        <v>1</v>
      </c>
      <c r="P142" s="36">
        <f>IF(Données!BN143&gt;0,1,0)</f>
        <v>1</v>
      </c>
      <c r="Q142" s="36">
        <f>IF(Données!BO143&gt;0,1,0)</f>
        <v>1</v>
      </c>
      <c r="R142" s="36">
        <f>IF(Données!BP143&gt;0,1,0)</f>
        <v>1</v>
      </c>
      <c r="S142" s="36">
        <f>IF(Données!BQ143&gt;0,1,0)</f>
        <v>1</v>
      </c>
      <c r="T142" s="36">
        <f>IF(Données!BR143&gt;0,1,0)</f>
        <v>1</v>
      </c>
      <c r="U142" s="36">
        <f>IF(Données!BS143&gt;0,1,0)</f>
        <v>1</v>
      </c>
      <c r="V142" s="36">
        <f>IF(Données!BT143&gt;0,1,0)</f>
        <v>1</v>
      </c>
      <c r="W142" s="36">
        <f>IF(Données!BU143&gt;0,1,0)</f>
        <v>1</v>
      </c>
      <c r="X142" s="36">
        <f t="shared" si="22"/>
        <v>2</v>
      </c>
      <c r="Y142" s="36">
        <f t="shared" si="23"/>
        <v>5</v>
      </c>
      <c r="Z142" s="36">
        <f t="shared" si="24"/>
        <v>5</v>
      </c>
      <c r="AA142" s="36">
        <f t="shared" si="25"/>
        <v>5</v>
      </c>
      <c r="AB142" s="92">
        <f t="shared" si="26"/>
        <v>5</v>
      </c>
      <c r="AC142">
        <f>IF(X142&gt;0,(Données!AZ143+Données!BA143)/X142,0)</f>
        <v>0.97899999999999998</v>
      </c>
      <c r="AD142">
        <f>IF(Y142&gt;0,SUM(Données!BB143:BF143)/Y142,0)</f>
        <v>1.2187999999999999</v>
      </c>
      <c r="AE142">
        <f>IF(Z142&gt;0,SUM(Données!BG143:BK143)/Z142,0)</f>
        <v>2.1314000000000002</v>
      </c>
      <c r="AF142">
        <f>IF(AA142&gt;0,SUM(Données!BL143:BP143)/AA142,0)</f>
        <v>3.8489999999999993</v>
      </c>
      <c r="AG142">
        <f>IF(AB142&gt;0,SUM(Données!BQ143:BU143)/AB142,0)</f>
        <v>3.9380000000000002</v>
      </c>
      <c r="AI142">
        <f>IF(AC142&gt;0,Budget!AC142*AH$2/AC142,0)</f>
        <v>0</v>
      </c>
      <c r="AJ142">
        <f>IF(AD142&gt;0,Budget!AD142*AH$2/AD142,0)</f>
        <v>34.771906793567446</v>
      </c>
      <c r="AK142">
        <f>IF(AE142&gt;0,Budget!AE142*AH$2/AE142,0)</f>
        <v>16.974758374777139</v>
      </c>
      <c r="AL142">
        <f>IF(AF142&gt;0,Budget!AF142*AH$2/AF142,0)</f>
        <v>8.3658093011171761</v>
      </c>
      <c r="AM142">
        <f>IF(AG142&gt;0,Budget!AG142*AH$2/AG142,0)</f>
        <v>8.9080751650584045</v>
      </c>
      <c r="AO142">
        <f>Données!X143</f>
        <v>29.6</v>
      </c>
      <c r="AP142" s="53">
        <f>Données!BU143</f>
        <v>3.9980000000000002</v>
      </c>
      <c r="AQ142" s="53">
        <f t="shared" si="27"/>
        <v>7.4037018509254624</v>
      </c>
    </row>
    <row r="143" spans="1:43">
      <c r="A143" t="str">
        <f>Données!A144</f>
        <v>Singapour</v>
      </c>
      <c r="B143" s="36">
        <f>IF(Données!AZ144&gt;0,1,0)</f>
        <v>1</v>
      </c>
      <c r="C143" s="36">
        <f>IF(Données!BA144&gt;0,1,0)</f>
        <v>1</v>
      </c>
      <c r="D143" s="36">
        <f>IF(Données!BB144&gt;0,1,0)</f>
        <v>1</v>
      </c>
      <c r="E143" s="36">
        <f>IF(Données!BC144&gt;0,1,0)</f>
        <v>1</v>
      </c>
      <c r="F143" s="36">
        <f>IF(Données!BD144&gt;0,1,0)</f>
        <v>1</v>
      </c>
      <c r="G143" s="36">
        <f>IF(Données!BE144&gt;0,1,0)</f>
        <v>1</v>
      </c>
      <c r="H143" s="36">
        <f>IF(Données!BF144&gt;0,1,0)</f>
        <v>1</v>
      </c>
      <c r="I143" s="36">
        <f>IF(Données!BG144&gt;0,1,0)</f>
        <v>1</v>
      </c>
      <c r="J143" s="36">
        <f>IF(Données!BH144&gt;0,1,0)</f>
        <v>1</v>
      </c>
      <c r="K143" s="36">
        <f>IF(Données!BI144&gt;0,1,0)</f>
        <v>1</v>
      </c>
      <c r="L143" s="36">
        <f>IF(Données!BJ144&gt;0,1,0)</f>
        <v>1</v>
      </c>
      <c r="M143" s="36">
        <f>IF(Données!BK144&gt;0,1,0)</f>
        <v>1</v>
      </c>
      <c r="N143" s="36">
        <f>IF(Données!BL144&gt;0,1,0)</f>
        <v>1</v>
      </c>
      <c r="O143" s="36">
        <f>IF(Données!BM144&gt;0,1,0)</f>
        <v>1</v>
      </c>
      <c r="P143" s="36">
        <f>IF(Données!BN144&gt;0,1,0)</f>
        <v>1</v>
      </c>
      <c r="Q143" s="36">
        <f>IF(Données!BO144&gt;0,1,0)</f>
        <v>1</v>
      </c>
      <c r="R143" s="36">
        <f>IF(Données!BP144&gt;0,1,0)</f>
        <v>1</v>
      </c>
      <c r="S143" s="36">
        <f>IF(Données!BQ144&gt;0,1,0)</f>
        <v>1</v>
      </c>
      <c r="T143" s="36">
        <f>IF(Données!BR144&gt;0,1,0)</f>
        <v>1</v>
      </c>
      <c r="U143" s="36">
        <f>IF(Données!BS144&gt;0,1,0)</f>
        <v>1</v>
      </c>
      <c r="V143" s="36">
        <f>IF(Données!BT144&gt;0,1,0)</f>
        <v>1</v>
      </c>
      <c r="W143" s="36">
        <f>IF(Données!BU144&gt;0,1,0)</f>
        <v>1</v>
      </c>
      <c r="X143" s="36">
        <f t="shared" si="22"/>
        <v>2</v>
      </c>
      <c r="Y143" s="36">
        <f t="shared" si="23"/>
        <v>5</v>
      </c>
      <c r="Z143" s="36">
        <f t="shared" si="24"/>
        <v>5</v>
      </c>
      <c r="AA143" s="36">
        <f t="shared" si="25"/>
        <v>5</v>
      </c>
      <c r="AB143" s="92">
        <f t="shared" si="26"/>
        <v>5</v>
      </c>
      <c r="AC143">
        <f>IF(X143&gt;0,(Données!AZ144+Données!BA144)/X143,0)</f>
        <v>85.996499999999997</v>
      </c>
      <c r="AD143">
        <f>IF(Y143&gt;0,SUM(Données!BB144:BF144)/Y143,0)</f>
        <v>97.650400000000005</v>
      </c>
      <c r="AE143">
        <f>IF(Z143&gt;0,SUM(Données!BG144:BK144)/Z143,0)</f>
        <v>167.96599999999998</v>
      </c>
      <c r="AF143">
        <f>IF(AA143&gt;0,SUM(Données!BL144:BP144)/AA143,0)</f>
        <v>284.61379999999997</v>
      </c>
      <c r="AG143">
        <f>IF(AB143&gt;0,SUM(Données!BQ144:BU144)/AB143,0)</f>
        <v>338.6814</v>
      </c>
      <c r="AI143">
        <f>IF(AC143&gt;0,Budget!AC143*AH$2/AC143,0)</f>
        <v>85.433709511433605</v>
      </c>
      <c r="AJ143">
        <f>IF(AD143&gt;0,Budget!AD143*AH$2/AD143,0)</f>
        <v>77.910587155812976</v>
      </c>
      <c r="AK143">
        <f>IF(AE143&gt;0,Budget!AE143*AH$2/AE143,0)</f>
        <v>52.416560494385777</v>
      </c>
      <c r="AL143">
        <f>IF(AF143&gt;0,Budget!AF143*AH$2/AF143,0)</f>
        <v>30.592332487040338</v>
      </c>
      <c r="AM143">
        <f>IF(AG143&gt;0,Budget!AG143*AH$2/AG143,0)</f>
        <v>29.960310781755361</v>
      </c>
      <c r="AO143">
        <f>Données!X144</f>
        <v>10841</v>
      </c>
      <c r="AP143" s="53">
        <f>Données!BU144</f>
        <v>372.80700000000002</v>
      </c>
      <c r="AQ143" s="53">
        <f t="shared" si="27"/>
        <v>29.079389603735979</v>
      </c>
    </row>
    <row r="144" spans="1:43">
      <c r="A144" t="str">
        <f>Données!A145</f>
        <v>Slovénie</v>
      </c>
      <c r="B144" s="36">
        <f>IF(Données!AZ145&gt;0,1,0)</f>
        <v>1</v>
      </c>
      <c r="C144" s="36">
        <f>IF(Données!BA145&gt;0,1,0)</f>
        <v>1</v>
      </c>
      <c r="D144" s="36">
        <f>IF(Données!BB145&gt;0,1,0)</f>
        <v>1</v>
      </c>
      <c r="E144" s="36">
        <f>IF(Données!BC145&gt;0,1,0)</f>
        <v>1</v>
      </c>
      <c r="F144" s="36">
        <f>IF(Données!BD145&gt;0,1,0)</f>
        <v>1</v>
      </c>
      <c r="G144" s="36">
        <f>IF(Données!BE145&gt;0,1,0)</f>
        <v>1</v>
      </c>
      <c r="H144" s="36">
        <f>IF(Données!BF145&gt;0,1,0)</f>
        <v>1</v>
      </c>
      <c r="I144" s="36">
        <f>IF(Données!BG145&gt;0,1,0)</f>
        <v>1</v>
      </c>
      <c r="J144" s="36">
        <f>IF(Données!BH145&gt;0,1,0)</f>
        <v>1</v>
      </c>
      <c r="K144" s="36">
        <f>IF(Données!BI145&gt;0,1,0)</f>
        <v>1</v>
      </c>
      <c r="L144" s="36">
        <f>IF(Données!BJ145&gt;0,1,0)</f>
        <v>1</v>
      </c>
      <c r="M144" s="36">
        <f>IF(Données!BK145&gt;0,1,0)</f>
        <v>1</v>
      </c>
      <c r="N144" s="36">
        <f>IF(Données!BL145&gt;0,1,0)</f>
        <v>1</v>
      </c>
      <c r="O144" s="36">
        <f>IF(Données!BM145&gt;0,1,0)</f>
        <v>1</v>
      </c>
      <c r="P144" s="36">
        <f>IF(Données!BN145&gt;0,1,0)</f>
        <v>1</v>
      </c>
      <c r="Q144" s="36">
        <f>IF(Données!BO145&gt;0,1,0)</f>
        <v>1</v>
      </c>
      <c r="R144" s="36">
        <f>IF(Données!BP145&gt;0,1,0)</f>
        <v>1</v>
      </c>
      <c r="S144" s="36">
        <f>IF(Données!BQ145&gt;0,1,0)</f>
        <v>1</v>
      </c>
      <c r="T144" s="36">
        <f>IF(Données!BR145&gt;0,1,0)</f>
        <v>1</v>
      </c>
      <c r="U144" s="36">
        <f>IF(Données!BS145&gt;0,1,0)</f>
        <v>1</v>
      </c>
      <c r="V144" s="36">
        <f>IF(Données!BT145&gt;0,1,0)</f>
        <v>1</v>
      </c>
      <c r="W144" s="36">
        <f>IF(Données!BU145&gt;0,1,0)</f>
        <v>1</v>
      </c>
      <c r="X144" s="36">
        <f t="shared" si="22"/>
        <v>2</v>
      </c>
      <c r="Y144" s="36">
        <f t="shared" si="23"/>
        <v>5</v>
      </c>
      <c r="Z144" s="36">
        <f t="shared" si="24"/>
        <v>5</v>
      </c>
      <c r="AA144" s="36">
        <f t="shared" si="25"/>
        <v>5</v>
      </c>
      <c r="AB144" s="92">
        <f t="shared" si="26"/>
        <v>5</v>
      </c>
      <c r="AC144">
        <f>IF(X144&gt;0,(Données!AZ145+Données!BA145)/X144,0)</f>
        <v>22.447499999999998</v>
      </c>
      <c r="AD144">
        <f>IF(Y144&gt;0,SUM(Données!BB145:BF145)/Y144,0)</f>
        <v>25.839800000000004</v>
      </c>
      <c r="AE144">
        <f>IF(Z144&gt;0,SUM(Données!BG145:BK145)/Z144,0)</f>
        <v>46.082799999999999</v>
      </c>
      <c r="AF144">
        <f>IF(AA144&gt;0,SUM(Données!BL145:BP145)/AA144,0)</f>
        <v>48.783799999999999</v>
      </c>
      <c r="AG144">
        <f>IF(AB144&gt;0,SUM(Données!BQ145:BU145)/AB144,0)</f>
        <v>49.133399999999995</v>
      </c>
      <c r="AI144">
        <f>IF(AC144&gt;0,Budget!AC144*AH$2/AC144,0)</f>
        <v>18.888517652299811</v>
      </c>
      <c r="AJ144">
        <f>IF(AD144&gt;0,Budget!AD144*AH$2/AD144,0)</f>
        <v>18.870115093770075</v>
      </c>
      <c r="AK144">
        <f>IF(AE144&gt;0,Budget!AE144*AH$2/AE144,0)</f>
        <v>14.30902636124541</v>
      </c>
      <c r="AL144">
        <f>IF(AF144&gt;0,Budget!AF144*AH$2/AF144,0)</f>
        <v>10.679774843288142</v>
      </c>
      <c r="AM144">
        <f>IF(AG144&gt;0,Budget!AG144*AH$2/AG144,0)</f>
        <v>9.6431348125714909</v>
      </c>
      <c r="AO144">
        <f>Données!X145</f>
        <v>529</v>
      </c>
      <c r="AP144" s="53">
        <f>Données!BU145</f>
        <v>55.088000000000001</v>
      </c>
      <c r="AQ144" s="53">
        <f t="shared" si="27"/>
        <v>9.6028173104850421</v>
      </c>
    </row>
    <row r="145" spans="1:43">
      <c r="A145" t="str">
        <f>Données!A146</f>
        <v>Somalie</v>
      </c>
      <c r="B145" s="36">
        <f>IF(Données!AZ146&gt;0,1,0)</f>
        <v>0</v>
      </c>
      <c r="C145" s="36">
        <f>IF(Données!BA146&gt;0,1,0)</f>
        <v>0</v>
      </c>
      <c r="D145" s="36">
        <f>IF(Données!BB146&gt;0,1,0)</f>
        <v>0</v>
      </c>
      <c r="E145" s="36">
        <f>IF(Données!BC146&gt;0,1,0)</f>
        <v>0</v>
      </c>
      <c r="F145" s="36">
        <f>IF(Données!BD146&gt;0,1,0)</f>
        <v>0</v>
      </c>
      <c r="G145" s="36">
        <f>IF(Données!BE146&gt;0,1,0)</f>
        <v>0</v>
      </c>
      <c r="H145" s="36">
        <f>IF(Données!BF146&gt;0,1,0)</f>
        <v>0</v>
      </c>
      <c r="I145" s="36">
        <f>IF(Données!BG146&gt;0,1,0)</f>
        <v>0</v>
      </c>
      <c r="J145" s="36">
        <f>IF(Données!BH146&gt;0,1,0)</f>
        <v>0</v>
      </c>
      <c r="K145" s="36">
        <f>IF(Données!BI146&gt;0,1,0)</f>
        <v>0</v>
      </c>
      <c r="L145" s="36">
        <f>IF(Données!BJ146&gt;0,1,0)</f>
        <v>0</v>
      </c>
      <c r="M145" s="36">
        <f>IF(Données!BK146&gt;0,1,0)</f>
        <v>0</v>
      </c>
      <c r="N145" s="36">
        <f>IF(Données!BL146&gt;0,1,0)</f>
        <v>0</v>
      </c>
      <c r="O145" s="36">
        <f>IF(Données!BM146&gt;0,1,0)</f>
        <v>1</v>
      </c>
      <c r="P145" s="36">
        <f>IF(Données!BN146&gt;0,1,0)</f>
        <v>1</v>
      </c>
      <c r="Q145" s="36">
        <f>IF(Données!BO146&gt;0,1,0)</f>
        <v>1</v>
      </c>
      <c r="R145" s="36">
        <f>IF(Données!BP146&gt;0,1,0)</f>
        <v>1</v>
      </c>
      <c r="S145" s="36">
        <f>IF(Données!BQ146&gt;0,1,0)</f>
        <v>1</v>
      </c>
      <c r="T145" s="36">
        <f>IF(Données!BR146&gt;0,1,0)</f>
        <v>1</v>
      </c>
      <c r="U145" s="36">
        <f>IF(Données!BS146&gt;0,1,0)</f>
        <v>1</v>
      </c>
      <c r="V145" s="36">
        <f>IF(Données!BT146&gt;0,1,0)</f>
        <v>1</v>
      </c>
      <c r="W145" s="36">
        <f>IF(Données!BU146&gt;0,1,0)</f>
        <v>1</v>
      </c>
      <c r="X145" s="36">
        <f t="shared" si="22"/>
        <v>0</v>
      </c>
      <c r="Y145" s="36">
        <f t="shared" si="23"/>
        <v>0</v>
      </c>
      <c r="Z145" s="36">
        <f t="shared" si="24"/>
        <v>0</v>
      </c>
      <c r="AA145" s="36">
        <f t="shared" si="25"/>
        <v>4</v>
      </c>
      <c r="AB145" s="92">
        <f t="shared" si="26"/>
        <v>5</v>
      </c>
      <c r="AC145">
        <f>IF(X145&gt;0,(Données!AZ146+Données!BA146)/X145,0)</f>
        <v>0</v>
      </c>
      <c r="AD145">
        <f>IF(Y145&gt;0,SUM(Données!BB146:BF146)/Y145,0)</f>
        <v>0</v>
      </c>
      <c r="AE145">
        <f>IF(Z145&gt;0,SUM(Données!BG146:BK146)/Z145,0)</f>
        <v>0</v>
      </c>
      <c r="AF145">
        <f>IF(AA145&gt;0,SUM(Données!BL146:BP146)/AA145,0)</f>
        <v>6.3355000000000006</v>
      </c>
      <c r="AG145">
        <f>IF(AB145&gt;0,SUM(Données!BQ146:BU146)/AB145,0)</f>
        <v>7.2023999999999999</v>
      </c>
      <c r="AI145">
        <f>IF(AC145&gt;0,Budget!AC145*AH$2/AC145,0)</f>
        <v>0</v>
      </c>
      <c r="AJ145">
        <f>IF(AD145&gt;0,Budget!AD145*AH$2/AD145,0)</f>
        <v>0</v>
      </c>
      <c r="AK145">
        <f>IF(AE145&gt;0,Budget!AE145*AH$2/AE145,0)</f>
        <v>0</v>
      </c>
      <c r="AL145">
        <f>IF(AF145&gt;0,Budget!AF145*AH$2/AF145,0)</f>
        <v>0</v>
      </c>
      <c r="AM145">
        <f>IF(AG145&gt;0,Budget!AG145*AH$2/AG145,0)</f>
        <v>8.6082416972120406</v>
      </c>
      <c r="AO145">
        <f>Données!X146</f>
        <v>62</v>
      </c>
      <c r="AP145" s="53">
        <f>Données!BU146</f>
        <v>7.9029999999999996</v>
      </c>
      <c r="AQ145" s="53">
        <f t="shared" si="27"/>
        <v>7.8451221055295459</v>
      </c>
    </row>
    <row r="146" spans="1:43">
      <c r="A146" t="str">
        <f>Données!A147</f>
        <v>Soudan</v>
      </c>
      <c r="B146" s="36">
        <f>IF(Données!AZ147&gt;0,1,0)</f>
        <v>1</v>
      </c>
      <c r="C146" s="36">
        <f>IF(Données!BA147&gt;0,1,0)</f>
        <v>1</v>
      </c>
      <c r="D146" s="36">
        <f>IF(Données!BB147&gt;0,1,0)</f>
        <v>1</v>
      </c>
      <c r="E146" s="36">
        <f>IF(Données!BC147&gt;0,1,0)</f>
        <v>1</v>
      </c>
      <c r="F146" s="36">
        <f>IF(Données!BD147&gt;0,1,0)</f>
        <v>1</v>
      </c>
      <c r="G146" s="36">
        <f>IF(Données!BE147&gt;0,1,0)</f>
        <v>1</v>
      </c>
      <c r="H146" s="36">
        <f>IF(Données!BF147&gt;0,1,0)</f>
        <v>1</v>
      </c>
      <c r="I146" s="36">
        <f>IF(Données!BG147&gt;0,1,0)</f>
        <v>1</v>
      </c>
      <c r="J146" s="36">
        <f>IF(Données!BH147&gt;0,1,0)</f>
        <v>1</v>
      </c>
      <c r="K146" s="36">
        <f>IF(Données!BI147&gt;0,1,0)</f>
        <v>1</v>
      </c>
      <c r="L146" s="36">
        <f>IF(Données!BJ147&gt;0,1,0)</f>
        <v>1</v>
      </c>
      <c r="M146" s="36">
        <f>IF(Données!BK147&gt;0,1,0)</f>
        <v>1</v>
      </c>
      <c r="N146" s="36">
        <f>IF(Données!BL147&gt;0,1,0)</f>
        <v>1</v>
      </c>
      <c r="O146" s="36">
        <f>IF(Données!BM147&gt;0,1,0)</f>
        <v>1</v>
      </c>
      <c r="P146" s="36">
        <f>IF(Données!BN147&gt;0,1,0)</f>
        <v>1</v>
      </c>
      <c r="Q146" s="36">
        <f>IF(Données!BO147&gt;0,1,0)</f>
        <v>1</v>
      </c>
      <c r="R146" s="36">
        <f>IF(Données!BP147&gt;0,1,0)</f>
        <v>1</v>
      </c>
      <c r="S146" s="36">
        <f>IF(Données!BQ147&gt;0,1,0)</f>
        <v>1</v>
      </c>
      <c r="T146" s="36">
        <f>IF(Données!BR147&gt;0,1,0)</f>
        <v>1</v>
      </c>
      <c r="U146" s="36">
        <f>IF(Données!BS147&gt;0,1,0)</f>
        <v>1</v>
      </c>
      <c r="V146" s="36">
        <f>IF(Données!BT147&gt;0,1,0)</f>
        <v>1</v>
      </c>
      <c r="W146" s="36">
        <f>IF(Données!BU147&gt;0,1,0)</f>
        <v>1</v>
      </c>
      <c r="X146" s="36">
        <f t="shared" si="22"/>
        <v>2</v>
      </c>
      <c r="Y146" s="36">
        <f t="shared" si="23"/>
        <v>5</v>
      </c>
      <c r="Z146" s="36">
        <f t="shared" si="24"/>
        <v>5</v>
      </c>
      <c r="AA146" s="36">
        <f t="shared" si="25"/>
        <v>5</v>
      </c>
      <c r="AB146" s="92">
        <f t="shared" si="26"/>
        <v>5</v>
      </c>
      <c r="AC146">
        <f>IF(X146&gt;0,(Données!AZ147+Données!BA147)/X146,0)</f>
        <v>10.818999999999999</v>
      </c>
      <c r="AD146">
        <f>IF(Y146&gt;0,SUM(Données!BB147:BF147)/Y146,0)</f>
        <v>18.997599999999998</v>
      </c>
      <c r="AE146">
        <f>IF(Z146&gt;0,SUM(Données!BG147:BK147)/Z146,0)</f>
        <v>51.906399999999998</v>
      </c>
      <c r="AF146">
        <f>IF(AA146&gt;0,SUM(Données!BL147:BP147)/AA146,0)</f>
        <v>58.946000000000005</v>
      </c>
      <c r="AG146">
        <f>IF(AB146&gt;0,SUM(Données!BQ147:BU147)/AB146,0)</f>
        <v>46.381999999999998</v>
      </c>
      <c r="AI146">
        <f>IF(AC146&gt;0,Budget!AC146*AH$2/AC146,0)</f>
        <v>166.18911174785103</v>
      </c>
      <c r="AJ146">
        <f>IF(AD146&gt;0,Budget!AD146*AH$2/AD146,0)</f>
        <v>142.01793910809786</v>
      </c>
      <c r="AK146">
        <f>IF(AE146&gt;0,Budget!AE146*AH$2/AE146,0)</f>
        <v>107.89806266664613</v>
      </c>
      <c r="AL146">
        <f>IF(AF146&gt;0,Budget!AF146*AH$2/AF146,0)</f>
        <v>0</v>
      </c>
      <c r="AM146">
        <f>IF(AG146&gt;0,Budget!AG146*AH$2/AG146,0)</f>
        <v>61.588547281272909</v>
      </c>
      <c r="AO146">
        <f>Données!X147</f>
        <v>1048</v>
      </c>
      <c r="AP146" s="53">
        <f>Données!BU147</f>
        <v>31.468</v>
      </c>
      <c r="AQ146" s="53">
        <f t="shared" si="27"/>
        <v>33.303673573153681</v>
      </c>
    </row>
    <row r="147" spans="1:43">
      <c r="A147" t="str">
        <f>Données!A148</f>
        <v>Soudan du Sud</v>
      </c>
      <c r="B147" s="36">
        <f>IF(Données!AZ148&gt;0,1,0)</f>
        <v>0</v>
      </c>
      <c r="C147" s="36">
        <f>IF(Données!BA148&gt;0,1,0)</f>
        <v>0</v>
      </c>
      <c r="D147" s="36">
        <f>IF(Données!BB148&gt;0,1,0)</f>
        <v>0</v>
      </c>
      <c r="E147" s="36">
        <f>IF(Données!BC148&gt;0,1,0)</f>
        <v>0</v>
      </c>
      <c r="F147" s="36">
        <f>IF(Données!BD148&gt;0,1,0)</f>
        <v>0</v>
      </c>
      <c r="G147" s="36">
        <f>IF(Données!BE148&gt;0,1,0)</f>
        <v>0</v>
      </c>
      <c r="H147" s="36">
        <f>IF(Données!BF148&gt;0,1,0)</f>
        <v>0</v>
      </c>
      <c r="I147" s="36">
        <f>IF(Données!BG148&gt;0,1,0)</f>
        <v>0</v>
      </c>
      <c r="J147" s="36">
        <f>IF(Données!BH148&gt;0,1,0)</f>
        <v>0</v>
      </c>
      <c r="K147" s="36">
        <f>IF(Données!BI148&gt;0,1,0)</f>
        <v>0</v>
      </c>
      <c r="L147" s="36">
        <f>IF(Données!BJ148&gt;0,1,0)</f>
        <v>0</v>
      </c>
      <c r="M147" s="36">
        <f>IF(Données!BK148&gt;0,1,0)</f>
        <v>0</v>
      </c>
      <c r="N147" s="36">
        <f>IF(Données!BL148&gt;0,1,0)</f>
        <v>0</v>
      </c>
      <c r="O147" s="36">
        <f>IF(Données!BM148&gt;0,1,0)</f>
        <v>1</v>
      </c>
      <c r="P147" s="36">
        <f>IF(Données!BN148&gt;0,1,0)</f>
        <v>1</v>
      </c>
      <c r="Q147" s="36">
        <f>IF(Données!BO148&gt;0,1,0)</f>
        <v>1</v>
      </c>
      <c r="R147" s="36">
        <f>IF(Données!BP148&gt;0,1,0)</f>
        <v>1</v>
      </c>
      <c r="S147" s="36">
        <f>IF(Données!BQ148&gt;0,1,0)</f>
        <v>1</v>
      </c>
      <c r="T147" s="36">
        <f>IF(Données!BR148&gt;0,1,0)</f>
        <v>1</v>
      </c>
      <c r="U147" s="36">
        <f>IF(Données!BS148&gt;0,1,0)</f>
        <v>1</v>
      </c>
      <c r="V147" s="36">
        <f>IF(Données!BT148&gt;0,1,0)</f>
        <v>1</v>
      </c>
      <c r="W147" s="36">
        <f>IF(Données!BU148&gt;0,1,0)</f>
        <v>1</v>
      </c>
      <c r="X147" s="36">
        <f t="shared" si="22"/>
        <v>0</v>
      </c>
      <c r="Y147" s="36">
        <f t="shared" si="23"/>
        <v>0</v>
      </c>
      <c r="Z147" s="36">
        <f t="shared" si="24"/>
        <v>0</v>
      </c>
      <c r="AA147" s="36">
        <f t="shared" si="25"/>
        <v>4</v>
      </c>
      <c r="AB147" s="92">
        <f t="shared" si="26"/>
        <v>5</v>
      </c>
      <c r="AC147">
        <f>IF(X147&gt;0,(Données!AZ148+Données!BA148)/X147,0)</f>
        <v>0</v>
      </c>
      <c r="AD147">
        <f>IF(Y147&gt;0,SUM(Données!BB148:BF148)/Y147,0)</f>
        <v>0</v>
      </c>
      <c r="AE147">
        <f>IF(Z147&gt;0,SUM(Données!BG148:BK148)/Z147,0)</f>
        <v>0</v>
      </c>
      <c r="AF147">
        <f>IF(AA147&gt;0,SUM(Données!BL148:BP148)/AA147,0)</f>
        <v>14.626249999999999</v>
      </c>
      <c r="AG147">
        <f>IF(AB147&gt;0,SUM(Données!BQ148:BU148)/AB147,0)</f>
        <v>5.0945999999999998</v>
      </c>
      <c r="AI147">
        <f>IF(AC147&gt;0,Budget!AC147*AH$2/AC147,0)</f>
        <v>0</v>
      </c>
      <c r="AJ147">
        <f>IF(AD147&gt;0,Budget!AD147*AH$2/AD147,0)</f>
        <v>0</v>
      </c>
      <c r="AK147">
        <f>IF(AE147&gt;0,Budget!AE147*AH$2/AE147,0)</f>
        <v>0</v>
      </c>
      <c r="AL147">
        <f>IF(AF147&gt;0,Budget!AF147*AH$2/AF147,0)</f>
        <v>45.042304076574652</v>
      </c>
      <c r="AM147">
        <f>IF(AG147&gt;0,Budget!AG147*AH$2/AG147,0)</f>
        <v>35.724100027480077</v>
      </c>
      <c r="AO147">
        <f>Données!X148</f>
        <v>59</v>
      </c>
      <c r="AP147" s="53">
        <f>Données!BU148</f>
        <v>3.1509999999999998</v>
      </c>
      <c r="AQ147" s="53">
        <f t="shared" si="27"/>
        <v>18.724214535068235</v>
      </c>
    </row>
    <row r="148" spans="1:43">
      <c r="A148" t="str">
        <f>Données!A149</f>
        <v>Sri Lanka</v>
      </c>
      <c r="B148" s="36">
        <f>IF(Données!AZ149&gt;0,1,0)</f>
        <v>1</v>
      </c>
      <c r="C148" s="36">
        <f>IF(Données!BA149&gt;0,1,0)</f>
        <v>1</v>
      </c>
      <c r="D148" s="36">
        <f>IF(Données!BB149&gt;0,1,0)</f>
        <v>1</v>
      </c>
      <c r="E148" s="36">
        <f>IF(Données!BC149&gt;0,1,0)</f>
        <v>1</v>
      </c>
      <c r="F148" s="36">
        <f>IF(Données!BD149&gt;0,1,0)</f>
        <v>1</v>
      </c>
      <c r="G148" s="36">
        <f>IF(Données!BE149&gt;0,1,0)</f>
        <v>1</v>
      </c>
      <c r="H148" s="36">
        <f>IF(Données!BF149&gt;0,1,0)</f>
        <v>1</v>
      </c>
      <c r="I148" s="36">
        <f>IF(Données!BG149&gt;0,1,0)</f>
        <v>1</v>
      </c>
      <c r="J148" s="36">
        <f>IF(Données!BH149&gt;0,1,0)</f>
        <v>1</v>
      </c>
      <c r="K148" s="36">
        <f>IF(Données!BI149&gt;0,1,0)</f>
        <v>1</v>
      </c>
      <c r="L148" s="36">
        <f>IF(Données!BJ149&gt;0,1,0)</f>
        <v>1</v>
      </c>
      <c r="M148" s="36">
        <f>IF(Données!BK149&gt;0,1,0)</f>
        <v>1</v>
      </c>
      <c r="N148" s="36">
        <f>IF(Données!BL149&gt;0,1,0)</f>
        <v>1</v>
      </c>
      <c r="O148" s="36">
        <f>IF(Données!BM149&gt;0,1,0)</f>
        <v>1</v>
      </c>
      <c r="P148" s="36">
        <f>IF(Données!BN149&gt;0,1,0)</f>
        <v>1</v>
      </c>
      <c r="Q148" s="36">
        <f>IF(Données!BO149&gt;0,1,0)</f>
        <v>1</v>
      </c>
      <c r="R148" s="36">
        <f>IF(Données!BP149&gt;0,1,0)</f>
        <v>1</v>
      </c>
      <c r="S148" s="36">
        <f>IF(Données!BQ149&gt;0,1,0)</f>
        <v>1</v>
      </c>
      <c r="T148" s="36">
        <f>IF(Données!BR149&gt;0,1,0)</f>
        <v>1</v>
      </c>
      <c r="U148" s="36">
        <f>IF(Données!BS149&gt;0,1,0)</f>
        <v>1</v>
      </c>
      <c r="V148" s="36">
        <f>IF(Données!BT149&gt;0,1,0)</f>
        <v>1</v>
      </c>
      <c r="W148" s="36">
        <f>IF(Données!BU149&gt;0,1,0)</f>
        <v>1</v>
      </c>
      <c r="X148" s="36">
        <f t="shared" si="22"/>
        <v>2</v>
      </c>
      <c r="Y148" s="36">
        <f t="shared" si="23"/>
        <v>5</v>
      </c>
      <c r="Z148" s="36">
        <f t="shared" si="24"/>
        <v>5</v>
      </c>
      <c r="AA148" s="36">
        <f t="shared" si="25"/>
        <v>5</v>
      </c>
      <c r="AB148" s="92">
        <f t="shared" si="26"/>
        <v>5</v>
      </c>
      <c r="AC148">
        <f>IF(X148&gt;0,(Données!AZ149+Données!BA149)/X148,0)</f>
        <v>18.481000000000002</v>
      </c>
      <c r="AD148">
        <f>IF(Y148&gt;0,SUM(Données!BB149:BF149)/Y148,0)</f>
        <v>20.5684</v>
      </c>
      <c r="AE148">
        <f>IF(Z148&gt;0,SUM(Données!BG149:BK149)/Z148,0)</f>
        <v>38.412400000000005</v>
      </c>
      <c r="AF148">
        <f>IF(AA148&gt;0,SUM(Données!BL149:BP149)/AA148,0)</f>
        <v>68.796999999999997</v>
      </c>
      <c r="AG148">
        <f>IF(AB148&gt;0,SUM(Données!BQ149:BU149)/AB148,0)</f>
        <v>84.414199999999994</v>
      </c>
      <c r="AI148">
        <f>IF(AC148&gt;0,Budget!AC148*AH$2/AC148,0)</f>
        <v>71.47881608138087</v>
      </c>
      <c r="AJ148">
        <f>IF(AD148&gt;0,Budget!AD148*AH$2/AD148,0)</f>
        <v>62.523093677680322</v>
      </c>
      <c r="AK148">
        <f>IF(AE148&gt;0,Budget!AE148*AH$2/AE148,0)</f>
        <v>38.320958857035741</v>
      </c>
      <c r="AL148">
        <f>IF(AF148&gt;0,Budget!AF148*AH$2/AF148,0)</f>
        <v>24.820849746355218</v>
      </c>
      <c r="AM148">
        <f>IF(AG148&gt;0,Budget!AG148*AH$2/AG148,0)</f>
        <v>21.572199937925138</v>
      </c>
      <c r="AO148">
        <f>Données!X149</f>
        <v>1681</v>
      </c>
      <c r="AP148" s="53">
        <f>Données!BU149</f>
        <v>84.164000000000001</v>
      </c>
      <c r="AQ148" s="53">
        <f t="shared" si="27"/>
        <v>19.972910032793116</v>
      </c>
    </row>
    <row r="149" spans="1:43">
      <c r="A149" t="str">
        <f>Données!A150</f>
        <v>Suède</v>
      </c>
      <c r="B149" s="36">
        <f>IF(Données!AZ150&gt;0,1,0)</f>
        <v>1</v>
      </c>
      <c r="C149" s="36">
        <f>IF(Données!BA150&gt;0,1,0)</f>
        <v>1</v>
      </c>
      <c r="D149" s="36">
        <f>IF(Données!BB150&gt;0,1,0)</f>
        <v>1</v>
      </c>
      <c r="E149" s="36">
        <f>IF(Données!BC150&gt;0,1,0)</f>
        <v>1</v>
      </c>
      <c r="F149" s="36">
        <f>IF(Données!BD150&gt;0,1,0)</f>
        <v>1</v>
      </c>
      <c r="G149" s="36">
        <f>IF(Données!BE150&gt;0,1,0)</f>
        <v>1</v>
      </c>
      <c r="H149" s="36">
        <f>IF(Données!BF150&gt;0,1,0)</f>
        <v>1</v>
      </c>
      <c r="I149" s="36">
        <f>IF(Données!BG150&gt;0,1,0)</f>
        <v>1</v>
      </c>
      <c r="J149" s="36">
        <f>IF(Données!BH150&gt;0,1,0)</f>
        <v>1</v>
      </c>
      <c r="K149" s="36">
        <f>IF(Données!BI150&gt;0,1,0)</f>
        <v>1</v>
      </c>
      <c r="L149" s="36">
        <f>IF(Données!BJ150&gt;0,1,0)</f>
        <v>1</v>
      </c>
      <c r="M149" s="36">
        <f>IF(Données!BK150&gt;0,1,0)</f>
        <v>1</v>
      </c>
      <c r="N149" s="36">
        <f>IF(Données!BL150&gt;0,1,0)</f>
        <v>1</v>
      </c>
      <c r="O149" s="36">
        <f>IF(Données!BM150&gt;0,1,0)</f>
        <v>1</v>
      </c>
      <c r="P149" s="36">
        <f>IF(Données!BN150&gt;0,1,0)</f>
        <v>1</v>
      </c>
      <c r="Q149" s="36">
        <f>IF(Données!BO150&gt;0,1,0)</f>
        <v>1</v>
      </c>
      <c r="R149" s="36">
        <f>IF(Données!BP150&gt;0,1,0)</f>
        <v>1</v>
      </c>
      <c r="S149" s="36">
        <f>IF(Données!BQ150&gt;0,1,0)</f>
        <v>1</v>
      </c>
      <c r="T149" s="36">
        <f>IF(Données!BR150&gt;0,1,0)</f>
        <v>1</v>
      </c>
      <c r="U149" s="36">
        <f>IF(Données!BS150&gt;0,1,0)</f>
        <v>1</v>
      </c>
      <c r="V149" s="36">
        <f>IF(Données!BT150&gt;0,1,0)</f>
        <v>1</v>
      </c>
      <c r="W149" s="36">
        <f>IF(Données!BU150&gt;0,1,0)</f>
        <v>1</v>
      </c>
      <c r="X149" s="36">
        <f t="shared" si="22"/>
        <v>2</v>
      </c>
      <c r="Y149" s="36">
        <f t="shared" si="23"/>
        <v>5</v>
      </c>
      <c r="Z149" s="36">
        <f t="shared" si="24"/>
        <v>5</v>
      </c>
      <c r="AA149" s="36">
        <f t="shared" si="25"/>
        <v>5</v>
      </c>
      <c r="AB149" s="92">
        <f t="shared" si="26"/>
        <v>5</v>
      </c>
      <c r="AC149">
        <f>IF(X149&gt;0,(Données!AZ150+Données!BA150)/X149,0)</f>
        <v>269.20050000000003</v>
      </c>
      <c r="AD149">
        <f>IF(Y149&gt;0,SUM(Données!BB150:BF150)/Y149,0)</f>
        <v>295.69400000000002</v>
      </c>
      <c r="AE149">
        <f>IF(Z149&gt;0,SUM(Données!BG150:BK150)/Z149,0)</f>
        <v>448.625</v>
      </c>
      <c r="AF149">
        <f>IF(AA149&gt;0,SUM(Données!BL150:BP150)/AA149,0)</f>
        <v>550.19240000000002</v>
      </c>
      <c r="AG149">
        <f>IF(AB149&gt;0,SUM(Données!BQ150:BU150)/AB149,0)</f>
        <v>528.83760000000007</v>
      </c>
      <c r="AI149">
        <f>IF(AC149&gt;0,Budget!AC149*AH$2/AC149,0)</f>
        <v>22.577966980001893</v>
      </c>
      <c r="AJ149">
        <f>IF(AD149&gt;0,Budget!AD149*AH$2/AD149,0)</f>
        <v>19.915182587404548</v>
      </c>
      <c r="AK149">
        <f>IF(AE149&gt;0,Budget!AE149*AH$2/AE149,0)</f>
        <v>11.775090554471998</v>
      </c>
      <c r="AL149">
        <f>IF(AF149&gt;0,Budget!AF149*AH$2/AF149,0)</f>
        <v>9.3759928345066204</v>
      </c>
      <c r="AM149">
        <f>IF(AG149&gt;0,Budget!AG149*AH$2/AG149,0)</f>
        <v>10.588127621787859</v>
      </c>
      <c r="AO149">
        <f>Données!X150</f>
        <v>5755</v>
      </c>
      <c r="AP149" s="53">
        <f>Données!BU150</f>
        <v>547.12300000000005</v>
      </c>
      <c r="AQ149" s="53">
        <f t="shared" si="27"/>
        <v>10.518658510060808</v>
      </c>
    </row>
    <row r="150" spans="1:43">
      <c r="A150" t="str">
        <f>Données!A151</f>
        <v>Suisse</v>
      </c>
      <c r="B150" s="36">
        <f>IF(Données!AZ151&gt;0,1,0)</f>
        <v>1</v>
      </c>
      <c r="C150" s="36">
        <f>IF(Données!BA151&gt;0,1,0)</f>
        <v>1</v>
      </c>
      <c r="D150" s="36">
        <f>IF(Données!BB151&gt;0,1,0)</f>
        <v>1</v>
      </c>
      <c r="E150" s="36">
        <f>IF(Données!BC151&gt;0,1,0)</f>
        <v>1</v>
      </c>
      <c r="F150" s="36">
        <f>IF(Données!BD151&gt;0,1,0)</f>
        <v>1</v>
      </c>
      <c r="G150" s="36">
        <f>IF(Données!BE151&gt;0,1,0)</f>
        <v>1</v>
      </c>
      <c r="H150" s="36">
        <f>IF(Données!BF151&gt;0,1,0)</f>
        <v>1</v>
      </c>
      <c r="I150" s="36">
        <f>IF(Données!BG151&gt;0,1,0)</f>
        <v>1</v>
      </c>
      <c r="J150" s="36">
        <f>IF(Données!BH151&gt;0,1,0)</f>
        <v>1</v>
      </c>
      <c r="K150" s="36">
        <f>IF(Données!BI151&gt;0,1,0)</f>
        <v>1</v>
      </c>
      <c r="L150" s="36">
        <f>IF(Données!BJ151&gt;0,1,0)</f>
        <v>1</v>
      </c>
      <c r="M150" s="36">
        <f>IF(Données!BK151&gt;0,1,0)</f>
        <v>1</v>
      </c>
      <c r="N150" s="36">
        <f>IF(Données!BL151&gt;0,1,0)</f>
        <v>1</v>
      </c>
      <c r="O150" s="36">
        <f>IF(Données!BM151&gt;0,1,0)</f>
        <v>1</v>
      </c>
      <c r="P150" s="36">
        <f>IF(Données!BN151&gt;0,1,0)</f>
        <v>1</v>
      </c>
      <c r="Q150" s="36">
        <f>IF(Données!BO151&gt;0,1,0)</f>
        <v>1</v>
      </c>
      <c r="R150" s="36">
        <f>IF(Données!BP151&gt;0,1,0)</f>
        <v>1</v>
      </c>
      <c r="S150" s="36">
        <f>IF(Données!BQ151&gt;0,1,0)</f>
        <v>1</v>
      </c>
      <c r="T150" s="36">
        <f>IF(Données!BR151&gt;0,1,0)</f>
        <v>1</v>
      </c>
      <c r="U150" s="36">
        <f>IF(Données!BS151&gt;0,1,0)</f>
        <v>1</v>
      </c>
      <c r="V150" s="36">
        <f>IF(Données!BT151&gt;0,1,0)</f>
        <v>1</v>
      </c>
      <c r="W150" s="36">
        <f>IF(Données!BU151&gt;0,1,0)</f>
        <v>1</v>
      </c>
      <c r="X150" s="36">
        <f t="shared" si="22"/>
        <v>2</v>
      </c>
      <c r="Y150" s="36">
        <f t="shared" si="23"/>
        <v>5</v>
      </c>
      <c r="Z150" s="36">
        <f t="shared" si="24"/>
        <v>5</v>
      </c>
      <c r="AA150" s="36">
        <f t="shared" si="25"/>
        <v>5</v>
      </c>
      <c r="AB150" s="92">
        <f t="shared" si="26"/>
        <v>5</v>
      </c>
      <c r="AC150">
        <f>IF(X150&gt;0,(Données!AZ151+Données!BA151)/X150,0)</f>
        <v>292.17950000000002</v>
      </c>
      <c r="AD150">
        <f>IF(Y150&gt;0,SUM(Données!BB151:BF151)/Y150,0)</f>
        <v>319.82399999999996</v>
      </c>
      <c r="AE150">
        <f>IF(Z150&gt;0,SUM(Données!BG151:BK151)/Z150,0)</f>
        <v>483.11060000000009</v>
      </c>
      <c r="AF150">
        <f>IF(AA150&gt;0,SUM(Données!BL151:BP151)/AA150,0)</f>
        <v>669.77119999999991</v>
      </c>
      <c r="AG150">
        <f>IF(AB150&gt;0,SUM(Données!BQ151:BU151)/AB150,0)</f>
        <v>688.0598</v>
      </c>
      <c r="AI150">
        <f>IF(AC150&gt;0,Budget!AC150*AH$2/AC150,0)</f>
        <v>18.591311163171952</v>
      </c>
      <c r="AJ150">
        <f>IF(AD150&gt;0,Budget!AD150*AH$2/AD150,0)</f>
        <v>15.169593276301969</v>
      </c>
      <c r="AK150">
        <f>IF(AE150&gt;0,Budget!AE150*AH$2/AE150,0)</f>
        <v>9.1242046852211462</v>
      </c>
      <c r="AL150">
        <f>IF(AF150&gt;0,Budget!AF150*AH$2/AF150,0)</f>
        <v>6.5499979694558386</v>
      </c>
      <c r="AM150">
        <f>IF(AG150&gt;0,Budget!AG150*AH$2/AG150,0)</f>
        <v>6.7322636782442453</v>
      </c>
      <c r="AO150">
        <f>Données!X151</f>
        <v>4796</v>
      </c>
      <c r="AP150" s="53">
        <f>Données!BU151</f>
        <v>707.57</v>
      </c>
      <c r="AQ150" s="53">
        <f t="shared" si="27"/>
        <v>6.7781279590711865</v>
      </c>
    </row>
    <row r="151" spans="1:43">
      <c r="A151" t="str">
        <f>Données!A152</f>
        <v>Syrie</v>
      </c>
      <c r="B151" s="36">
        <f>IF(Données!AZ152&gt;0,1,0)</f>
        <v>1</v>
      </c>
      <c r="C151" s="36">
        <f>IF(Données!BA152&gt;0,1,0)</f>
        <v>1</v>
      </c>
      <c r="D151" s="36">
        <f>IF(Données!BB152&gt;0,1,0)</f>
        <v>1</v>
      </c>
      <c r="E151" s="36">
        <f>IF(Données!BC152&gt;0,1,0)</f>
        <v>1</v>
      </c>
      <c r="F151" s="36">
        <f>IF(Données!BD152&gt;0,1,0)</f>
        <v>1</v>
      </c>
      <c r="G151" s="36">
        <f>IF(Données!BE152&gt;0,1,0)</f>
        <v>1</v>
      </c>
      <c r="H151" s="36">
        <f>IF(Données!BF152&gt;0,1,0)</f>
        <v>1</v>
      </c>
      <c r="I151" s="36">
        <f>IF(Données!BG152&gt;0,1,0)</f>
        <v>1</v>
      </c>
      <c r="J151" s="36">
        <f>IF(Données!BH152&gt;0,1,0)</f>
        <v>1</v>
      </c>
      <c r="K151" s="36">
        <f>IF(Données!BI152&gt;0,1,0)</f>
        <v>1</v>
      </c>
      <c r="L151" s="36">
        <f>IF(Données!BJ152&gt;0,1,0)</f>
        <v>1</v>
      </c>
      <c r="M151" s="36">
        <f>IF(Données!BK152&gt;0,1,0)</f>
        <v>1</v>
      </c>
      <c r="N151" s="36">
        <f>IF(Données!BL152&gt;0,1,0)</f>
        <v>1</v>
      </c>
      <c r="O151" s="36">
        <f>IF(Données!BM152&gt;0,1,0)</f>
        <v>0</v>
      </c>
      <c r="P151" s="36">
        <f>IF(Données!BN152&gt;0,1,0)</f>
        <v>0</v>
      </c>
      <c r="Q151" s="36">
        <f>IF(Données!BO152&gt;0,1,0)</f>
        <v>0</v>
      </c>
      <c r="R151" s="36">
        <f>IF(Données!BP152&gt;0,1,0)</f>
        <v>0</v>
      </c>
      <c r="S151" s="36">
        <f>IF(Données!BQ152&gt;0,1,0)</f>
        <v>0</v>
      </c>
      <c r="T151" s="36">
        <f>IF(Données!BR152&gt;0,1,0)</f>
        <v>0</v>
      </c>
      <c r="U151" s="36">
        <f>IF(Données!BS152&gt;0,1,0)</f>
        <v>0</v>
      </c>
      <c r="V151" s="36">
        <f>IF(Données!BT152&gt;0,1,0)</f>
        <v>0</v>
      </c>
      <c r="W151" s="36">
        <f>IF(Données!BU152&gt;0,1,0)</f>
        <v>0</v>
      </c>
      <c r="X151" s="36">
        <f t="shared" si="22"/>
        <v>2</v>
      </c>
      <c r="Y151" s="36">
        <f t="shared" si="23"/>
        <v>5</v>
      </c>
      <c r="Z151" s="36">
        <f t="shared" si="24"/>
        <v>5</v>
      </c>
      <c r="AA151" s="36">
        <f t="shared" si="25"/>
        <v>1</v>
      </c>
      <c r="AB151" s="92">
        <f t="shared" si="26"/>
        <v>0</v>
      </c>
      <c r="AC151">
        <f>IF(X151&gt;0,(Données!AZ152+Données!BA152)/X151,0)</f>
        <v>16.464500000000001</v>
      </c>
      <c r="AD151">
        <f>IF(Y151&gt;0,SUM(Données!BB152:BF152)/Y151,0)</f>
        <v>22.1008</v>
      </c>
      <c r="AE151">
        <f>IF(Z151&gt;0,SUM(Données!BG152:BK152)/Z151,0)</f>
        <v>41.952600000000004</v>
      </c>
      <c r="AF151">
        <f>IF(AA151&gt;0,SUM(Données!BL152:BP152)/AA151,0)</f>
        <v>60.042999999999999</v>
      </c>
      <c r="AG151">
        <f>IF(AB151&gt;0,SUM(Données!BQ152:BU152)/AB151,0)</f>
        <v>0</v>
      </c>
      <c r="AI151">
        <f>IF(AC151&gt;0,Budget!AC151*AH$2/AC151,0)</f>
        <v>0</v>
      </c>
      <c r="AJ151">
        <f>IF(AD151&gt;0,Budget!AD151*AH$2/AD151,0)</f>
        <v>0</v>
      </c>
      <c r="AK151">
        <f>IF(AE151&gt;0,Budget!AE151*AH$2/AE151,0)</f>
        <v>0</v>
      </c>
      <c r="AL151">
        <f>IF(AF151&gt;0,Budget!AF151*AH$2/AF151,0)</f>
        <v>0</v>
      </c>
      <c r="AM151">
        <f>IF(AG151&gt;0,Budget!AG151*AH$2/AG151,0)</f>
        <v>0</v>
      </c>
      <c r="AO151">
        <f>Données!X152</f>
        <v>0</v>
      </c>
      <c r="AP151" s="53">
        <f>Données!BU152</f>
        <v>0</v>
      </c>
      <c r="AQ151" s="53" t="e">
        <f t="shared" si="27"/>
        <v>#DIV/0!</v>
      </c>
    </row>
    <row r="152" spans="1:43">
      <c r="A152" t="str">
        <f>Données!A153</f>
        <v>Tadjikistan</v>
      </c>
      <c r="B152" s="36">
        <f>IF(Données!AZ153&gt;0,1,0)</f>
        <v>1</v>
      </c>
      <c r="C152" s="36">
        <f>IF(Données!BA153&gt;0,1,0)</f>
        <v>1</v>
      </c>
      <c r="D152" s="36">
        <f>IF(Données!BB153&gt;0,1,0)</f>
        <v>1</v>
      </c>
      <c r="E152" s="36">
        <f>IF(Données!BC153&gt;0,1,0)</f>
        <v>1</v>
      </c>
      <c r="F152" s="36">
        <f>IF(Données!BD153&gt;0,1,0)</f>
        <v>1</v>
      </c>
      <c r="G152" s="36">
        <f>IF(Données!BE153&gt;0,1,0)</f>
        <v>1</v>
      </c>
      <c r="H152" s="36">
        <f>IF(Données!BF153&gt;0,1,0)</f>
        <v>1</v>
      </c>
      <c r="I152" s="36">
        <f>IF(Données!BG153&gt;0,1,0)</f>
        <v>1</v>
      </c>
      <c r="J152" s="36">
        <f>IF(Données!BH153&gt;0,1,0)</f>
        <v>1</v>
      </c>
      <c r="K152" s="36">
        <f>IF(Données!BI153&gt;0,1,0)</f>
        <v>1</v>
      </c>
      <c r="L152" s="36">
        <f>IF(Données!BJ153&gt;0,1,0)</f>
        <v>1</v>
      </c>
      <c r="M152" s="36">
        <f>IF(Données!BK153&gt;0,1,0)</f>
        <v>1</v>
      </c>
      <c r="N152" s="36">
        <f>IF(Données!BL153&gt;0,1,0)</f>
        <v>1</v>
      </c>
      <c r="O152" s="36">
        <f>IF(Données!BM153&gt;0,1,0)</f>
        <v>1</v>
      </c>
      <c r="P152" s="36">
        <f>IF(Données!BN153&gt;0,1,0)</f>
        <v>1</v>
      </c>
      <c r="Q152" s="36">
        <f>IF(Données!BO153&gt;0,1,0)</f>
        <v>1</v>
      </c>
      <c r="R152" s="36">
        <f>IF(Données!BP153&gt;0,1,0)</f>
        <v>1</v>
      </c>
      <c r="S152" s="36">
        <f>IF(Données!BQ153&gt;0,1,0)</f>
        <v>1</v>
      </c>
      <c r="T152" s="36">
        <f>IF(Données!BR153&gt;0,1,0)</f>
        <v>1</v>
      </c>
      <c r="U152" s="36">
        <f>IF(Données!BS153&gt;0,1,0)</f>
        <v>1</v>
      </c>
      <c r="V152" s="36">
        <f>IF(Données!BT153&gt;0,1,0)</f>
        <v>1</v>
      </c>
      <c r="W152" s="36">
        <f>IF(Données!BU153&gt;0,1,0)</f>
        <v>1</v>
      </c>
      <c r="X152" s="36">
        <f t="shared" si="22"/>
        <v>2</v>
      </c>
      <c r="Y152" s="36">
        <f t="shared" si="23"/>
        <v>5</v>
      </c>
      <c r="Z152" s="36">
        <f t="shared" si="24"/>
        <v>5</v>
      </c>
      <c r="AA152" s="36">
        <f t="shared" si="25"/>
        <v>5</v>
      </c>
      <c r="AB152" s="92">
        <f t="shared" si="26"/>
        <v>5</v>
      </c>
      <c r="AC152">
        <f>IF(X152&gt;0,(Données!AZ153+Données!BA153)/X152,0)</f>
        <v>1.2035</v>
      </c>
      <c r="AD152">
        <f>IF(Y152&gt;0,SUM(Données!BB153:BF153)/Y152,0)</f>
        <v>1.3775999999999999</v>
      </c>
      <c r="AE152">
        <f>IF(Z152&gt;0,SUM(Données!BG153:BK153)/Z152,0)</f>
        <v>3.7891999999999997</v>
      </c>
      <c r="AF152">
        <f>IF(AA152&gt;0,SUM(Données!BL153:BP153)/AA152,0)</f>
        <v>7.5009999999999994</v>
      </c>
      <c r="AG152">
        <f>IF(AB152&gt;0,SUM(Données!BQ153:BU153)/AB152,0)</f>
        <v>7.4343999999999992</v>
      </c>
      <c r="AI152">
        <f>IF(AC152&gt;0,Budget!AC152*AH$2/AC152,0)</f>
        <v>15.164104694640631</v>
      </c>
      <c r="AJ152">
        <f>IF(AD152&gt;0,Budget!AD152*AH$2/AD152,0)</f>
        <v>21.007549361207897</v>
      </c>
      <c r="AK152">
        <f>IF(AE152&gt;0,Budget!AE152*AH$2/AE152,0)</f>
        <v>10.331996199725538</v>
      </c>
      <c r="AL152">
        <f>IF(AF152&gt;0,Budget!AF152*AH$2/AF152,0)</f>
        <v>7.7156379149446748</v>
      </c>
      <c r="AM152">
        <f>IF(AG152&gt;0,Budget!AG152*AH$2/AG152,0)</f>
        <v>10.720434735822664</v>
      </c>
      <c r="AO152">
        <f>Données!X153</f>
        <v>0</v>
      </c>
      <c r="AP152" s="53">
        <f>Données!BU153</f>
        <v>7.6980000000000004</v>
      </c>
      <c r="AQ152" s="53">
        <f t="shared" si="27"/>
        <v>0</v>
      </c>
    </row>
    <row r="153" spans="1:43">
      <c r="A153" t="str">
        <f>Données!A154</f>
        <v>Taiwan</v>
      </c>
      <c r="B153" s="36">
        <f>IF(Données!AZ154&gt;0,1,0)</f>
        <v>1</v>
      </c>
      <c r="C153" s="36">
        <f>IF(Données!BA154&gt;0,1,0)</f>
        <v>1</v>
      </c>
      <c r="D153" s="36">
        <f>IF(Données!BB154&gt;0,1,0)</f>
        <v>1</v>
      </c>
      <c r="E153" s="36">
        <f>IF(Données!BC154&gt;0,1,0)</f>
        <v>1</v>
      </c>
      <c r="F153" s="36">
        <f>IF(Données!BD154&gt;0,1,0)</f>
        <v>1</v>
      </c>
      <c r="G153" s="36">
        <f>IF(Données!BE154&gt;0,1,0)</f>
        <v>1</v>
      </c>
      <c r="H153" s="36">
        <f>IF(Données!BF154&gt;0,1,0)</f>
        <v>1</v>
      </c>
      <c r="I153" s="36">
        <f>IF(Données!BG154&gt;0,1,0)</f>
        <v>1</v>
      </c>
      <c r="J153" s="36">
        <f>IF(Données!BH154&gt;0,1,0)</f>
        <v>1</v>
      </c>
      <c r="K153" s="36">
        <f>IF(Données!BI154&gt;0,1,0)</f>
        <v>1</v>
      </c>
      <c r="L153" s="36">
        <f>IF(Données!BJ154&gt;0,1,0)</f>
        <v>1</v>
      </c>
      <c r="M153" s="36">
        <f>IF(Données!BK154&gt;0,1,0)</f>
        <v>1</v>
      </c>
      <c r="N153" s="36">
        <f>IF(Données!BL154&gt;0,1,0)</f>
        <v>1</v>
      </c>
      <c r="O153" s="36">
        <f>IF(Données!BM154&gt;0,1,0)</f>
        <v>1</v>
      </c>
      <c r="P153" s="36">
        <f>IF(Données!BN154&gt;0,1,0)</f>
        <v>1</v>
      </c>
      <c r="Q153" s="36">
        <f>IF(Données!BO154&gt;0,1,0)</f>
        <v>1</v>
      </c>
      <c r="R153" s="36">
        <f>IF(Données!BP154&gt;0,1,0)</f>
        <v>1</v>
      </c>
      <c r="S153" s="36">
        <f>IF(Données!BQ154&gt;0,1,0)</f>
        <v>1</v>
      </c>
      <c r="T153" s="36">
        <f>IF(Données!BR154&gt;0,1,0)</f>
        <v>1</v>
      </c>
      <c r="U153" s="36">
        <f>IF(Données!BS154&gt;0,1,0)</f>
        <v>1</v>
      </c>
      <c r="V153" s="36">
        <f>IF(Données!BT154&gt;0,1,0)</f>
        <v>1</v>
      </c>
      <c r="W153" s="36">
        <f>IF(Données!BU154&gt;0,1,0)</f>
        <v>1</v>
      </c>
      <c r="X153" s="36">
        <f t="shared" si="22"/>
        <v>2</v>
      </c>
      <c r="Y153" s="36">
        <f t="shared" si="23"/>
        <v>5</v>
      </c>
      <c r="Z153" s="36">
        <f t="shared" si="24"/>
        <v>5</v>
      </c>
      <c r="AA153" s="36">
        <f t="shared" si="25"/>
        <v>5</v>
      </c>
      <c r="AB153" s="92">
        <f t="shared" si="26"/>
        <v>5</v>
      </c>
      <c r="AC153">
        <f>IF(X153&gt;0,(Données!AZ154+Données!BA154)/X153,0)</f>
        <v>292.29049999999995</v>
      </c>
      <c r="AD153">
        <f>IF(Y153&gt;0,SUM(Données!BB154:BF154)/Y153,0)</f>
        <v>321.56619999999998</v>
      </c>
      <c r="AE153">
        <f>IF(Z153&gt;0,SUM(Données!BG154:BK154)/Z153,0)</f>
        <v>396.33980000000003</v>
      </c>
      <c r="AF153">
        <f>IF(AA153&gt;0,SUM(Données!BL154:BP154)/AA153,0)</f>
        <v>493.96899999999994</v>
      </c>
      <c r="AG153">
        <f>IF(AB153&gt;0,SUM(Données!BQ154:BU154)/AB153,0)</f>
        <v>564.53500000000008</v>
      </c>
      <c r="AI153">
        <f>IF(AC153&gt;0,Budget!AC153*AH$2/AC153,0)</f>
        <v>41.559681207565767</v>
      </c>
      <c r="AJ153">
        <f>IF(AD153&gt;0,Budget!AD153*AH$2/AD153,0)</f>
        <v>31.943655769791729</v>
      </c>
      <c r="AK153">
        <f>IF(AE153&gt;0,Budget!AE153*AH$2/AE153,0)</f>
        <v>24.992695661651947</v>
      </c>
      <c r="AL153">
        <f>IF(AF153&gt;0,Budget!AF153*AH$2/AF153,0)</f>
        <v>20.694011162643815</v>
      </c>
      <c r="AM153">
        <f>IF(AG153&gt;0,Budget!AG153*AH$2/AG153,0)</f>
        <v>18.605755179041157</v>
      </c>
      <c r="AO153">
        <f>Données!X154</f>
        <v>10714</v>
      </c>
      <c r="AP153" s="53">
        <f>Données!BU154</f>
        <v>601.43100000000004</v>
      </c>
      <c r="AQ153" s="53">
        <f t="shared" si="27"/>
        <v>17.814179847729829</v>
      </c>
    </row>
    <row r="154" spans="1:43">
      <c r="A154" t="str">
        <f>Données!A155</f>
        <v>Tanzanie</v>
      </c>
      <c r="B154" s="36">
        <f>IF(Données!AZ155&gt;0,1,0)</f>
        <v>1</v>
      </c>
      <c r="C154" s="36">
        <f>IF(Données!BA155&gt;0,1,0)</f>
        <v>1</v>
      </c>
      <c r="D154" s="36">
        <f>IF(Données!BB155&gt;0,1,0)</f>
        <v>1</v>
      </c>
      <c r="E154" s="36">
        <f>IF(Données!BC155&gt;0,1,0)</f>
        <v>1</v>
      </c>
      <c r="F154" s="36">
        <f>IF(Données!BD155&gt;0,1,0)</f>
        <v>1</v>
      </c>
      <c r="G154" s="36">
        <f>IF(Données!BE155&gt;0,1,0)</f>
        <v>1</v>
      </c>
      <c r="H154" s="36">
        <f>IF(Données!BF155&gt;0,1,0)</f>
        <v>1</v>
      </c>
      <c r="I154" s="36">
        <f>IF(Données!BG155&gt;0,1,0)</f>
        <v>1</v>
      </c>
      <c r="J154" s="36">
        <f>IF(Données!BH155&gt;0,1,0)</f>
        <v>1</v>
      </c>
      <c r="K154" s="36">
        <f>IF(Données!BI155&gt;0,1,0)</f>
        <v>1</v>
      </c>
      <c r="L154" s="36">
        <f>IF(Données!BJ155&gt;0,1,0)</f>
        <v>1</v>
      </c>
      <c r="M154" s="36">
        <f>IF(Données!BK155&gt;0,1,0)</f>
        <v>1</v>
      </c>
      <c r="N154" s="36">
        <f>IF(Données!BL155&gt;0,1,0)</f>
        <v>1</v>
      </c>
      <c r="O154" s="36">
        <f>IF(Données!BM155&gt;0,1,0)</f>
        <v>1</v>
      </c>
      <c r="P154" s="36">
        <f>IF(Données!BN155&gt;0,1,0)</f>
        <v>1</v>
      </c>
      <c r="Q154" s="36">
        <f>IF(Données!BO155&gt;0,1,0)</f>
        <v>1</v>
      </c>
      <c r="R154" s="36">
        <f>IF(Données!BP155&gt;0,1,0)</f>
        <v>1</v>
      </c>
      <c r="S154" s="36">
        <f>IF(Données!BQ155&gt;0,1,0)</f>
        <v>1</v>
      </c>
      <c r="T154" s="36">
        <f>IF(Données!BR155&gt;0,1,0)</f>
        <v>1</v>
      </c>
      <c r="U154" s="36">
        <f>IF(Données!BS155&gt;0,1,0)</f>
        <v>1</v>
      </c>
      <c r="V154" s="36">
        <f>IF(Données!BT155&gt;0,1,0)</f>
        <v>1</v>
      </c>
      <c r="W154" s="36">
        <f>IF(Données!BU155&gt;0,1,0)</f>
        <v>1</v>
      </c>
      <c r="X154" s="36">
        <f t="shared" si="22"/>
        <v>2</v>
      </c>
      <c r="Y154" s="36">
        <f t="shared" si="23"/>
        <v>5</v>
      </c>
      <c r="Z154" s="36">
        <f t="shared" si="24"/>
        <v>5</v>
      </c>
      <c r="AA154" s="36">
        <f t="shared" si="25"/>
        <v>5</v>
      </c>
      <c r="AB154" s="92">
        <f t="shared" si="26"/>
        <v>5</v>
      </c>
      <c r="AC154">
        <f>IF(X154&gt;0,(Données!AZ155+Données!BA155)/X154,0)</f>
        <v>10.539000000000001</v>
      </c>
      <c r="AD154">
        <f>IF(Y154&gt;0,SUM(Données!BB155:BF155)/Y154,0)</f>
        <v>13.6214</v>
      </c>
      <c r="AE154">
        <f>IF(Z154&gt;0,SUM(Données!BG155:BK155)/Z154,0)</f>
        <v>22.596799999999998</v>
      </c>
      <c r="AF154">
        <f>IF(AA154&gt;0,SUM(Données!BL155:BP155)/AA154,0)</f>
        <v>40.000199999999992</v>
      </c>
      <c r="AG154">
        <f>IF(AB154&gt;0,SUM(Données!BQ155:BU155)/AB154,0)</f>
        <v>53.864800000000002</v>
      </c>
      <c r="AI154">
        <f>IF(AC154&gt;0,Budget!AC154*AH$2/AC154,0)</f>
        <v>14.659834898946768</v>
      </c>
      <c r="AJ154">
        <f>IF(AD154&gt;0,Budget!AD154*AH$2/AD154,0)</f>
        <v>12.9795762550105</v>
      </c>
      <c r="AK154">
        <f>IF(AE154&gt;0,Budget!AE154*AH$2/AE154,0)</f>
        <v>9.4172626212561088</v>
      </c>
      <c r="AL154">
        <f>IF(AF154&gt;0,Budget!AF154*AH$2/AF154,0)</f>
        <v>9.1349543252283745</v>
      </c>
      <c r="AM154">
        <f>IF(AG154&gt;0,Budget!AG154*AH$2/AG154,0)</f>
        <v>11.224398865307213</v>
      </c>
      <c r="AO154">
        <f>Données!X155</f>
        <v>675</v>
      </c>
      <c r="AP154" s="53">
        <f>Données!BU155</f>
        <v>61.031999999999996</v>
      </c>
      <c r="AQ154" s="53">
        <f t="shared" si="27"/>
        <v>11.059771922925679</v>
      </c>
    </row>
    <row r="155" spans="1:43">
      <c r="A155" t="str">
        <f>Données!A156</f>
        <v>Tchad</v>
      </c>
      <c r="B155" s="36">
        <f>IF(Données!AZ156&gt;0,1,0)</f>
        <v>1</v>
      </c>
      <c r="C155" s="36">
        <f>IF(Données!BA156&gt;0,1,0)</f>
        <v>1</v>
      </c>
      <c r="D155" s="36">
        <f>IF(Données!BB156&gt;0,1,0)</f>
        <v>1</v>
      </c>
      <c r="E155" s="36">
        <f>IF(Données!BC156&gt;0,1,0)</f>
        <v>1</v>
      </c>
      <c r="F155" s="36">
        <f>IF(Données!BD156&gt;0,1,0)</f>
        <v>1</v>
      </c>
      <c r="G155" s="36">
        <f>IF(Données!BE156&gt;0,1,0)</f>
        <v>1</v>
      </c>
      <c r="H155" s="36">
        <f>IF(Données!BF156&gt;0,1,0)</f>
        <v>1</v>
      </c>
      <c r="I155" s="36">
        <f>IF(Données!BG156&gt;0,1,0)</f>
        <v>1</v>
      </c>
      <c r="J155" s="36">
        <f>IF(Données!BH156&gt;0,1,0)</f>
        <v>1</v>
      </c>
      <c r="K155" s="36">
        <f>IF(Données!BI156&gt;0,1,0)</f>
        <v>1</v>
      </c>
      <c r="L155" s="36">
        <f>IF(Données!BJ156&gt;0,1,0)</f>
        <v>1</v>
      </c>
      <c r="M155" s="36">
        <f>IF(Données!BK156&gt;0,1,0)</f>
        <v>1</v>
      </c>
      <c r="N155" s="36">
        <f>IF(Données!BL156&gt;0,1,0)</f>
        <v>1</v>
      </c>
      <c r="O155" s="36">
        <f>IF(Données!BM156&gt;0,1,0)</f>
        <v>1</v>
      </c>
      <c r="P155" s="36">
        <f>IF(Données!BN156&gt;0,1,0)</f>
        <v>1</v>
      </c>
      <c r="Q155" s="36">
        <f>IF(Données!BO156&gt;0,1,0)</f>
        <v>1</v>
      </c>
      <c r="R155" s="36">
        <f>IF(Données!BP156&gt;0,1,0)</f>
        <v>1</v>
      </c>
      <c r="S155" s="36">
        <f>IF(Données!BQ156&gt;0,1,0)</f>
        <v>1</v>
      </c>
      <c r="T155" s="36">
        <f>IF(Données!BR156&gt;0,1,0)</f>
        <v>1</v>
      </c>
      <c r="U155" s="36">
        <f>IF(Données!BS156&gt;0,1,0)</f>
        <v>1</v>
      </c>
      <c r="V155" s="36">
        <f>IF(Données!BT156&gt;0,1,0)</f>
        <v>1</v>
      </c>
      <c r="W155" s="36">
        <f>IF(Données!BU156&gt;0,1,0)</f>
        <v>1</v>
      </c>
      <c r="X155" s="36">
        <f t="shared" si="22"/>
        <v>2</v>
      </c>
      <c r="Y155" s="36">
        <f t="shared" si="23"/>
        <v>5</v>
      </c>
      <c r="Z155" s="36">
        <f t="shared" si="24"/>
        <v>5</v>
      </c>
      <c r="AA155" s="36">
        <f t="shared" si="25"/>
        <v>5</v>
      </c>
      <c r="AB155" s="92">
        <f t="shared" si="26"/>
        <v>5</v>
      </c>
      <c r="AC155">
        <f>IF(X155&gt;0,(Données!AZ156+Données!BA156)/X155,0)</f>
        <v>1.8570000000000002</v>
      </c>
      <c r="AD155">
        <f>IF(Y155&gt;0,SUM(Données!BB156:BF156)/Y155,0)</f>
        <v>2.774</v>
      </c>
      <c r="AE155">
        <f>IF(Z155&gt;0,SUM(Données!BG156:BK156)/Z155,0)</f>
        <v>8.5136000000000003</v>
      </c>
      <c r="AF155">
        <f>IF(AA155&gt;0,SUM(Données!BL156:BP156)/AA155,0)</f>
        <v>12.4582</v>
      </c>
      <c r="AG155">
        <f>IF(AB155&gt;0,SUM(Données!BQ156:BU156)/AB155,0)</f>
        <v>10.646000000000001</v>
      </c>
      <c r="AI155">
        <f>IF(AC155&gt;0,Budget!AC155*AH$2/AC155,0)</f>
        <v>16.208939149165321</v>
      </c>
      <c r="AJ155">
        <f>IF(AD155&gt;0,Budget!AD155*AH$2/AD155,0)</f>
        <v>18.795962509012256</v>
      </c>
      <c r="AK155">
        <f>IF(AE155&gt;0,Budget!AE155*AH$2/AE155,0)</f>
        <v>46.257752302198831</v>
      </c>
      <c r="AL155">
        <f>IF(AF155&gt;0,Budget!AF155*AH$2/AF155,0)</f>
        <v>42.843267887816857</v>
      </c>
      <c r="AM155">
        <f>IF(AG155&gt;0,Budget!AG155*AH$2/AG155,0)</f>
        <v>22.468532782265637</v>
      </c>
      <c r="AO155">
        <f>Données!X156</f>
        <v>233</v>
      </c>
      <c r="AP155" s="53">
        <f>Données!BU156</f>
        <v>11.372</v>
      </c>
      <c r="AQ155" s="53">
        <f t="shared" si="27"/>
        <v>20.488920154766092</v>
      </c>
    </row>
    <row r="156" spans="1:43">
      <c r="A156" t="str">
        <f>Données!A157</f>
        <v>Thaïlande</v>
      </c>
      <c r="B156" s="36">
        <f>IF(Données!AZ157&gt;0,1,0)</f>
        <v>1</v>
      </c>
      <c r="C156" s="36">
        <f>IF(Données!BA157&gt;0,1,0)</f>
        <v>1</v>
      </c>
      <c r="D156" s="36">
        <f>IF(Données!BB157&gt;0,1,0)</f>
        <v>1</v>
      </c>
      <c r="E156" s="36">
        <f>IF(Données!BC157&gt;0,1,0)</f>
        <v>1</v>
      </c>
      <c r="F156" s="36">
        <f>IF(Données!BD157&gt;0,1,0)</f>
        <v>1</v>
      </c>
      <c r="G156" s="36">
        <f>IF(Données!BE157&gt;0,1,0)</f>
        <v>1</v>
      </c>
      <c r="H156" s="36">
        <f>IF(Données!BF157&gt;0,1,0)</f>
        <v>1</v>
      </c>
      <c r="I156" s="36">
        <f>IF(Données!BG157&gt;0,1,0)</f>
        <v>1</v>
      </c>
      <c r="J156" s="36">
        <f>IF(Données!BH157&gt;0,1,0)</f>
        <v>1</v>
      </c>
      <c r="K156" s="36">
        <f>IF(Données!BI157&gt;0,1,0)</f>
        <v>1</v>
      </c>
      <c r="L156" s="36">
        <f>IF(Données!BJ157&gt;0,1,0)</f>
        <v>1</v>
      </c>
      <c r="M156" s="36">
        <f>IF(Données!BK157&gt;0,1,0)</f>
        <v>1</v>
      </c>
      <c r="N156" s="36">
        <f>IF(Données!BL157&gt;0,1,0)</f>
        <v>1</v>
      </c>
      <c r="O156" s="36">
        <f>IF(Données!BM157&gt;0,1,0)</f>
        <v>1</v>
      </c>
      <c r="P156" s="36">
        <f>IF(Données!BN157&gt;0,1,0)</f>
        <v>1</v>
      </c>
      <c r="Q156" s="36">
        <f>IF(Données!BO157&gt;0,1,0)</f>
        <v>1</v>
      </c>
      <c r="R156" s="36">
        <f>IF(Données!BP157&gt;0,1,0)</f>
        <v>1</v>
      </c>
      <c r="S156" s="36">
        <f>IF(Données!BQ157&gt;0,1,0)</f>
        <v>1</v>
      </c>
      <c r="T156" s="36">
        <f>IF(Données!BR157&gt;0,1,0)</f>
        <v>1</v>
      </c>
      <c r="U156" s="36">
        <f>IF(Données!BS157&gt;0,1,0)</f>
        <v>1</v>
      </c>
      <c r="V156" s="36">
        <f>IF(Données!BT157&gt;0,1,0)</f>
        <v>1</v>
      </c>
      <c r="W156" s="36">
        <f>IF(Données!BU157&gt;0,1,0)</f>
        <v>1</v>
      </c>
      <c r="X156" s="36">
        <f t="shared" si="22"/>
        <v>2</v>
      </c>
      <c r="Y156" s="36">
        <f t="shared" si="23"/>
        <v>5</v>
      </c>
      <c r="Z156" s="36">
        <f t="shared" si="24"/>
        <v>5</v>
      </c>
      <c r="AA156" s="36">
        <f t="shared" si="25"/>
        <v>5</v>
      </c>
      <c r="AB156" s="92">
        <f t="shared" si="26"/>
        <v>5</v>
      </c>
      <c r="AC156">
        <f>IF(X156&gt;0,(Données!AZ157+Données!BA157)/X156,0)</f>
        <v>120.1725</v>
      </c>
      <c r="AD156">
        <f>IF(Y156&gt;0,SUM(Données!BB157:BF157)/Y156,0)</f>
        <v>141.23319999999998</v>
      </c>
      <c r="AE156">
        <f>IF(Z156&gt;0,SUM(Données!BG157:BK157)/Z156,0)</f>
        <v>249.42260000000002</v>
      </c>
      <c r="AF156">
        <f>IF(AA156&gt;0,SUM(Données!BL157:BP157)/AA156,0)</f>
        <v>387.43079999999998</v>
      </c>
      <c r="AG156">
        <f>IF(AB156&gt;0,SUM(Données!BQ157:BU157)/AB156,0)</f>
        <v>454.5852000000001</v>
      </c>
      <c r="AI156">
        <f>IF(AC156&gt;0,Budget!AC156*AH$2/AC156,0)</f>
        <v>29.515904221015624</v>
      </c>
      <c r="AJ156">
        <f>IF(AD156&gt;0,Budget!AD156*AH$2/AD156,0)</f>
        <v>22.279464035368456</v>
      </c>
      <c r="AK156">
        <f>IF(AE156&gt;0,Budget!AE156*AH$2/AE156,0)</f>
        <v>16.974404083671647</v>
      </c>
      <c r="AL156">
        <f>IF(AF156&gt;0,Budget!AF156*AH$2/AF156,0)</f>
        <v>13.695348950057662</v>
      </c>
      <c r="AM156">
        <f>IF(AG156&gt;0,Budget!AG156*AH$2/AG156,0)</f>
        <v>13.855268495322765</v>
      </c>
      <c r="AO156">
        <f>Données!X157</f>
        <v>6829</v>
      </c>
      <c r="AP156" s="53">
        <f>Données!BU157</f>
        <v>516.66200000000003</v>
      </c>
      <c r="AQ156" s="53">
        <f t="shared" si="27"/>
        <v>13.217538739059577</v>
      </c>
    </row>
    <row r="157" spans="1:43">
      <c r="A157" t="str">
        <f>Données!A158</f>
        <v>Timor-Leste</v>
      </c>
      <c r="B157" s="36">
        <f>IF(Données!AZ158&gt;0,1,0)</f>
        <v>0</v>
      </c>
      <c r="C157" s="36">
        <f>IF(Données!BA158&gt;0,1,0)</f>
        <v>0</v>
      </c>
      <c r="D157" s="36">
        <f>IF(Données!BB158&gt;0,1,0)</f>
        <v>1</v>
      </c>
      <c r="E157" s="36">
        <f>IF(Données!BC158&gt;0,1,0)</f>
        <v>1</v>
      </c>
      <c r="F157" s="36">
        <f>IF(Données!BD158&gt;0,1,0)</f>
        <v>1</v>
      </c>
      <c r="G157" s="36">
        <f>IF(Données!BE158&gt;0,1,0)</f>
        <v>1</v>
      </c>
      <c r="H157" s="36">
        <f>IF(Données!BF158&gt;0,1,0)</f>
        <v>1</v>
      </c>
      <c r="I157" s="36">
        <f>IF(Données!BG158&gt;0,1,0)</f>
        <v>1</v>
      </c>
      <c r="J157" s="36">
        <f>IF(Données!BH158&gt;0,1,0)</f>
        <v>1</v>
      </c>
      <c r="K157" s="36">
        <f>IF(Données!BI158&gt;0,1,0)</f>
        <v>1</v>
      </c>
      <c r="L157" s="36">
        <f>IF(Données!BJ158&gt;0,1,0)</f>
        <v>1</v>
      </c>
      <c r="M157" s="36">
        <f>IF(Données!BK158&gt;0,1,0)</f>
        <v>1</v>
      </c>
      <c r="N157" s="36">
        <f>IF(Données!BL158&gt;0,1,0)</f>
        <v>1</v>
      </c>
      <c r="O157" s="36">
        <f>IF(Données!BM158&gt;0,1,0)</f>
        <v>1</v>
      </c>
      <c r="P157" s="36">
        <f>IF(Données!BN158&gt;0,1,0)</f>
        <v>1</v>
      </c>
      <c r="Q157" s="36">
        <f>IF(Données!BO158&gt;0,1,0)</f>
        <v>1</v>
      </c>
      <c r="R157" s="36">
        <f>IF(Données!BP158&gt;0,1,0)</f>
        <v>1</v>
      </c>
      <c r="S157" s="36">
        <f>IF(Données!BQ158&gt;0,1,0)</f>
        <v>1</v>
      </c>
      <c r="T157" s="36">
        <f>IF(Données!BR158&gt;0,1,0)</f>
        <v>1</v>
      </c>
      <c r="U157" s="36">
        <f>IF(Données!BS158&gt;0,1,0)</f>
        <v>1</v>
      </c>
      <c r="V157" s="36">
        <f>IF(Données!BT158&gt;0,1,0)</f>
        <v>1</v>
      </c>
      <c r="W157" s="36">
        <f>IF(Données!BU158&gt;0,1,0)</f>
        <v>1</v>
      </c>
      <c r="X157" s="36">
        <f t="shared" si="22"/>
        <v>0</v>
      </c>
      <c r="Y157" s="36">
        <f t="shared" si="23"/>
        <v>5</v>
      </c>
      <c r="Z157" s="36">
        <f t="shared" si="24"/>
        <v>5</v>
      </c>
      <c r="AA157" s="36">
        <f t="shared" si="25"/>
        <v>5</v>
      </c>
      <c r="AB157" s="92">
        <f t="shared" si="26"/>
        <v>5</v>
      </c>
      <c r="AC157">
        <f>IF(X157&gt;0,(Données!AZ158+Données!BA158)/X157,0)</f>
        <v>0</v>
      </c>
      <c r="AD157">
        <f>IF(Y157&gt;0,SUM(Données!BB158:BF158)/Y157,0)</f>
        <v>0.61799999999999999</v>
      </c>
      <c r="AE157">
        <f>IF(Z157&gt;0,SUM(Données!BG158:BK158)/Z157,0)</f>
        <v>2.9887999999999999</v>
      </c>
      <c r="AF157">
        <f>IF(AA157&gt;0,SUM(Données!BL158:BP158)/AA157,0)</f>
        <v>5.2094000000000005</v>
      </c>
      <c r="AG157">
        <f>IF(AB157&gt;0,SUM(Données!BQ158:BU158)/AB157,0)</f>
        <v>2.9276</v>
      </c>
      <c r="AI157">
        <f>IF(AC157&gt;0,Budget!AC157*AH$2/AC157,0)</f>
        <v>0</v>
      </c>
      <c r="AJ157">
        <f>IF(AD157&gt;0,Budget!AD157*AH$2/AD157,0)</f>
        <v>0</v>
      </c>
      <c r="AK157">
        <f>IF(AE157&gt;0,Budget!AE157*AH$2/AE157,0)</f>
        <v>11.88436830835118</v>
      </c>
      <c r="AL157">
        <f>IF(AF157&gt;0,Budget!AF157*AH$2/AF157,0)</f>
        <v>6.2080085998387515</v>
      </c>
      <c r="AM157">
        <f>IF(AG157&gt;0,Budget!AG157*AH$2/AG157,0)</f>
        <v>8.8331739308648736</v>
      </c>
      <c r="AO157">
        <f>Données!X158</f>
        <v>20.6</v>
      </c>
      <c r="AP157" s="53">
        <f>Données!BU158</f>
        <v>3.145</v>
      </c>
      <c r="AQ157" s="53">
        <f t="shared" si="27"/>
        <v>6.5500794912559623</v>
      </c>
    </row>
    <row r="158" spans="1:43">
      <c r="A158" t="str">
        <f>Données!A159</f>
        <v>Togo</v>
      </c>
      <c r="B158" s="36">
        <f>IF(Données!AZ159&gt;0,1,0)</f>
        <v>1</v>
      </c>
      <c r="C158" s="36">
        <f>IF(Données!BA159&gt;0,1,0)</f>
        <v>1</v>
      </c>
      <c r="D158" s="36">
        <f>IF(Données!BB159&gt;0,1,0)</f>
        <v>1</v>
      </c>
      <c r="E158" s="36">
        <f>IF(Données!BC159&gt;0,1,0)</f>
        <v>1</v>
      </c>
      <c r="F158" s="36">
        <f>IF(Données!BD159&gt;0,1,0)</f>
        <v>1</v>
      </c>
      <c r="G158" s="36">
        <f>IF(Données!BE159&gt;0,1,0)</f>
        <v>1</v>
      </c>
      <c r="H158" s="36">
        <f>IF(Données!BF159&gt;0,1,0)</f>
        <v>1</v>
      </c>
      <c r="I158" s="36">
        <f>IF(Données!BG159&gt;0,1,0)</f>
        <v>1</v>
      </c>
      <c r="J158" s="36">
        <f>IF(Données!BH159&gt;0,1,0)</f>
        <v>1</v>
      </c>
      <c r="K158" s="36">
        <f>IF(Données!BI159&gt;0,1,0)</f>
        <v>1</v>
      </c>
      <c r="L158" s="36">
        <f>IF(Données!BJ159&gt;0,1,0)</f>
        <v>1</v>
      </c>
      <c r="M158" s="36">
        <f>IF(Données!BK159&gt;0,1,0)</f>
        <v>1</v>
      </c>
      <c r="N158" s="36">
        <f>IF(Données!BL159&gt;0,1,0)</f>
        <v>1</v>
      </c>
      <c r="O158" s="36">
        <f>IF(Données!BM159&gt;0,1,0)</f>
        <v>1</v>
      </c>
      <c r="P158" s="36">
        <f>IF(Données!BN159&gt;0,1,0)</f>
        <v>1</v>
      </c>
      <c r="Q158" s="36">
        <f>IF(Données!BO159&gt;0,1,0)</f>
        <v>1</v>
      </c>
      <c r="R158" s="36">
        <f>IF(Données!BP159&gt;0,1,0)</f>
        <v>1</v>
      </c>
      <c r="S158" s="36">
        <f>IF(Données!BQ159&gt;0,1,0)</f>
        <v>1</v>
      </c>
      <c r="T158" s="36">
        <f>IF(Données!BR159&gt;0,1,0)</f>
        <v>1</v>
      </c>
      <c r="U158" s="36">
        <f>IF(Données!BS159&gt;0,1,0)</f>
        <v>1</v>
      </c>
      <c r="V158" s="36">
        <f>IF(Données!BT159&gt;0,1,0)</f>
        <v>1</v>
      </c>
      <c r="W158" s="36">
        <f>IF(Données!BU159&gt;0,1,0)</f>
        <v>1</v>
      </c>
      <c r="X158" s="36">
        <f t="shared" si="22"/>
        <v>2</v>
      </c>
      <c r="Y158" s="36">
        <f t="shared" si="23"/>
        <v>5</v>
      </c>
      <c r="Z158" s="36">
        <f t="shared" si="24"/>
        <v>5</v>
      </c>
      <c r="AA158" s="36">
        <f t="shared" si="25"/>
        <v>5</v>
      </c>
      <c r="AB158" s="92">
        <f t="shared" si="26"/>
        <v>5</v>
      </c>
      <c r="AC158">
        <f>IF(X158&gt;0,(Données!AZ159+Données!BA159)/X158,0)</f>
        <v>1.7534999999999998</v>
      </c>
      <c r="AD158">
        <f>IF(Y158&gt;0,SUM(Données!BB159:BF159)/Y158,0)</f>
        <v>1.8115999999999999</v>
      </c>
      <c r="AE158">
        <f>IF(Z158&gt;0,SUM(Données!BG159:BK159)/Z158,0)</f>
        <v>2.7996000000000003</v>
      </c>
      <c r="AF158">
        <f>IF(AA158&gt;0,SUM(Données!BL159:BP159)/AA158,0)</f>
        <v>4.0154000000000005</v>
      </c>
      <c r="AG158">
        <f>IF(AB158&gt;0,SUM(Données!BQ159:BU159)/AB158,0)</f>
        <v>4.8823999999999996</v>
      </c>
      <c r="AI158">
        <f>IF(AC158&gt;0,Budget!AC158*AH$2/AC158,0)</f>
        <v>0</v>
      </c>
      <c r="AJ158">
        <f>IF(AD158&gt;0,Budget!AD158*AH$2/AD158,0)</f>
        <v>24.251122396408334</v>
      </c>
      <c r="AK158">
        <f>IF(AE158&gt;0,Budget!AE158*AH$2/AE158,0)</f>
        <v>17.752536076582366</v>
      </c>
      <c r="AL158">
        <f>IF(AF158&gt;0,Budget!AF158*AH$2/AF158,0)</f>
        <v>14.623698759774863</v>
      </c>
      <c r="AM158">
        <f>IF(AG158&gt;0,Budget!AG158*AH$2/AG158,0)</f>
        <v>18.18368015729969</v>
      </c>
      <c r="AO158">
        <f>Données!X159</f>
        <v>104.4</v>
      </c>
      <c r="AP158" s="53">
        <f>Données!BU159</f>
        <v>5.5919999999999996</v>
      </c>
      <c r="AQ158" s="53">
        <f t="shared" si="27"/>
        <v>18.66952789699571</v>
      </c>
    </row>
    <row r="159" spans="1:43">
      <c r="A159" t="str">
        <f>Données!A160</f>
        <v>Trinité-et-Tobago</v>
      </c>
      <c r="B159" s="36">
        <f>IF(Données!AZ160&gt;0,1,0)</f>
        <v>1</v>
      </c>
      <c r="C159" s="36">
        <f>IF(Données!BA160&gt;0,1,0)</f>
        <v>1</v>
      </c>
      <c r="D159" s="36">
        <f>IF(Données!BB160&gt;0,1,0)</f>
        <v>1</v>
      </c>
      <c r="E159" s="36">
        <f>IF(Données!BC160&gt;0,1,0)</f>
        <v>1</v>
      </c>
      <c r="F159" s="36">
        <f>IF(Données!BD160&gt;0,1,0)</f>
        <v>1</v>
      </c>
      <c r="G159" s="36">
        <f>IF(Données!BE160&gt;0,1,0)</f>
        <v>1</v>
      </c>
      <c r="H159" s="36">
        <f>IF(Données!BF160&gt;0,1,0)</f>
        <v>1</v>
      </c>
      <c r="I159" s="36">
        <f>IF(Données!BG160&gt;0,1,0)</f>
        <v>1</v>
      </c>
      <c r="J159" s="36">
        <f>IF(Données!BH160&gt;0,1,0)</f>
        <v>1</v>
      </c>
      <c r="K159" s="36">
        <f>IF(Données!BI160&gt;0,1,0)</f>
        <v>1</v>
      </c>
      <c r="L159" s="36">
        <f>IF(Données!BJ160&gt;0,1,0)</f>
        <v>1</v>
      </c>
      <c r="M159" s="36">
        <f>IF(Données!BK160&gt;0,1,0)</f>
        <v>1</v>
      </c>
      <c r="N159" s="36">
        <f>IF(Données!BL160&gt;0,1,0)</f>
        <v>1</v>
      </c>
      <c r="O159" s="36">
        <f>IF(Données!BM160&gt;0,1,0)</f>
        <v>1</v>
      </c>
      <c r="P159" s="36">
        <f>IF(Données!BN160&gt;0,1,0)</f>
        <v>1</v>
      </c>
      <c r="Q159" s="36">
        <f>IF(Données!BO160&gt;0,1,0)</f>
        <v>1</v>
      </c>
      <c r="R159" s="36">
        <f>IF(Données!BP160&gt;0,1,0)</f>
        <v>1</v>
      </c>
      <c r="S159" s="36">
        <f>IF(Données!BQ160&gt;0,1,0)</f>
        <v>1</v>
      </c>
      <c r="T159" s="36">
        <f>IF(Données!BR160&gt;0,1,0)</f>
        <v>1</v>
      </c>
      <c r="U159" s="36">
        <f>IF(Données!BS160&gt;0,1,0)</f>
        <v>1</v>
      </c>
      <c r="V159" s="36">
        <f>IF(Données!BT160&gt;0,1,0)</f>
        <v>1</v>
      </c>
      <c r="W159" s="36">
        <f>IF(Données!BU160&gt;0,1,0)</f>
        <v>1</v>
      </c>
      <c r="X159" s="36">
        <f t="shared" si="22"/>
        <v>2</v>
      </c>
      <c r="Y159" s="36">
        <f t="shared" si="23"/>
        <v>5</v>
      </c>
      <c r="Z159" s="36">
        <f t="shared" si="24"/>
        <v>5</v>
      </c>
      <c r="AA159" s="36">
        <f t="shared" si="25"/>
        <v>5</v>
      </c>
      <c r="AB159" s="92">
        <f t="shared" si="26"/>
        <v>5</v>
      </c>
      <c r="AC159">
        <f>IF(X159&gt;0,(Données!AZ160+Données!BA160)/X159,0)</f>
        <v>6.5365000000000002</v>
      </c>
      <c r="AD159">
        <f>IF(Y159&gt;0,SUM(Données!BB160:BF160)/Y159,0)</f>
        <v>10.267800000000001</v>
      </c>
      <c r="AE159">
        <f>IF(Z159&gt;0,SUM(Données!BG160:BK160)/Z159,0)</f>
        <v>20.914200000000001</v>
      </c>
      <c r="AF159">
        <f>IF(AA159&gt;0,SUM(Données!BL160:BP160)/AA159,0)</f>
        <v>25.751799999999996</v>
      </c>
      <c r="AG159">
        <f>IF(AB159&gt;0,SUM(Données!BQ160:BU160)/AB159,0)</f>
        <v>22.728999999999999</v>
      </c>
      <c r="AI159">
        <f>IF(AC159&gt;0,Budget!AC159*AH$2/AC159,0)</f>
        <v>0</v>
      </c>
      <c r="AJ159">
        <f>IF(AD159&gt;0,Budget!AD159*AH$2/AD159,0)</f>
        <v>7.7402169890336765</v>
      </c>
      <c r="AK159">
        <f>IF(AE159&gt;0,Budget!AE159*AH$2/AE159,0)</f>
        <v>10.002773235409434</v>
      </c>
      <c r="AL159">
        <f>IF(AF159&gt;0,Budget!AF159*AH$2/AF159,0)</f>
        <v>7.7586809465746098</v>
      </c>
      <c r="AM159">
        <f>IF(AG159&gt;0,Budget!AG159*AH$2/AG159,0)</f>
        <v>8.3945620132869916</v>
      </c>
      <c r="AO159">
        <f>Données!X160</f>
        <v>169</v>
      </c>
      <c r="AP159" s="53">
        <f>Données!BU160</f>
        <v>22.437999999999999</v>
      </c>
      <c r="AQ159" s="53">
        <f t="shared" si="27"/>
        <v>7.5318655851680187</v>
      </c>
    </row>
    <row r="160" spans="1:43">
      <c r="A160" t="str">
        <f>Données!A161</f>
        <v>Tunisie</v>
      </c>
      <c r="B160" s="36">
        <f>IF(Données!AZ161&gt;0,1,0)</f>
        <v>1</v>
      </c>
      <c r="C160" s="36">
        <f>IF(Données!BA161&gt;0,1,0)</f>
        <v>1</v>
      </c>
      <c r="D160" s="36">
        <f>IF(Données!BB161&gt;0,1,0)</f>
        <v>1</v>
      </c>
      <c r="E160" s="36">
        <f>IF(Données!BC161&gt;0,1,0)</f>
        <v>1</v>
      </c>
      <c r="F160" s="36">
        <f>IF(Données!BD161&gt;0,1,0)</f>
        <v>1</v>
      </c>
      <c r="G160" s="36">
        <f>IF(Données!BE161&gt;0,1,0)</f>
        <v>1</v>
      </c>
      <c r="H160" s="36">
        <f>IF(Données!BF161&gt;0,1,0)</f>
        <v>1</v>
      </c>
      <c r="I160" s="36">
        <f>IF(Données!BG161&gt;0,1,0)</f>
        <v>1</v>
      </c>
      <c r="J160" s="36">
        <f>IF(Données!BH161&gt;0,1,0)</f>
        <v>1</v>
      </c>
      <c r="K160" s="36">
        <f>IF(Données!BI161&gt;0,1,0)</f>
        <v>1</v>
      </c>
      <c r="L160" s="36">
        <f>IF(Données!BJ161&gt;0,1,0)</f>
        <v>1</v>
      </c>
      <c r="M160" s="36">
        <f>IF(Données!BK161&gt;0,1,0)</f>
        <v>1</v>
      </c>
      <c r="N160" s="36">
        <f>IF(Données!BL161&gt;0,1,0)</f>
        <v>1</v>
      </c>
      <c r="O160" s="36">
        <f>IF(Données!BM161&gt;0,1,0)</f>
        <v>1</v>
      </c>
      <c r="P160" s="36">
        <f>IF(Données!BN161&gt;0,1,0)</f>
        <v>1</v>
      </c>
      <c r="Q160" s="36">
        <f>IF(Données!BO161&gt;0,1,0)</f>
        <v>1</v>
      </c>
      <c r="R160" s="36">
        <f>IF(Données!BP161&gt;0,1,0)</f>
        <v>1</v>
      </c>
      <c r="S160" s="36">
        <f>IF(Données!BQ161&gt;0,1,0)</f>
        <v>1</v>
      </c>
      <c r="T160" s="36">
        <f>IF(Données!BR161&gt;0,1,0)</f>
        <v>1</v>
      </c>
      <c r="U160" s="36">
        <f>IF(Données!BS161&gt;0,1,0)</f>
        <v>1</v>
      </c>
      <c r="V160" s="36">
        <f>IF(Données!BT161&gt;0,1,0)</f>
        <v>1</v>
      </c>
      <c r="W160" s="36">
        <f>IF(Données!BU161&gt;0,1,0)</f>
        <v>1</v>
      </c>
      <c r="X160" s="36">
        <f t="shared" si="22"/>
        <v>2</v>
      </c>
      <c r="Y160" s="36">
        <f t="shared" si="23"/>
        <v>5</v>
      </c>
      <c r="Z160" s="36">
        <f t="shared" si="24"/>
        <v>5</v>
      </c>
      <c r="AA160" s="36">
        <f t="shared" si="25"/>
        <v>5</v>
      </c>
      <c r="AB160" s="92">
        <f t="shared" si="26"/>
        <v>5</v>
      </c>
      <c r="AC160">
        <f>IF(X160&gt;0,(Données!AZ161+Données!BA161)/X160,0)</f>
        <v>22.373000000000001</v>
      </c>
      <c r="AD160">
        <f>IF(Y160&gt;0,SUM(Données!BB161:BF161)/Y160,0)</f>
        <v>25.064</v>
      </c>
      <c r="AE160">
        <f>IF(Z160&gt;0,SUM(Données!BG161:BK161)/Z160,0)</f>
        <v>38.773000000000003</v>
      </c>
      <c r="AF160">
        <f>IF(AA160&gt;0,SUM(Données!BL161:BP161)/AA160,0)</f>
        <v>45.758000000000003</v>
      </c>
      <c r="AG160">
        <f>IF(AB160&gt;0,SUM(Données!BQ161:BU161)/AB160,0)</f>
        <v>40.206200000000003</v>
      </c>
      <c r="AI160">
        <f>IF(AC160&gt;0,Budget!AC160*AH$2/AC160,0)</f>
        <v>15.196889107406248</v>
      </c>
      <c r="AJ160">
        <f>IF(AD160&gt;0,Budget!AD160*AH$2/AD160,0)</f>
        <v>12.017235876157038</v>
      </c>
      <c r="AK160">
        <f>IF(AE160&gt;0,Budget!AE160*AH$2/AE160,0)</f>
        <v>11.059242256209217</v>
      </c>
      <c r="AL160">
        <f>IF(AF160&gt;0,Budget!AF160*AH$2/AF160,0)</f>
        <v>12.828357882774595</v>
      </c>
      <c r="AM160">
        <f>IF(AG160&gt;0,Budget!AG160*AH$2/AG160,0)</f>
        <v>21.658351199566233</v>
      </c>
      <c r="AO160">
        <f>Données!X161</f>
        <v>844</v>
      </c>
      <c r="AP160" s="53">
        <f>Données!BU161</f>
        <v>36.204000000000001</v>
      </c>
      <c r="AQ160" s="53">
        <f t="shared" si="27"/>
        <v>23.312341177770413</v>
      </c>
    </row>
    <row r="161" spans="1:43">
      <c r="A161" t="str">
        <f>Données!A162</f>
        <v>Turkménistan</v>
      </c>
      <c r="B161" s="36">
        <f>IF(Données!AZ162&gt;0,1,0)</f>
        <v>1</v>
      </c>
      <c r="C161" s="36">
        <f>IF(Données!BA162&gt;0,1,0)</f>
        <v>1</v>
      </c>
      <c r="D161" s="36">
        <f>IF(Données!BB162&gt;0,1,0)</f>
        <v>1</v>
      </c>
      <c r="E161" s="36">
        <f>IF(Données!BC162&gt;0,1,0)</f>
        <v>1</v>
      </c>
      <c r="F161" s="36">
        <f>IF(Données!BD162&gt;0,1,0)</f>
        <v>1</v>
      </c>
      <c r="G161" s="36">
        <f>IF(Données!BE162&gt;0,1,0)</f>
        <v>1</v>
      </c>
      <c r="H161" s="36">
        <f>IF(Données!BF162&gt;0,1,0)</f>
        <v>1</v>
      </c>
      <c r="I161" s="36">
        <f>IF(Données!BG162&gt;0,1,0)</f>
        <v>1</v>
      </c>
      <c r="J161" s="36">
        <f>IF(Données!BH162&gt;0,1,0)</f>
        <v>1</v>
      </c>
      <c r="K161" s="36">
        <f>IF(Données!BI162&gt;0,1,0)</f>
        <v>1</v>
      </c>
      <c r="L161" s="36">
        <f>IF(Données!BJ162&gt;0,1,0)</f>
        <v>1</v>
      </c>
      <c r="M161" s="36">
        <f>IF(Données!BK162&gt;0,1,0)</f>
        <v>1</v>
      </c>
      <c r="N161" s="36">
        <f>IF(Données!BL162&gt;0,1,0)</f>
        <v>1</v>
      </c>
      <c r="O161" s="36">
        <f>IF(Données!BM162&gt;0,1,0)</f>
        <v>1</v>
      </c>
      <c r="P161" s="36">
        <f>IF(Données!BN162&gt;0,1,0)</f>
        <v>1</v>
      </c>
      <c r="Q161" s="36">
        <f>IF(Données!BO162&gt;0,1,0)</f>
        <v>1</v>
      </c>
      <c r="R161" s="36">
        <f>IF(Données!BP162&gt;0,1,0)</f>
        <v>1</v>
      </c>
      <c r="S161" s="36">
        <f>IF(Données!BQ162&gt;0,1,0)</f>
        <v>1</v>
      </c>
      <c r="T161" s="36">
        <f>IF(Données!BR162&gt;0,1,0)</f>
        <v>1</v>
      </c>
      <c r="U161" s="36">
        <f>IF(Données!BS162&gt;0,1,0)</f>
        <v>1</v>
      </c>
      <c r="V161" s="36">
        <f>IF(Données!BT162&gt;0,1,0)</f>
        <v>1</v>
      </c>
      <c r="W161" s="36">
        <f>IF(Données!BU162&gt;0,1,0)</f>
        <v>1</v>
      </c>
      <c r="X161" s="36">
        <f t="shared" si="22"/>
        <v>2</v>
      </c>
      <c r="Y161" s="36">
        <f t="shared" si="23"/>
        <v>5</v>
      </c>
      <c r="Z161" s="36">
        <f t="shared" si="24"/>
        <v>5</v>
      </c>
      <c r="AA161" s="36">
        <f t="shared" si="25"/>
        <v>5</v>
      </c>
      <c r="AB161" s="92">
        <f t="shared" si="26"/>
        <v>5</v>
      </c>
      <c r="AC161">
        <f>IF(X161&gt;0,(Données!AZ162+Données!BA162)/X161,0)</f>
        <v>3.3595000000000002</v>
      </c>
      <c r="AD161">
        <f>IF(Y161&gt;0,SUM(Données!BB162:BF162)/Y161,0)</f>
        <v>9.254999999999999</v>
      </c>
      <c r="AE161">
        <f>IF(Z161&gt;0,SUM(Données!BG162:BK162)/Z161,0)</f>
        <v>21.251799999999996</v>
      </c>
      <c r="AF161">
        <f>IF(AA161&gt;0,SUM(Données!BL162:BP162)/AA161,0)</f>
        <v>33.940399999999997</v>
      </c>
      <c r="AG161">
        <f>IF(AB161&gt;0,SUM(Données!BQ162:BU162)/AB161,0)</f>
        <v>40.873199999999997</v>
      </c>
      <c r="AI161">
        <f>IF(AC161&gt;0,Budget!AC161*AH$2/AC161,0)</f>
        <v>35.719601131120697</v>
      </c>
      <c r="AJ161">
        <f>IF(AD161&gt;0,Budget!AD161*AH$2/AD161,0)</f>
        <v>0</v>
      </c>
      <c r="AK161">
        <f>IF(AE161&gt;0,Budget!AE161*AH$2/AE161,0)</f>
        <v>0</v>
      </c>
      <c r="AL161">
        <f>IF(AF161&gt;0,Budget!AF161*AH$2/AF161,0)</f>
        <v>0</v>
      </c>
      <c r="AM161">
        <f>IF(AG161&gt;0,Budget!AG161*AH$2/AG161,0)</f>
        <v>0</v>
      </c>
      <c r="AO161">
        <f>Données!X162</f>
        <v>0</v>
      </c>
      <c r="AP161" s="53">
        <f>Données!BU162</f>
        <v>50.345999999999997</v>
      </c>
      <c r="AQ161" s="53">
        <f t="shared" si="27"/>
        <v>0</v>
      </c>
    </row>
    <row r="162" spans="1:43">
      <c r="A162" t="str">
        <f>Données!A163</f>
        <v>Turquie</v>
      </c>
      <c r="B162" s="36">
        <f>IF(Données!AZ163&gt;0,1,0)</f>
        <v>1</v>
      </c>
      <c r="C162" s="36">
        <f>IF(Données!BA163&gt;0,1,0)</f>
        <v>1</v>
      </c>
      <c r="D162" s="36">
        <f>IF(Données!BB163&gt;0,1,0)</f>
        <v>1</v>
      </c>
      <c r="E162" s="36">
        <f>IF(Données!BC163&gt;0,1,0)</f>
        <v>1</v>
      </c>
      <c r="F162" s="36">
        <f>IF(Données!BD163&gt;0,1,0)</f>
        <v>1</v>
      </c>
      <c r="G162" s="36">
        <f>IF(Données!BE163&gt;0,1,0)</f>
        <v>1</v>
      </c>
      <c r="H162" s="36">
        <f>IF(Données!BF163&gt;0,1,0)</f>
        <v>1</v>
      </c>
      <c r="I162" s="36">
        <f>IF(Données!BG163&gt;0,1,0)</f>
        <v>1</v>
      </c>
      <c r="J162" s="36">
        <f>IF(Données!BH163&gt;0,1,0)</f>
        <v>1</v>
      </c>
      <c r="K162" s="36">
        <f>IF(Données!BI163&gt;0,1,0)</f>
        <v>1</v>
      </c>
      <c r="L162" s="36">
        <f>IF(Données!BJ163&gt;0,1,0)</f>
        <v>1</v>
      </c>
      <c r="M162" s="36">
        <f>IF(Données!BK163&gt;0,1,0)</f>
        <v>1</v>
      </c>
      <c r="N162" s="36">
        <f>IF(Données!BL163&gt;0,1,0)</f>
        <v>1</v>
      </c>
      <c r="O162" s="36">
        <f>IF(Données!BM163&gt;0,1,0)</f>
        <v>1</v>
      </c>
      <c r="P162" s="36">
        <f>IF(Données!BN163&gt;0,1,0)</f>
        <v>1</v>
      </c>
      <c r="Q162" s="36">
        <f>IF(Données!BO163&gt;0,1,0)</f>
        <v>1</v>
      </c>
      <c r="R162" s="36">
        <f>IF(Données!BP163&gt;0,1,0)</f>
        <v>1</v>
      </c>
      <c r="S162" s="36">
        <f>IF(Données!BQ163&gt;0,1,0)</f>
        <v>1</v>
      </c>
      <c r="T162" s="36">
        <f>IF(Données!BR163&gt;0,1,0)</f>
        <v>1</v>
      </c>
      <c r="U162" s="36">
        <f>IF(Données!BS163&gt;0,1,0)</f>
        <v>1</v>
      </c>
      <c r="V162" s="36">
        <f>IF(Données!BT163&gt;0,1,0)</f>
        <v>1</v>
      </c>
      <c r="W162" s="36">
        <f>IF(Données!BU163&gt;0,1,0)</f>
        <v>1</v>
      </c>
      <c r="X162" s="36">
        <f t="shared" si="22"/>
        <v>2</v>
      </c>
      <c r="Y162" s="36">
        <f t="shared" si="23"/>
        <v>5</v>
      </c>
      <c r="Z162" s="36">
        <f t="shared" si="24"/>
        <v>5</v>
      </c>
      <c r="AA162" s="36">
        <f t="shared" si="25"/>
        <v>5</v>
      </c>
      <c r="AB162" s="92">
        <f t="shared" si="26"/>
        <v>5</v>
      </c>
      <c r="AC162">
        <f>IF(X162&gt;0,(Données!AZ163+Données!BA163)/X162,0)</f>
        <v>266.24850000000004</v>
      </c>
      <c r="AD162">
        <f>IF(Y162&gt;0,SUM(Données!BB163:BF163)/Y162,0)</f>
        <v>285.70580000000001</v>
      </c>
      <c r="AE162">
        <f>IF(Z162&gt;0,SUM(Données!BG163:BK163)/Z162,0)</f>
        <v>627.21640000000002</v>
      </c>
      <c r="AF162">
        <f>IF(AA162&gt;0,SUM(Données!BL163:BP163)/AA162,0)</f>
        <v>872.57719999999995</v>
      </c>
      <c r="AG162">
        <f>IF(AB162&gt;0,SUM(Données!BQ163:BU163)/AB162,0)</f>
        <v>809.40499999999997</v>
      </c>
      <c r="AI162">
        <f>IF(AC162&gt;0,Budget!AC162*AH$2/AC162,0)</f>
        <v>54.458522771020299</v>
      </c>
      <c r="AJ162">
        <f>IF(AD162&gt;0,Budget!AD162*AH$2/AD162,0)</f>
        <v>47.85552130898288</v>
      </c>
      <c r="AK162">
        <f>IF(AE162&gt;0,Budget!AE162*AH$2/AE162,0)</f>
        <v>20.083977395999209</v>
      </c>
      <c r="AL162">
        <f>IF(AF162&gt;0,Budget!AF162*AH$2/AF162,0)</f>
        <v>15.485162802786963</v>
      </c>
      <c r="AM162">
        <f>IF(AG162&gt;0,Budget!AG162*AH$2/AG162,0)</f>
        <v>22.204953021046325</v>
      </c>
      <c r="AO162">
        <f>Données!X163</f>
        <v>18967</v>
      </c>
      <c r="AP162" s="53">
        <f>Données!BU163</f>
        <v>706.23699999999997</v>
      </c>
      <c r="AQ162" s="53">
        <f t="shared" si="27"/>
        <v>26.856423551867152</v>
      </c>
    </row>
    <row r="163" spans="1:43">
      <c r="A163" t="str">
        <f>Données!A164</f>
        <v>Ukraine</v>
      </c>
      <c r="B163" s="36">
        <f>IF(Données!AZ164&gt;0,1,0)</f>
        <v>1</v>
      </c>
      <c r="C163" s="36">
        <f>IF(Données!BA164&gt;0,1,0)</f>
        <v>1</v>
      </c>
      <c r="D163" s="36">
        <f>IF(Données!BB164&gt;0,1,0)</f>
        <v>1</v>
      </c>
      <c r="E163" s="36">
        <f>IF(Données!BC164&gt;0,1,0)</f>
        <v>1</v>
      </c>
      <c r="F163" s="36">
        <f>IF(Données!BD164&gt;0,1,0)</f>
        <v>1</v>
      </c>
      <c r="G163" s="36">
        <f>IF(Données!BE164&gt;0,1,0)</f>
        <v>1</v>
      </c>
      <c r="H163" s="36">
        <f>IF(Données!BF164&gt;0,1,0)</f>
        <v>1</v>
      </c>
      <c r="I163" s="36">
        <f>IF(Données!BG164&gt;0,1,0)</f>
        <v>1</v>
      </c>
      <c r="J163" s="36">
        <f>IF(Données!BH164&gt;0,1,0)</f>
        <v>1</v>
      </c>
      <c r="K163" s="36">
        <f>IF(Données!BI164&gt;0,1,0)</f>
        <v>1</v>
      </c>
      <c r="L163" s="36">
        <f>IF(Données!BJ164&gt;0,1,0)</f>
        <v>1</v>
      </c>
      <c r="M163" s="36">
        <f>IF(Données!BK164&gt;0,1,0)</f>
        <v>1</v>
      </c>
      <c r="N163" s="36">
        <f>IF(Données!BL164&gt;0,1,0)</f>
        <v>1</v>
      </c>
      <c r="O163" s="36">
        <f>IF(Données!BM164&gt;0,1,0)</f>
        <v>1</v>
      </c>
      <c r="P163" s="36">
        <f>IF(Données!BN164&gt;0,1,0)</f>
        <v>1</v>
      </c>
      <c r="Q163" s="36">
        <f>IF(Données!BO164&gt;0,1,0)</f>
        <v>1</v>
      </c>
      <c r="R163" s="36">
        <f>IF(Données!BP164&gt;0,1,0)</f>
        <v>1</v>
      </c>
      <c r="S163" s="36">
        <f>IF(Données!BQ164&gt;0,1,0)</f>
        <v>1</v>
      </c>
      <c r="T163" s="36">
        <f>IF(Données!BR164&gt;0,1,0)</f>
        <v>1</v>
      </c>
      <c r="U163" s="36">
        <f>IF(Données!BS164&gt;0,1,0)</f>
        <v>1</v>
      </c>
      <c r="V163" s="36">
        <f>IF(Données!BT164&gt;0,1,0)</f>
        <v>1</v>
      </c>
      <c r="W163" s="36">
        <f>IF(Données!BU164&gt;0,1,0)</f>
        <v>1</v>
      </c>
      <c r="X163" s="36">
        <f t="shared" si="22"/>
        <v>2</v>
      </c>
      <c r="Y163" s="36">
        <f t="shared" si="23"/>
        <v>5</v>
      </c>
      <c r="Z163" s="36">
        <f t="shared" si="24"/>
        <v>5</v>
      </c>
      <c r="AA163" s="36">
        <f t="shared" si="25"/>
        <v>5</v>
      </c>
      <c r="AB163" s="92">
        <f t="shared" si="26"/>
        <v>5</v>
      </c>
      <c r="AC163">
        <f>IF(X163&gt;0,(Données!AZ164+Données!BA164)/X163,0)</f>
        <v>37.988</v>
      </c>
      <c r="AD163">
        <f>IF(Y163&gt;0,SUM(Données!BB164:BF164)/Y163,0)</f>
        <v>45.476199999999992</v>
      </c>
      <c r="AE163">
        <f>IF(Z163&gt;0,SUM(Données!BG164:BK164)/Z163,0)</f>
        <v>127.083</v>
      </c>
      <c r="AF163">
        <f>IF(AA163&gt;0,SUM(Données!BL164:BP164)/AA163,0)</f>
        <v>157.0044</v>
      </c>
      <c r="AG163">
        <f>IF(AB163&gt;0,SUM(Données!BQ164:BU164)/AB163,0)</f>
        <v>111.08340000000001</v>
      </c>
      <c r="AI163">
        <f>IF(AC163&gt;0,Budget!AC163*AH$2/AC163,0)</f>
        <v>34.866273560071605</v>
      </c>
      <c r="AJ163">
        <f>IF(AD163&gt;0,Budget!AD163*AH$2/AD163,0)</f>
        <v>33.956223255241213</v>
      </c>
      <c r="AK163">
        <f>IF(AE163&gt;0,Budget!AE163*AH$2/AE163,0)</f>
        <v>20.319004115420629</v>
      </c>
      <c r="AL163">
        <f>IF(AF163&gt;0,Budget!AF163*AH$2/AF163,0)</f>
        <v>17.990578607988056</v>
      </c>
      <c r="AM163">
        <f>IF(AG163&gt;0,Budget!AG163*AH$2/AG163,0)</f>
        <v>36.840788092550277</v>
      </c>
      <c r="AO163">
        <f>Données!X164</f>
        <v>4750</v>
      </c>
      <c r="AP163" s="53">
        <f>Données!BU164</f>
        <v>134.887</v>
      </c>
      <c r="AQ163" s="53">
        <f t="shared" si="27"/>
        <v>35.214661160823503</v>
      </c>
    </row>
    <row r="164" spans="1:43">
      <c r="A164" t="str">
        <f>Données!A165</f>
        <v>Uruguay</v>
      </c>
      <c r="B164" s="36">
        <f>IF(Données!AZ165&gt;0,1,0)</f>
        <v>1</v>
      </c>
      <c r="C164" s="36">
        <f>IF(Données!BA165&gt;0,1,0)</f>
        <v>1</v>
      </c>
      <c r="D164" s="36">
        <f>IF(Données!BB165&gt;0,1,0)</f>
        <v>1</v>
      </c>
      <c r="E164" s="36">
        <f>IF(Données!BC165&gt;0,1,0)</f>
        <v>1</v>
      </c>
      <c r="F164" s="36">
        <f>IF(Données!BD165&gt;0,1,0)</f>
        <v>1</v>
      </c>
      <c r="G164" s="36">
        <f>IF(Données!BE165&gt;0,1,0)</f>
        <v>1</v>
      </c>
      <c r="H164" s="36">
        <f>IF(Données!BF165&gt;0,1,0)</f>
        <v>1</v>
      </c>
      <c r="I164" s="36">
        <f>IF(Données!BG165&gt;0,1,0)</f>
        <v>1</v>
      </c>
      <c r="J164" s="36">
        <f>IF(Données!BH165&gt;0,1,0)</f>
        <v>1</v>
      </c>
      <c r="K164" s="36">
        <f>IF(Données!BI165&gt;0,1,0)</f>
        <v>1</v>
      </c>
      <c r="L164" s="36">
        <f>IF(Données!BJ165&gt;0,1,0)</f>
        <v>1</v>
      </c>
      <c r="M164" s="36">
        <f>IF(Données!BK165&gt;0,1,0)</f>
        <v>1</v>
      </c>
      <c r="N164" s="36">
        <f>IF(Données!BL165&gt;0,1,0)</f>
        <v>1</v>
      </c>
      <c r="O164" s="36">
        <f>IF(Données!BM165&gt;0,1,0)</f>
        <v>1</v>
      </c>
      <c r="P164" s="36">
        <f>IF(Données!BN165&gt;0,1,0)</f>
        <v>1</v>
      </c>
      <c r="Q164" s="36">
        <f>IF(Données!BO165&gt;0,1,0)</f>
        <v>1</v>
      </c>
      <c r="R164" s="36">
        <f>IF(Données!BP165&gt;0,1,0)</f>
        <v>1</v>
      </c>
      <c r="S164" s="36">
        <f>IF(Données!BQ165&gt;0,1,0)</f>
        <v>1</v>
      </c>
      <c r="T164" s="36">
        <f>IF(Données!BR165&gt;0,1,0)</f>
        <v>1</v>
      </c>
      <c r="U164" s="36">
        <f>IF(Données!BS165&gt;0,1,0)</f>
        <v>1</v>
      </c>
      <c r="V164" s="36">
        <f>IF(Données!BT165&gt;0,1,0)</f>
        <v>1</v>
      </c>
      <c r="W164" s="36">
        <f>IF(Données!BU165&gt;0,1,0)</f>
        <v>1</v>
      </c>
      <c r="X164" s="36">
        <f t="shared" si="22"/>
        <v>2</v>
      </c>
      <c r="Y164" s="36">
        <f t="shared" si="23"/>
        <v>5</v>
      </c>
      <c r="Z164" s="36">
        <f t="shared" si="24"/>
        <v>5</v>
      </c>
      <c r="AA164" s="36">
        <f t="shared" si="25"/>
        <v>5</v>
      </c>
      <c r="AB164" s="92">
        <f t="shared" si="26"/>
        <v>5</v>
      </c>
      <c r="AC164">
        <f>IF(X164&gt;0,(Données!AZ165+Données!BA165)/X164,0)</f>
        <v>24.694499999999998</v>
      </c>
      <c r="AD164">
        <f>IF(Y164&gt;0,SUM(Données!BB165:BF165)/Y164,0)</f>
        <v>16.629200000000001</v>
      </c>
      <c r="AE164">
        <f>IF(Z164&gt;0,SUM(Données!BG165:BK165)/Z164,0)</f>
        <v>24.501200000000001</v>
      </c>
      <c r="AF164">
        <f>IF(AA164&gt;0,SUM(Données!BL165:BP165)/AA164,0)</f>
        <v>50.856000000000002</v>
      </c>
      <c r="AG164">
        <f>IF(AB164&gt;0,SUM(Données!BQ165:BU165)/AB164,0)</f>
        <v>57.110599999999998</v>
      </c>
      <c r="AI164">
        <f>IF(AC164&gt;0,Budget!AC164*AH$2/AC164,0)</f>
        <v>38.247383020510647</v>
      </c>
      <c r="AJ164">
        <f>IF(AD164&gt;0,Budget!AD164*AH$2/AD164,0)</f>
        <v>50.766122242801821</v>
      </c>
      <c r="AK164">
        <f>IF(AE164&gt;0,Budget!AE164*AH$2/AE164,0)</f>
        <v>31.941292671379362</v>
      </c>
      <c r="AL164">
        <f>IF(AF164&gt;0,Budget!AF164*AH$2/AF164,0)</f>
        <v>19.250432593990876</v>
      </c>
      <c r="AM164">
        <f>IF(AG164&gt;0,Budget!AG164*AH$2/AG164,0)</f>
        <v>19.887726621677938</v>
      </c>
      <c r="AO164">
        <f>Données!X165</f>
        <v>1168</v>
      </c>
      <c r="AP164" s="53">
        <f>Données!BU165</f>
        <v>60.231000000000002</v>
      </c>
      <c r="AQ164" s="53">
        <f t="shared" si="27"/>
        <v>19.392007438030248</v>
      </c>
    </row>
    <row r="165" spans="1:43">
      <c r="A165" t="str">
        <f>Données!A166</f>
        <v>Vénézuela</v>
      </c>
      <c r="B165" s="36">
        <f>IF(Données!AZ166&gt;0,1,0)</f>
        <v>1</v>
      </c>
      <c r="C165" s="36">
        <f>IF(Données!BA166&gt;0,1,0)</f>
        <v>1</v>
      </c>
      <c r="D165" s="36">
        <f>IF(Données!BB166&gt;0,1,0)</f>
        <v>1</v>
      </c>
      <c r="E165" s="36">
        <f>IF(Données!BC166&gt;0,1,0)</f>
        <v>1</v>
      </c>
      <c r="F165" s="36">
        <f>IF(Données!BD166&gt;0,1,0)</f>
        <v>1</v>
      </c>
      <c r="G165" s="36">
        <f>IF(Données!BE166&gt;0,1,0)</f>
        <v>1</v>
      </c>
      <c r="H165" s="36">
        <f>IF(Données!BF166&gt;0,1,0)</f>
        <v>1</v>
      </c>
      <c r="I165" s="36">
        <f>IF(Données!BG166&gt;0,1,0)</f>
        <v>1</v>
      </c>
      <c r="J165" s="36">
        <f>IF(Données!BH166&gt;0,1,0)</f>
        <v>1</v>
      </c>
      <c r="K165" s="36">
        <f>IF(Données!BI166&gt;0,1,0)</f>
        <v>1</v>
      </c>
      <c r="L165" s="36">
        <f>IF(Données!BJ166&gt;0,1,0)</f>
        <v>1</v>
      </c>
      <c r="M165" s="36">
        <f>IF(Données!BK166&gt;0,1,0)</f>
        <v>1</v>
      </c>
      <c r="N165" s="36">
        <f>IF(Données!BL166&gt;0,1,0)</f>
        <v>1</v>
      </c>
      <c r="O165" s="36">
        <f>IF(Données!BM166&gt;0,1,0)</f>
        <v>1</v>
      </c>
      <c r="P165" s="36">
        <f>IF(Données!BN166&gt;0,1,0)</f>
        <v>1</v>
      </c>
      <c r="Q165" s="36">
        <f>IF(Données!BO166&gt;0,1,0)</f>
        <v>1</v>
      </c>
      <c r="R165" s="36">
        <f>IF(Données!BP166&gt;0,1,0)</f>
        <v>1</v>
      </c>
      <c r="S165" s="36">
        <f>IF(Données!BQ166&gt;0,1,0)</f>
        <v>1</v>
      </c>
      <c r="T165" s="36">
        <f>IF(Données!BR166&gt;0,1,0)</f>
        <v>1</v>
      </c>
      <c r="U165" s="36">
        <f>IF(Données!BS166&gt;0,1,0)</f>
        <v>1</v>
      </c>
      <c r="V165" s="36">
        <f>IF(Données!BT166&gt;0,1,0)</f>
        <v>1</v>
      </c>
      <c r="W165" s="36">
        <f>IF(Données!BU166&gt;0,1,0)</f>
        <v>1</v>
      </c>
      <c r="X165" s="36">
        <f t="shared" si="22"/>
        <v>2</v>
      </c>
      <c r="Y165" s="36">
        <f t="shared" si="23"/>
        <v>5</v>
      </c>
      <c r="Z165" s="36">
        <f t="shared" si="24"/>
        <v>5</v>
      </c>
      <c r="AA165" s="36">
        <f t="shared" si="25"/>
        <v>5</v>
      </c>
      <c r="AB165" s="92">
        <f t="shared" si="26"/>
        <v>5</v>
      </c>
      <c r="AC165">
        <f>IF(X165&gt;0,(Données!AZ166+Données!BA166)/X165,0)</f>
        <v>94.572000000000003</v>
      </c>
      <c r="AD165">
        <f>IF(Y165&gt;0,SUM(Données!BB166:BF166)/Y165,0)</f>
        <v>106.45219999999999</v>
      </c>
      <c r="AE165">
        <f>IF(Z165&gt;0,SUM(Données!BG166:BK166)/Z165,0)</f>
        <v>213.93459999999999</v>
      </c>
      <c r="AF165">
        <f>IF(AA165&gt;0,SUM(Données!BL166:BP166)/AA165,0)</f>
        <v>281.31119999999999</v>
      </c>
      <c r="AG165">
        <f>IF(AB165&gt;0,SUM(Données!BQ166:BU166)/AB165,0)</f>
        <v>184.32220000000001</v>
      </c>
      <c r="AI165">
        <f>IF(AC165&gt;0,Budget!AC165*AH$2/AC165,0)</f>
        <v>7.6872647295182501</v>
      </c>
      <c r="AJ165">
        <f>IF(AD165&gt;0,Budget!AD165*AH$2/AD165,0)</f>
        <v>7.0115976936127202</v>
      </c>
      <c r="AK165">
        <f>IF(AE165&gt;0,Budget!AE165*AH$2/AE165,0)</f>
        <v>7.5396873623995377</v>
      </c>
      <c r="AL165">
        <f>IF(AF165&gt;0,Budget!AF165*AH$2/AF165,0)</f>
        <v>4.2586288779117218</v>
      </c>
      <c r="AM165">
        <f>IF(AG165&gt;0,Budget!AG165*AH$2/AG165,0)</f>
        <v>2.8555070053055647</v>
      </c>
      <c r="AO165">
        <f>Données!X166</f>
        <v>0</v>
      </c>
      <c r="AP165" s="53">
        <f>Données!BU166</f>
        <v>76.457999999999998</v>
      </c>
      <c r="AQ165" s="53">
        <f t="shared" si="27"/>
        <v>0</v>
      </c>
    </row>
    <row r="166" spans="1:43">
      <c r="A166" t="str">
        <f>Données!A167</f>
        <v>Viet Nam</v>
      </c>
      <c r="B166" s="36">
        <f>IF(Données!AZ167&gt;0,1,0)</f>
        <v>1</v>
      </c>
      <c r="C166" s="36">
        <f>IF(Données!BA167&gt;0,1,0)</f>
        <v>1</v>
      </c>
      <c r="D166" s="36">
        <f>IF(Données!BB167&gt;0,1,0)</f>
        <v>1</v>
      </c>
      <c r="E166" s="36">
        <f>IF(Données!BC167&gt;0,1,0)</f>
        <v>1</v>
      </c>
      <c r="F166" s="36">
        <f>IF(Données!BD167&gt;0,1,0)</f>
        <v>1</v>
      </c>
      <c r="G166" s="36">
        <f>IF(Données!BE167&gt;0,1,0)</f>
        <v>1</v>
      </c>
      <c r="H166" s="36">
        <f>IF(Données!BF167&gt;0,1,0)</f>
        <v>1</v>
      </c>
      <c r="I166" s="36">
        <f>IF(Données!BG167&gt;0,1,0)</f>
        <v>1</v>
      </c>
      <c r="J166" s="36">
        <f>IF(Données!BH167&gt;0,1,0)</f>
        <v>1</v>
      </c>
      <c r="K166" s="36">
        <f>IF(Données!BI167&gt;0,1,0)</f>
        <v>1</v>
      </c>
      <c r="L166" s="36">
        <f>IF(Données!BJ167&gt;0,1,0)</f>
        <v>1</v>
      </c>
      <c r="M166" s="36">
        <f>IF(Données!BK167&gt;0,1,0)</f>
        <v>1</v>
      </c>
      <c r="N166" s="36">
        <f>IF(Données!BL167&gt;0,1,0)</f>
        <v>1</v>
      </c>
      <c r="O166" s="36">
        <f>IF(Données!BM167&gt;0,1,0)</f>
        <v>1</v>
      </c>
      <c r="P166" s="36">
        <f>IF(Données!BN167&gt;0,1,0)</f>
        <v>1</v>
      </c>
      <c r="Q166" s="36">
        <f>IF(Données!BO167&gt;0,1,0)</f>
        <v>1</v>
      </c>
      <c r="R166" s="36">
        <f>IF(Données!BP167&gt;0,1,0)</f>
        <v>1</v>
      </c>
      <c r="S166" s="36">
        <f>IF(Données!BQ167&gt;0,1,0)</f>
        <v>1</v>
      </c>
      <c r="T166" s="36">
        <f>IF(Données!BR167&gt;0,1,0)</f>
        <v>1</v>
      </c>
      <c r="U166" s="36">
        <f>IF(Données!BS167&gt;0,1,0)</f>
        <v>1</v>
      </c>
      <c r="V166" s="36">
        <f>IF(Données!BT167&gt;0,1,0)</f>
        <v>1</v>
      </c>
      <c r="W166" s="36">
        <f>IF(Données!BU167&gt;0,1,0)</f>
        <v>1</v>
      </c>
      <c r="X166" s="36">
        <f t="shared" si="22"/>
        <v>2</v>
      </c>
      <c r="Y166" s="36">
        <f t="shared" si="23"/>
        <v>5</v>
      </c>
      <c r="Z166" s="36">
        <f t="shared" si="24"/>
        <v>5</v>
      </c>
      <c r="AA166" s="36">
        <f t="shared" si="25"/>
        <v>5</v>
      </c>
      <c r="AB166" s="92">
        <f t="shared" si="26"/>
        <v>5</v>
      </c>
      <c r="AC166">
        <f>IF(X166&gt;0,(Données!AZ167+Données!BA167)/X166,0)</f>
        <v>27.968000000000004</v>
      </c>
      <c r="AD166">
        <f>IF(Y166&gt;0,SUM(Données!BB167:BF167)/Y166,0)</f>
        <v>37.576000000000008</v>
      </c>
      <c r="AE166">
        <f>IF(Z166&gt;0,SUM(Données!BG167:BK167)/Z166,0)</f>
        <v>80.2928</v>
      </c>
      <c r="AF166">
        <f>IF(AA166&gt;0,SUM(Données!BL167:BP167)/AA166,0)</f>
        <v>151.81100000000001</v>
      </c>
      <c r="AG166">
        <f>IF(AB166&gt;0,SUM(Données!BQ167:BU167)/AB166,0)</f>
        <v>222.91259999999997</v>
      </c>
      <c r="AI166">
        <f>IF(AC166&gt;0,Budget!AC166*AH$2/AC166,0)</f>
        <v>0</v>
      </c>
      <c r="AJ166">
        <f>IF(AD166&gt;0,Budget!AD166*AH$2/AD166,0)</f>
        <v>47.676708537364263</v>
      </c>
      <c r="AK166">
        <f>IF(AE166&gt;0,Budget!AE166*AH$2/AE166,0)</f>
        <v>32.187194866787557</v>
      </c>
      <c r="AL166">
        <f>IF(AF166&gt;0,Budget!AF166*AH$2/AF166,0)</f>
        <v>24.682005915249881</v>
      </c>
      <c r="AM166">
        <f>IF(AG166&gt;0,Budget!AG166*AH$2/AG166,0)</f>
        <v>23.186665984785073</v>
      </c>
      <c r="AO166">
        <f>Données!X167</f>
        <v>5500</v>
      </c>
      <c r="AP166" s="53">
        <f>Données!BU167</f>
        <v>260.30099999999999</v>
      </c>
      <c r="AQ166" s="53">
        <f t="shared" si="27"/>
        <v>21.129384827565012</v>
      </c>
    </row>
    <row r="167" spans="1:43">
      <c r="A167" t="str">
        <f>Données!A168</f>
        <v>Yémen</v>
      </c>
      <c r="B167" s="36">
        <f>IF(Données!AZ168&gt;0,1,0)</f>
        <v>1</v>
      </c>
      <c r="C167" s="36">
        <f>IF(Données!BA168&gt;0,1,0)</f>
        <v>1</v>
      </c>
      <c r="D167" s="36">
        <f>IF(Données!BB168&gt;0,1,0)</f>
        <v>1</v>
      </c>
      <c r="E167" s="36">
        <f>IF(Données!BC168&gt;0,1,0)</f>
        <v>1</v>
      </c>
      <c r="F167" s="36">
        <f>IF(Données!BD168&gt;0,1,0)</f>
        <v>1</v>
      </c>
      <c r="G167" s="36">
        <f>IF(Données!BE168&gt;0,1,0)</f>
        <v>1</v>
      </c>
      <c r="H167" s="36">
        <f>IF(Données!BF168&gt;0,1,0)</f>
        <v>1</v>
      </c>
      <c r="I167" s="36">
        <f>IF(Données!BG168&gt;0,1,0)</f>
        <v>1</v>
      </c>
      <c r="J167" s="36">
        <f>IF(Données!BH168&gt;0,1,0)</f>
        <v>1</v>
      </c>
      <c r="K167" s="36">
        <f>IF(Données!BI168&gt;0,1,0)</f>
        <v>1</v>
      </c>
      <c r="L167" s="36">
        <f>IF(Données!BJ168&gt;0,1,0)</f>
        <v>1</v>
      </c>
      <c r="M167" s="36">
        <f>IF(Données!BK168&gt;0,1,0)</f>
        <v>1</v>
      </c>
      <c r="N167" s="36">
        <f>IF(Données!BL168&gt;0,1,0)</f>
        <v>1</v>
      </c>
      <c r="O167" s="36">
        <f>IF(Données!BM168&gt;0,1,0)</f>
        <v>1</v>
      </c>
      <c r="P167" s="36">
        <f>IF(Données!BN168&gt;0,1,0)</f>
        <v>1</v>
      </c>
      <c r="Q167" s="36">
        <f>IF(Données!BO168&gt;0,1,0)</f>
        <v>1</v>
      </c>
      <c r="R167" s="36">
        <f>IF(Données!BP168&gt;0,1,0)</f>
        <v>1</v>
      </c>
      <c r="S167" s="36">
        <f>IF(Données!BQ168&gt;0,1,0)</f>
        <v>1</v>
      </c>
      <c r="T167" s="36">
        <f>IF(Données!BR168&gt;0,1,0)</f>
        <v>1</v>
      </c>
      <c r="U167" s="36">
        <f>IF(Données!BS168&gt;0,1,0)</f>
        <v>1</v>
      </c>
      <c r="V167" s="36">
        <f>IF(Données!BT168&gt;0,1,0)</f>
        <v>1</v>
      </c>
      <c r="W167" s="36">
        <f>IF(Données!BU168&gt;0,1,0)</f>
        <v>1</v>
      </c>
      <c r="X167" s="36">
        <f t="shared" si="22"/>
        <v>2</v>
      </c>
      <c r="Y167" s="36">
        <f t="shared" si="23"/>
        <v>5</v>
      </c>
      <c r="Z167" s="36">
        <f t="shared" si="24"/>
        <v>5</v>
      </c>
      <c r="AA167" s="36">
        <f t="shared" si="25"/>
        <v>5</v>
      </c>
      <c r="AB167" s="92">
        <f t="shared" si="26"/>
        <v>5</v>
      </c>
      <c r="AC167">
        <f>IF(X167&gt;0,(Données!AZ168+Données!BA168)/X167,0)</f>
        <v>6.9805000000000001</v>
      </c>
      <c r="AD167">
        <f>IF(Y167&gt;0,SUM(Données!BB168:BF168)/Y167,0)</f>
        <v>11.174200000000001</v>
      </c>
      <c r="AE167">
        <f>IF(Z167&gt;0,SUM(Données!BG168:BK168)/Z167,0)</f>
        <v>21.897399999999998</v>
      </c>
      <c r="AF167">
        <f>IF(AA167&gt;0,SUM(Données!BL168:BP168)/AA167,0)</f>
        <v>36.535600000000002</v>
      </c>
      <c r="AG167">
        <f>IF(AB167&gt;0,SUM(Données!BQ168:BU168)/AB167,0)</f>
        <v>31.281600000000005</v>
      </c>
      <c r="AI167">
        <f>IF(AC167&gt;0,Budget!AC167*AH$2/AC167,0)</f>
        <v>231.78855382852231</v>
      </c>
      <c r="AJ167">
        <f>IF(AD167&gt;0,Budget!AD167*AH$2/AD167,0)</f>
        <v>212.5789765710297</v>
      </c>
      <c r="AK167">
        <f>IF(AE167&gt;0,Budget!AE167*AH$2/AE167,0)</f>
        <v>114.15053842008641</v>
      </c>
      <c r="AL167">
        <f>IF(AF167&gt;0,Budget!AF167*AH$2/AF167,0)</f>
        <v>66.028750041055844</v>
      </c>
      <c r="AM167">
        <f>IF(AG167&gt;0,Budget!AG167*AH$2/AG167,0)</f>
        <v>0</v>
      </c>
      <c r="AO167">
        <f>Données!X168</f>
        <v>0</v>
      </c>
      <c r="AP167" s="53">
        <f>Données!BU168</f>
        <v>29.079000000000001</v>
      </c>
      <c r="AQ167" s="53">
        <f t="shared" si="27"/>
        <v>0</v>
      </c>
    </row>
    <row r="168" spans="1:43">
      <c r="A168" t="str">
        <f>Données!A169</f>
        <v>Zambie</v>
      </c>
      <c r="B168" s="36">
        <f>IF(Données!AZ169&gt;0,1,0)</f>
        <v>1</v>
      </c>
      <c r="C168" s="36">
        <f>IF(Données!BA169&gt;0,1,0)</f>
        <v>1</v>
      </c>
      <c r="D168" s="36">
        <f>IF(Données!BB169&gt;0,1,0)</f>
        <v>1</v>
      </c>
      <c r="E168" s="36">
        <f>IF(Données!BC169&gt;0,1,0)</f>
        <v>1</v>
      </c>
      <c r="F168" s="36">
        <f>IF(Données!BD169&gt;0,1,0)</f>
        <v>1</v>
      </c>
      <c r="G168" s="36">
        <f>IF(Données!BE169&gt;0,1,0)</f>
        <v>1</v>
      </c>
      <c r="H168" s="36">
        <f>IF(Données!BF169&gt;0,1,0)</f>
        <v>1</v>
      </c>
      <c r="I168" s="36">
        <f>IF(Données!BG169&gt;0,1,0)</f>
        <v>1</v>
      </c>
      <c r="J168" s="36">
        <f>IF(Données!BH169&gt;0,1,0)</f>
        <v>1</v>
      </c>
      <c r="K168" s="36">
        <f>IF(Données!BI169&gt;0,1,0)</f>
        <v>1</v>
      </c>
      <c r="L168" s="36">
        <f>IF(Données!BJ169&gt;0,1,0)</f>
        <v>1</v>
      </c>
      <c r="M168" s="36">
        <f>IF(Données!BK169&gt;0,1,0)</f>
        <v>1</v>
      </c>
      <c r="N168" s="36">
        <f>IF(Données!BL169&gt;0,1,0)</f>
        <v>1</v>
      </c>
      <c r="O168" s="36">
        <f>IF(Données!BM169&gt;0,1,0)</f>
        <v>1</v>
      </c>
      <c r="P168" s="36">
        <f>IF(Données!BN169&gt;0,1,0)</f>
        <v>1</v>
      </c>
      <c r="Q168" s="36">
        <f>IF(Données!BO169&gt;0,1,0)</f>
        <v>1</v>
      </c>
      <c r="R168" s="36">
        <f>IF(Données!BP169&gt;0,1,0)</f>
        <v>1</v>
      </c>
      <c r="S168" s="36">
        <f>IF(Données!BQ169&gt;0,1,0)</f>
        <v>1</v>
      </c>
      <c r="T168" s="36">
        <f>IF(Données!BR169&gt;0,1,0)</f>
        <v>1</v>
      </c>
      <c r="U168" s="36">
        <f>IF(Données!BS169&gt;0,1,0)</f>
        <v>1</v>
      </c>
      <c r="V168" s="36">
        <f>IF(Données!BT169&gt;0,1,0)</f>
        <v>1</v>
      </c>
      <c r="W168" s="36">
        <f>IF(Données!BU169&gt;0,1,0)</f>
        <v>1</v>
      </c>
      <c r="X168" s="36">
        <f t="shared" ref="X168:X169" si="28">B168+C168</f>
        <v>2</v>
      </c>
      <c r="Y168" s="36">
        <f t="shared" ref="Y168:Y169" si="29">SUM(D168:H168)</f>
        <v>5</v>
      </c>
      <c r="Z168" s="36">
        <f t="shared" ref="Z168:Z169" si="30">SUM(I168:M168)</f>
        <v>5</v>
      </c>
      <c r="AA168" s="36">
        <f t="shared" ref="AA168:AA169" si="31">SUM(N168:R168)</f>
        <v>5</v>
      </c>
      <c r="AB168" s="92">
        <f t="shared" ref="AB168:AB169" si="32">SUM(S168:W168)</f>
        <v>5</v>
      </c>
      <c r="AC168">
        <f>IF(X168&gt;0,(Données!AZ169+Données!BA169)/X168,0)</f>
        <v>3.4714999999999998</v>
      </c>
      <c r="AD168">
        <f>IF(Y168&gt;0,SUM(Données!BB169:BF169)/Y168,0)</f>
        <v>4.6024000000000003</v>
      </c>
      <c r="AE168">
        <f>IF(Z168&gt;0,SUM(Données!BG169:BK169)/Z168,0)</f>
        <v>13.677000000000001</v>
      </c>
      <c r="AF168">
        <f>IF(AA168&gt;0,SUM(Données!BL169:BP169)/AA168,0)</f>
        <v>24.884999999999998</v>
      </c>
      <c r="AG168">
        <f>IF(AB168&gt;0,SUM(Données!BQ169:BU169)/AB168,0)</f>
        <v>23.569199999999999</v>
      </c>
      <c r="AI168">
        <f>IF(AC168&gt;0,Budget!AC168*AH$2/AC168,0)</f>
        <v>39.176148638916899</v>
      </c>
      <c r="AJ168">
        <f>IF(AD168&gt;0,Budget!AD168*AH$2/AD168,0)</f>
        <v>38.675473665913437</v>
      </c>
      <c r="AK168">
        <f>IF(AE168&gt;0,Budget!AE168*AH$2/AE168,0)</f>
        <v>16.699568618849163</v>
      </c>
      <c r="AL168">
        <f>IF(AF168&gt;0,Budget!AF168*AH$2/AF168,0)</f>
        <v>12.497488446855536</v>
      </c>
      <c r="AM168">
        <f>IF(AG168&gt;0,Budget!AG168*AH$2/AG168,0)</f>
        <v>15.961509088131969</v>
      </c>
      <c r="AO168">
        <f>Données!X169</f>
        <v>378</v>
      </c>
      <c r="AP168" s="53">
        <f>Données!BU169</f>
        <v>24.614999999999998</v>
      </c>
      <c r="AQ168" s="53">
        <f t="shared" si="27"/>
        <v>15.356489945155394</v>
      </c>
    </row>
    <row r="169" spans="1:43">
      <c r="A169" t="str">
        <f>Données!A170</f>
        <v>Zimbabwe</v>
      </c>
      <c r="B169" s="36">
        <f>IF(Données!AZ170&gt;0,1,0)</f>
        <v>1</v>
      </c>
      <c r="C169" s="36">
        <f>IF(Données!BA170&gt;0,1,0)</f>
        <v>1</v>
      </c>
      <c r="D169" s="36">
        <f>IF(Données!BB170&gt;0,1,0)</f>
        <v>1</v>
      </c>
      <c r="E169" s="36">
        <f>IF(Données!BC170&gt;0,1,0)</f>
        <v>1</v>
      </c>
      <c r="F169" s="36">
        <f>IF(Données!BD170&gt;0,1,0)</f>
        <v>1</v>
      </c>
      <c r="G169" s="36">
        <f>IF(Données!BE170&gt;0,1,0)</f>
        <v>1</v>
      </c>
      <c r="H169" s="36">
        <f>IF(Données!BF170&gt;0,1,0)</f>
        <v>1</v>
      </c>
      <c r="I169" s="36">
        <f>IF(Données!BG170&gt;0,1,0)</f>
        <v>1</v>
      </c>
      <c r="J169" s="36">
        <f>IF(Données!BH170&gt;0,1,0)</f>
        <v>1</v>
      </c>
      <c r="K169" s="36">
        <f>IF(Données!BI170&gt;0,1,0)</f>
        <v>1</v>
      </c>
      <c r="L169" s="36">
        <f>IF(Données!BJ170&gt;0,1,0)</f>
        <v>1</v>
      </c>
      <c r="M169" s="36">
        <f>IF(Données!BK170&gt;0,1,0)</f>
        <v>1</v>
      </c>
      <c r="N169" s="36">
        <f>IF(Données!BL170&gt;0,1,0)</f>
        <v>1</v>
      </c>
      <c r="O169" s="36">
        <f>IF(Données!BM170&gt;0,1,0)</f>
        <v>1</v>
      </c>
      <c r="P169" s="36">
        <f>IF(Données!BN170&gt;0,1,0)</f>
        <v>1</v>
      </c>
      <c r="Q169" s="36">
        <f>IF(Données!BO170&gt;0,1,0)</f>
        <v>1</v>
      </c>
      <c r="R169" s="36">
        <f>IF(Données!BP170&gt;0,1,0)</f>
        <v>1</v>
      </c>
      <c r="S169" s="36">
        <f>IF(Données!BQ170&gt;0,1,0)</f>
        <v>1</v>
      </c>
      <c r="T169" s="36">
        <f>IF(Données!BR170&gt;0,1,0)</f>
        <v>1</v>
      </c>
      <c r="U169" s="36">
        <f>IF(Données!BS170&gt;0,1,0)</f>
        <v>1</v>
      </c>
      <c r="V169" s="36">
        <f>IF(Données!BT170&gt;0,1,0)</f>
        <v>1</v>
      </c>
      <c r="W169" s="36">
        <f>IF(Données!BU170&gt;0,1,0)</f>
        <v>1</v>
      </c>
      <c r="X169" s="36">
        <f t="shared" si="28"/>
        <v>2</v>
      </c>
      <c r="Y169" s="36">
        <f t="shared" si="29"/>
        <v>5</v>
      </c>
      <c r="Z169" s="36">
        <f t="shared" si="30"/>
        <v>5</v>
      </c>
      <c r="AA169" s="36">
        <f t="shared" si="31"/>
        <v>5</v>
      </c>
      <c r="AB169" s="92">
        <f t="shared" si="32"/>
        <v>5</v>
      </c>
      <c r="AC169">
        <f>IF(X169&gt;0,(Données!AZ170+Données!BA170)/X169,0)</f>
        <v>11.934000000000001</v>
      </c>
      <c r="AD169">
        <f>IF(Y169&gt;0,SUM(Données!BB170:BF170)/Y169,0)</f>
        <v>10.4716</v>
      </c>
      <c r="AE169">
        <f>IF(Z169&gt;0,SUM(Données!BG170:BK170)/Z169,0)</f>
        <v>8.2690000000000001</v>
      </c>
      <c r="AF169">
        <f>IF(AA169&gt;0,SUM(Données!BL170:BP170)/AA169,0)</f>
        <v>16.369199999999999</v>
      </c>
      <c r="AG169">
        <f>IF(AB169&gt;0,SUM(Données!BQ170:BU170)/AB169,0)</f>
        <v>22.064799999999998</v>
      </c>
      <c r="AI169">
        <f>IF(AC169&gt;0,Budget!AC169*AH$2/AC169,0)</f>
        <v>13.909837439249202</v>
      </c>
      <c r="AJ169">
        <f>IF(AD169&gt;0,Budget!AD169*AH$2/AD169,0)</f>
        <v>37.721074143397381</v>
      </c>
      <c r="AK169">
        <f>IF(AE169&gt;0,Budget!AE169*AH$2/AE169,0)</f>
        <v>16.749304631757166</v>
      </c>
      <c r="AL169">
        <f>IF(AF169&gt;0,Budget!AF169*AH$2/AF169,0)</f>
        <v>16.372211225960953</v>
      </c>
      <c r="AM169">
        <f>IF(AG169&gt;0,Budget!AG169*AH$2/AG169,0)</f>
        <v>17.339835393930606</v>
      </c>
      <c r="AO169">
        <f>Données!X170</f>
        <v>420</v>
      </c>
      <c r="AP169" s="53">
        <f>Données!BU170</f>
        <v>22.29</v>
      </c>
      <c r="AQ169" s="53">
        <f t="shared" si="27"/>
        <v>18.842530282637956</v>
      </c>
    </row>
    <row r="172" spans="1:43">
      <c r="A172" t="s">
        <v>2</v>
      </c>
      <c r="B172" s="48" t="s">
        <v>1409</v>
      </c>
    </row>
    <row r="173" spans="1:43">
      <c r="A173" t="s">
        <v>47</v>
      </c>
      <c r="B173">
        <v>0</v>
      </c>
    </row>
    <row r="174" spans="1:43">
      <c r="A174" t="s">
        <v>16</v>
      </c>
      <c r="B174">
        <v>0</v>
      </c>
    </row>
    <row r="175" spans="1:43">
      <c r="A175" t="s">
        <v>124</v>
      </c>
      <c r="B175">
        <v>0</v>
      </c>
    </row>
    <row r="176" spans="1:43">
      <c r="A176" t="s">
        <v>230</v>
      </c>
      <c r="B176">
        <v>0</v>
      </c>
    </row>
    <row r="177" spans="1:4">
      <c r="A177" t="s">
        <v>80</v>
      </c>
      <c r="B177">
        <v>0</v>
      </c>
    </row>
    <row r="178" spans="1:4">
      <c r="A178" t="s">
        <v>55</v>
      </c>
      <c r="B178">
        <v>0</v>
      </c>
    </row>
    <row r="179" spans="1:4">
      <c r="A179" t="s">
        <v>0</v>
      </c>
      <c r="B179">
        <v>0</v>
      </c>
    </row>
    <row r="180" spans="1:4">
      <c r="A180" t="s">
        <v>535</v>
      </c>
      <c r="B180">
        <v>0</v>
      </c>
    </row>
    <row r="181" spans="1:4">
      <c r="A181" t="s">
        <v>41</v>
      </c>
      <c r="B181">
        <v>0</v>
      </c>
    </row>
    <row r="182" spans="1:4">
      <c r="A182" t="s">
        <v>88</v>
      </c>
      <c r="B182">
        <v>0</v>
      </c>
    </row>
    <row r="183" spans="1:4">
      <c r="A183" t="s">
        <v>90</v>
      </c>
      <c r="B183">
        <v>0</v>
      </c>
    </row>
    <row r="184" spans="1:4">
      <c r="A184" t="s">
        <v>511</v>
      </c>
      <c r="B184">
        <v>0</v>
      </c>
    </row>
    <row r="185" spans="1:4">
      <c r="A185" t="s">
        <v>560</v>
      </c>
      <c r="B185">
        <v>0</v>
      </c>
    </row>
    <row r="186" spans="1:4">
      <c r="A186" t="s">
        <v>284</v>
      </c>
      <c r="B186">
        <v>1.1214534036110798E-2</v>
      </c>
      <c r="D186">
        <v>155</v>
      </c>
    </row>
    <row r="187" spans="1:4">
      <c r="A187" t="s">
        <v>37</v>
      </c>
      <c r="B187">
        <v>1.3360747553354557</v>
      </c>
      <c r="D187">
        <v>154</v>
      </c>
    </row>
    <row r="188" spans="1:4">
      <c r="A188" t="s">
        <v>263</v>
      </c>
      <c r="B188">
        <v>1.4793370025132822</v>
      </c>
      <c r="D188">
        <v>153</v>
      </c>
    </row>
    <row r="189" spans="1:4">
      <c r="A189" t="s">
        <v>396</v>
      </c>
      <c r="B189">
        <v>1.7441158720579362</v>
      </c>
      <c r="D189">
        <v>152</v>
      </c>
    </row>
    <row r="190" spans="1:4">
      <c r="A190" t="s">
        <v>561</v>
      </c>
      <c r="B190">
        <v>2.8555070053055647</v>
      </c>
      <c r="D190">
        <v>151</v>
      </c>
    </row>
    <row r="191" spans="1:4">
      <c r="A191" t="s">
        <v>74</v>
      </c>
      <c r="B191">
        <v>3.1711954854934676</v>
      </c>
      <c r="D191">
        <v>150</v>
      </c>
    </row>
    <row r="192" spans="1:4">
      <c r="A192" t="s">
        <v>81</v>
      </c>
      <c r="B192">
        <v>3.2197744787748057</v>
      </c>
      <c r="D192">
        <v>149</v>
      </c>
    </row>
    <row r="193" spans="1:4">
      <c r="A193" t="s">
        <v>19</v>
      </c>
      <c r="B193">
        <v>3.3850093408690891</v>
      </c>
      <c r="D193">
        <v>148</v>
      </c>
    </row>
    <row r="194" spans="1:4">
      <c r="A194" t="s">
        <v>65</v>
      </c>
      <c r="B194">
        <v>3.6235197960553842</v>
      </c>
      <c r="D194">
        <v>147</v>
      </c>
    </row>
    <row r="195" spans="1:4">
      <c r="A195" t="s">
        <v>38</v>
      </c>
      <c r="B195">
        <v>3.8688123368817755</v>
      </c>
      <c r="D195">
        <v>146</v>
      </c>
    </row>
    <row r="196" spans="1:4">
      <c r="A196" t="s">
        <v>408</v>
      </c>
      <c r="B196">
        <v>4.2595486889882572</v>
      </c>
      <c r="D196">
        <v>145</v>
      </c>
    </row>
    <row r="197" spans="1:4">
      <c r="A197" t="s">
        <v>339</v>
      </c>
      <c r="B197">
        <v>4.6189946893911316</v>
      </c>
      <c r="D197">
        <v>144</v>
      </c>
    </row>
    <row r="198" spans="1:4">
      <c r="A198" t="s">
        <v>83</v>
      </c>
      <c r="B198">
        <v>4.8512550356368154</v>
      </c>
      <c r="D198">
        <v>143</v>
      </c>
    </row>
    <row r="199" spans="1:4">
      <c r="A199" t="s">
        <v>72</v>
      </c>
      <c r="B199">
        <v>5.4374051844586093</v>
      </c>
      <c r="D199">
        <v>142</v>
      </c>
    </row>
    <row r="200" spans="1:4">
      <c r="A200" t="s">
        <v>49</v>
      </c>
      <c r="B200">
        <v>5.4666316951207881</v>
      </c>
      <c r="D200">
        <v>141</v>
      </c>
    </row>
    <row r="201" spans="1:4">
      <c r="A201" t="s">
        <v>11</v>
      </c>
      <c r="B201">
        <v>5.4812686484694435</v>
      </c>
      <c r="D201">
        <v>140</v>
      </c>
    </row>
    <row r="202" spans="1:4">
      <c r="A202" t="s">
        <v>22</v>
      </c>
      <c r="B202">
        <v>6.1335001340362787</v>
      </c>
      <c r="D202">
        <v>139</v>
      </c>
    </row>
    <row r="203" spans="1:4">
      <c r="A203" t="s">
        <v>236</v>
      </c>
      <c r="B203">
        <v>6.4048887150585756</v>
      </c>
      <c r="D203">
        <v>138</v>
      </c>
    </row>
    <row r="204" spans="1:4">
      <c r="A204" t="s">
        <v>40</v>
      </c>
      <c r="B204">
        <v>6.5807358084271286</v>
      </c>
      <c r="D204">
        <v>137</v>
      </c>
    </row>
    <row r="205" spans="1:4">
      <c r="A205" t="s">
        <v>172</v>
      </c>
      <c r="B205">
        <v>6.7322636782442453</v>
      </c>
      <c r="D205">
        <v>136</v>
      </c>
    </row>
    <row r="206" spans="1:4">
      <c r="A206" t="s">
        <v>210</v>
      </c>
      <c r="B206">
        <v>6.9806889352818375</v>
      </c>
      <c r="D206">
        <v>135</v>
      </c>
    </row>
    <row r="207" spans="1:4">
      <c r="A207" t="s">
        <v>23</v>
      </c>
      <c r="B207">
        <v>7.247313814229857</v>
      </c>
      <c r="D207">
        <v>134</v>
      </c>
    </row>
    <row r="208" spans="1:4">
      <c r="A208" t="s">
        <v>91</v>
      </c>
      <c r="B208">
        <v>7.2531394796731998</v>
      </c>
      <c r="D208">
        <v>133</v>
      </c>
    </row>
    <row r="209" spans="1:4">
      <c r="A209" t="s">
        <v>78</v>
      </c>
      <c r="B209">
        <v>7.299947752628829</v>
      </c>
      <c r="D209">
        <v>132</v>
      </c>
    </row>
    <row r="210" spans="1:4">
      <c r="A210" t="s">
        <v>62</v>
      </c>
      <c r="B210">
        <v>7.8170364283757889</v>
      </c>
      <c r="D210">
        <v>131</v>
      </c>
    </row>
    <row r="211" spans="1:4">
      <c r="A211" t="s">
        <v>295</v>
      </c>
      <c r="B211">
        <v>7.9329496333436555</v>
      </c>
      <c r="D211">
        <v>130</v>
      </c>
    </row>
    <row r="212" spans="1:4">
      <c r="A212" t="s">
        <v>14</v>
      </c>
      <c r="B212">
        <v>8.0989180834621344</v>
      </c>
      <c r="D212">
        <v>129</v>
      </c>
    </row>
    <row r="213" spans="1:4">
      <c r="A213" t="s">
        <v>18</v>
      </c>
      <c r="B213">
        <v>8.2070707070707076</v>
      </c>
      <c r="D213">
        <v>128</v>
      </c>
    </row>
    <row r="214" spans="1:4">
      <c r="A214" t="s">
        <v>520</v>
      </c>
      <c r="B214">
        <v>8.3945620132869916</v>
      </c>
      <c r="D214">
        <v>127</v>
      </c>
    </row>
    <row r="215" spans="1:4">
      <c r="A215" t="s">
        <v>474</v>
      </c>
      <c r="B215">
        <v>8.6082416972120406</v>
      </c>
      <c r="D215">
        <v>126</v>
      </c>
    </row>
    <row r="216" spans="1:4">
      <c r="A216" t="s">
        <v>126</v>
      </c>
      <c r="B216">
        <v>8.8090173329748644</v>
      </c>
      <c r="D216">
        <v>125</v>
      </c>
    </row>
    <row r="217" spans="1:4">
      <c r="A217" t="s">
        <v>61</v>
      </c>
      <c r="B217">
        <v>8.8331739308648736</v>
      </c>
      <c r="D217">
        <v>124</v>
      </c>
    </row>
    <row r="218" spans="1:4">
      <c r="A218" t="s">
        <v>31</v>
      </c>
      <c r="B218">
        <v>8.9080751650584045</v>
      </c>
      <c r="D218">
        <v>123</v>
      </c>
    </row>
    <row r="219" spans="1:4">
      <c r="A219" t="s">
        <v>77</v>
      </c>
      <c r="B219">
        <v>9.2314336831514261</v>
      </c>
      <c r="D219">
        <v>122</v>
      </c>
    </row>
    <row r="220" spans="1:4">
      <c r="A220" t="s">
        <v>25</v>
      </c>
      <c r="B220">
        <v>9.3418134281223839</v>
      </c>
      <c r="D220">
        <v>121</v>
      </c>
    </row>
    <row r="221" spans="1:4">
      <c r="A221" t="s">
        <v>317</v>
      </c>
      <c r="B221">
        <v>9.3875492101705955</v>
      </c>
      <c r="D221">
        <v>120</v>
      </c>
    </row>
    <row r="222" spans="1:4">
      <c r="A222" t="s">
        <v>383</v>
      </c>
      <c r="B222">
        <v>9.4423133667748598</v>
      </c>
      <c r="D222">
        <v>119</v>
      </c>
    </row>
    <row r="223" spans="1:4">
      <c r="A223" t="s">
        <v>50</v>
      </c>
      <c r="B223">
        <v>9.4884720069326605</v>
      </c>
      <c r="D223">
        <v>118</v>
      </c>
    </row>
    <row r="224" spans="1:4">
      <c r="A224" t="s">
        <v>44</v>
      </c>
      <c r="B224">
        <v>9.5243950548971981</v>
      </c>
      <c r="D224">
        <v>117</v>
      </c>
    </row>
    <row r="225" spans="1:4">
      <c r="A225" t="s">
        <v>243</v>
      </c>
      <c r="B225">
        <v>9.5727130248288361</v>
      </c>
      <c r="D225">
        <v>116</v>
      </c>
    </row>
    <row r="226" spans="1:4">
      <c r="A226" t="s">
        <v>488</v>
      </c>
      <c r="B226">
        <v>9.6431348125714909</v>
      </c>
      <c r="D226">
        <v>115</v>
      </c>
    </row>
    <row r="227" spans="1:4">
      <c r="A227" t="s">
        <v>6</v>
      </c>
      <c r="B227">
        <v>9.6743134628265235</v>
      </c>
      <c r="D227">
        <v>114</v>
      </c>
    </row>
    <row r="228" spans="1:4">
      <c r="A228" t="s">
        <v>52</v>
      </c>
      <c r="B228">
        <v>9.919935545596454</v>
      </c>
      <c r="D228">
        <v>113</v>
      </c>
    </row>
    <row r="229" spans="1:4">
      <c r="A229" t="s">
        <v>149</v>
      </c>
      <c r="B229">
        <v>10.09614331705394</v>
      </c>
      <c r="D229">
        <v>112</v>
      </c>
    </row>
    <row r="230" spans="1:4">
      <c r="A230" t="s">
        <v>69</v>
      </c>
      <c r="B230">
        <v>10.097795672092905</v>
      </c>
      <c r="D230">
        <v>111</v>
      </c>
    </row>
    <row r="231" spans="1:4">
      <c r="A231" t="s">
        <v>48</v>
      </c>
      <c r="B231">
        <v>10.289409553541564</v>
      </c>
      <c r="D231">
        <v>110</v>
      </c>
    </row>
    <row r="232" spans="1:4">
      <c r="A232" t="s">
        <v>201</v>
      </c>
      <c r="B232">
        <v>10.343014620914195</v>
      </c>
      <c r="D232">
        <v>109</v>
      </c>
    </row>
    <row r="233" spans="1:4">
      <c r="A233" t="s">
        <v>559</v>
      </c>
      <c r="B233">
        <v>10.478301792468118</v>
      </c>
      <c r="D233">
        <v>108</v>
      </c>
    </row>
    <row r="234" spans="1:4">
      <c r="A234" t="s">
        <v>490</v>
      </c>
      <c r="B234">
        <v>10.588127621787859</v>
      </c>
      <c r="D234">
        <v>107</v>
      </c>
    </row>
    <row r="235" spans="1:4">
      <c r="A235" t="s">
        <v>32</v>
      </c>
      <c r="B235">
        <v>10.658259710803382</v>
      </c>
      <c r="D235">
        <v>106</v>
      </c>
    </row>
    <row r="236" spans="1:4">
      <c r="A236" t="s">
        <v>509</v>
      </c>
      <c r="B236">
        <v>10.720434735822664</v>
      </c>
      <c r="D236">
        <v>105</v>
      </c>
    </row>
    <row r="237" spans="1:4">
      <c r="A237" t="s">
        <v>313</v>
      </c>
      <c r="B237">
        <v>10.856890104145723</v>
      </c>
      <c r="D237">
        <v>104</v>
      </c>
    </row>
    <row r="238" spans="1:4">
      <c r="A238" t="s">
        <v>527</v>
      </c>
      <c r="B238">
        <v>11.224398865307213</v>
      </c>
      <c r="D238">
        <v>103</v>
      </c>
    </row>
    <row r="239" spans="1:4">
      <c r="A239" t="s">
        <v>486</v>
      </c>
      <c r="B239">
        <v>11.331629779000563</v>
      </c>
      <c r="D239">
        <v>102</v>
      </c>
    </row>
    <row r="240" spans="1:4">
      <c r="A240" t="s">
        <v>10</v>
      </c>
      <c r="B240">
        <v>11.349971639251274</v>
      </c>
      <c r="D240">
        <v>101</v>
      </c>
    </row>
    <row r="241" spans="1:4">
      <c r="A241" t="s">
        <v>66</v>
      </c>
      <c r="B241">
        <v>11.386380821064805</v>
      </c>
      <c r="D241">
        <v>100</v>
      </c>
    </row>
    <row r="242" spans="1:4">
      <c r="A242" t="s">
        <v>64</v>
      </c>
      <c r="B242">
        <v>11.403032669062734</v>
      </c>
      <c r="D242">
        <v>99</v>
      </c>
    </row>
    <row r="243" spans="1:4">
      <c r="A243" t="s">
        <v>399</v>
      </c>
      <c r="B243">
        <v>11.416401571741901</v>
      </c>
      <c r="D243">
        <v>98</v>
      </c>
    </row>
    <row r="244" spans="1:4">
      <c r="A244" t="s">
        <v>208</v>
      </c>
      <c r="B244">
        <v>11.619982673982097</v>
      </c>
      <c r="D244">
        <v>97</v>
      </c>
    </row>
    <row r="245" spans="1:4">
      <c r="A245" t="s">
        <v>57</v>
      </c>
      <c r="B245">
        <v>11.656969725779435</v>
      </c>
      <c r="D245">
        <v>96</v>
      </c>
    </row>
    <row r="246" spans="1:4">
      <c r="A246" t="s">
        <v>411</v>
      </c>
      <c r="B246">
        <v>11.79810214361256</v>
      </c>
      <c r="D246">
        <v>95</v>
      </c>
    </row>
    <row r="247" spans="1:4">
      <c r="A247" t="s">
        <v>36</v>
      </c>
      <c r="B247">
        <v>11.918760021378942</v>
      </c>
      <c r="D247">
        <v>94</v>
      </c>
    </row>
    <row r="248" spans="1:4">
      <c r="A248" t="s">
        <v>203</v>
      </c>
      <c r="B248">
        <v>12.140474467472437</v>
      </c>
      <c r="D248">
        <v>93</v>
      </c>
    </row>
    <row r="249" spans="1:4">
      <c r="A249" t="s">
        <v>151</v>
      </c>
      <c r="B249">
        <v>12.246329859781135</v>
      </c>
      <c r="D249">
        <v>92</v>
      </c>
    </row>
    <row r="250" spans="1:4">
      <c r="A250" t="s">
        <v>232</v>
      </c>
      <c r="B250">
        <v>12.324688410599032</v>
      </c>
      <c r="D250">
        <v>91</v>
      </c>
    </row>
    <row r="251" spans="1:4">
      <c r="A251" t="s">
        <v>42</v>
      </c>
      <c r="B251">
        <v>12.32989987895577</v>
      </c>
      <c r="D251">
        <v>90</v>
      </c>
    </row>
    <row r="252" spans="1:4">
      <c r="A252" t="s">
        <v>27</v>
      </c>
      <c r="B252">
        <v>12.475894109396915</v>
      </c>
      <c r="D252">
        <v>89</v>
      </c>
    </row>
    <row r="253" spans="1:4">
      <c r="A253" t="s">
        <v>20</v>
      </c>
      <c r="B253">
        <v>12.523120849109304</v>
      </c>
      <c r="D253">
        <v>88</v>
      </c>
    </row>
    <row r="254" spans="1:4">
      <c r="A254" t="s">
        <v>82</v>
      </c>
      <c r="B254">
        <v>13.206840696625916</v>
      </c>
      <c r="D254">
        <v>87</v>
      </c>
    </row>
    <row r="255" spans="1:4">
      <c r="A255" t="s">
        <v>427</v>
      </c>
      <c r="B255">
        <v>13.428270959980935</v>
      </c>
      <c r="D255">
        <v>86</v>
      </c>
    </row>
    <row r="256" spans="1:4">
      <c r="A256" t="s">
        <v>35</v>
      </c>
      <c r="B256">
        <v>13.448317452659509</v>
      </c>
      <c r="D256">
        <v>85</v>
      </c>
    </row>
    <row r="257" spans="1:4">
      <c r="A257" t="s">
        <v>261</v>
      </c>
      <c r="B257">
        <v>13.462123516884695</v>
      </c>
      <c r="D257">
        <v>84</v>
      </c>
    </row>
    <row r="258" spans="1:4">
      <c r="A258" t="s">
        <v>53</v>
      </c>
      <c r="B258">
        <v>13.538860879853978</v>
      </c>
      <c r="D258">
        <v>83</v>
      </c>
    </row>
    <row r="259" spans="1:4">
      <c r="A259" t="s">
        <v>507</v>
      </c>
      <c r="B259">
        <v>13.855268495322765</v>
      </c>
      <c r="D259">
        <v>82</v>
      </c>
    </row>
    <row r="260" spans="1:4">
      <c r="A260" t="s">
        <v>75</v>
      </c>
      <c r="B260">
        <v>13.993672998368893</v>
      </c>
      <c r="D260">
        <v>81</v>
      </c>
    </row>
    <row r="261" spans="1:4">
      <c r="A261" t="s">
        <v>463</v>
      </c>
      <c r="B261">
        <v>14.099085237922059</v>
      </c>
      <c r="D261">
        <v>80</v>
      </c>
    </row>
    <row r="262" spans="1:4">
      <c r="A262" t="s">
        <v>68</v>
      </c>
      <c r="B262">
        <v>14.395417614442851</v>
      </c>
      <c r="D262">
        <v>79</v>
      </c>
    </row>
    <row r="263" spans="1:4">
      <c r="A263" t="s">
        <v>388</v>
      </c>
      <c r="B263">
        <v>14.500621632822213</v>
      </c>
      <c r="D263">
        <v>78</v>
      </c>
    </row>
    <row r="264" spans="1:4">
      <c r="A264" t="s">
        <v>15</v>
      </c>
      <c r="B264">
        <v>14.735016064298256</v>
      </c>
      <c r="D264">
        <v>77</v>
      </c>
    </row>
    <row r="265" spans="1:4">
      <c r="A265" t="s">
        <v>558</v>
      </c>
      <c r="B265">
        <v>14.792778005744765</v>
      </c>
      <c r="D265">
        <v>76</v>
      </c>
    </row>
    <row r="266" spans="1:4">
      <c r="A266" t="s">
        <v>67</v>
      </c>
      <c r="B266">
        <v>14.956821284026427</v>
      </c>
      <c r="D266">
        <v>75</v>
      </c>
    </row>
    <row r="267" spans="1:4">
      <c r="A267" t="s">
        <v>17</v>
      </c>
      <c r="B267">
        <v>15.025496632887412</v>
      </c>
      <c r="D267">
        <v>74</v>
      </c>
    </row>
    <row r="268" spans="1:4">
      <c r="A268" t="s">
        <v>158</v>
      </c>
      <c r="B268">
        <v>15.222834568401458</v>
      </c>
      <c r="D268">
        <v>73</v>
      </c>
    </row>
    <row r="269" spans="1:4">
      <c r="A269" t="s">
        <v>28</v>
      </c>
      <c r="B269">
        <v>15.247708859078232</v>
      </c>
      <c r="D269">
        <v>72</v>
      </c>
    </row>
    <row r="270" spans="1:4">
      <c r="A270" t="s">
        <v>414</v>
      </c>
      <c r="B270">
        <v>15.453913793516543</v>
      </c>
      <c r="D270">
        <v>71</v>
      </c>
    </row>
    <row r="271" spans="1:4">
      <c r="A271" t="s">
        <v>76</v>
      </c>
      <c r="B271">
        <v>15.502206911400581</v>
      </c>
      <c r="D271">
        <v>70</v>
      </c>
    </row>
    <row r="272" spans="1:4">
      <c r="A272" t="s">
        <v>156</v>
      </c>
      <c r="B272">
        <v>15.608483694709001</v>
      </c>
      <c r="D272">
        <v>69</v>
      </c>
    </row>
    <row r="273" spans="1:4">
      <c r="A273" t="s">
        <v>274</v>
      </c>
      <c r="B273">
        <v>15.754738267148014</v>
      </c>
      <c r="D273">
        <v>68</v>
      </c>
    </row>
    <row r="274" spans="1:4">
      <c r="A274" t="s">
        <v>562</v>
      </c>
      <c r="B274">
        <v>15.842215783737808</v>
      </c>
      <c r="D274">
        <v>67</v>
      </c>
    </row>
    <row r="275" spans="1:4">
      <c r="A275" t="s">
        <v>34</v>
      </c>
      <c r="B275">
        <v>15.961509088131969</v>
      </c>
      <c r="D275">
        <v>66</v>
      </c>
    </row>
    <row r="276" spans="1:4">
      <c r="A276" t="s">
        <v>84</v>
      </c>
      <c r="B276">
        <v>16.118050483417719</v>
      </c>
      <c r="D276">
        <v>65</v>
      </c>
    </row>
    <row r="277" spans="1:4">
      <c r="A277" t="s">
        <v>364</v>
      </c>
      <c r="B277">
        <v>16.288129175517749</v>
      </c>
      <c r="D277">
        <v>64</v>
      </c>
    </row>
    <row r="278" spans="1:4">
      <c r="A278" t="s">
        <v>361</v>
      </c>
      <c r="B278">
        <v>16.543473545459097</v>
      </c>
      <c r="D278">
        <v>63</v>
      </c>
    </row>
    <row r="279" spans="1:4">
      <c r="A279" t="s">
        <v>453</v>
      </c>
      <c r="B279">
        <v>16.658410293405762</v>
      </c>
      <c r="D279">
        <v>62</v>
      </c>
    </row>
    <row r="280" spans="1:4">
      <c r="A280" t="s">
        <v>39</v>
      </c>
      <c r="B280">
        <v>16.834751549532516</v>
      </c>
      <c r="D280">
        <v>61</v>
      </c>
    </row>
    <row r="281" spans="1:4">
      <c r="A281" t="s">
        <v>251</v>
      </c>
      <c r="B281">
        <v>17.098314043482592</v>
      </c>
      <c r="D281">
        <v>60</v>
      </c>
    </row>
    <row r="282" spans="1:4">
      <c r="A282" t="s">
        <v>30</v>
      </c>
      <c r="B282">
        <v>17.339835393930606</v>
      </c>
      <c r="D282">
        <v>59</v>
      </c>
    </row>
    <row r="283" spans="1:4">
      <c r="A283" t="s">
        <v>73</v>
      </c>
      <c r="B283">
        <v>17.410088500226077</v>
      </c>
      <c r="D283">
        <v>58</v>
      </c>
    </row>
    <row r="284" spans="1:4">
      <c r="A284" t="s">
        <v>8</v>
      </c>
      <c r="B284">
        <v>17.468794337547227</v>
      </c>
      <c r="D284">
        <v>57</v>
      </c>
    </row>
    <row r="285" spans="1:4">
      <c r="A285" t="s">
        <v>476</v>
      </c>
      <c r="B285">
        <v>17.669506801375221</v>
      </c>
      <c r="D285">
        <v>56</v>
      </c>
    </row>
    <row r="286" spans="1:4">
      <c r="A286" t="s">
        <v>29</v>
      </c>
      <c r="B286">
        <v>18.18368015729969</v>
      </c>
      <c r="D286">
        <v>55</v>
      </c>
    </row>
    <row r="287" spans="1:4">
      <c r="A287" t="s">
        <v>178</v>
      </c>
      <c r="B287">
        <v>18.298599113113369</v>
      </c>
      <c r="D287">
        <v>54</v>
      </c>
    </row>
    <row r="288" spans="1:4">
      <c r="A288" t="s">
        <v>51</v>
      </c>
      <c r="B288">
        <v>18.605755179041157</v>
      </c>
      <c r="D288">
        <v>53</v>
      </c>
    </row>
    <row r="289" spans="1:4">
      <c r="A289" t="s">
        <v>258</v>
      </c>
      <c r="B289">
        <v>18.871535752564689</v>
      </c>
      <c r="D289">
        <v>52</v>
      </c>
    </row>
    <row r="290" spans="1:4">
      <c r="A290" t="s">
        <v>21</v>
      </c>
      <c r="B290">
        <v>18.993816321856627</v>
      </c>
      <c r="D290">
        <v>51</v>
      </c>
    </row>
    <row r="291" spans="1:4">
      <c r="A291" t="s">
        <v>176</v>
      </c>
      <c r="B291">
        <v>19.332511732705928</v>
      </c>
      <c r="D291">
        <v>50</v>
      </c>
    </row>
    <row r="292" spans="1:4">
      <c r="A292" t="s">
        <v>434</v>
      </c>
      <c r="B292">
        <v>19.616505009763436</v>
      </c>
      <c r="D292">
        <v>49</v>
      </c>
    </row>
    <row r="293" spans="1:4">
      <c r="A293" t="s">
        <v>492</v>
      </c>
      <c r="B293">
        <v>19.811277117350478</v>
      </c>
      <c r="D293">
        <v>48</v>
      </c>
    </row>
    <row r="294" spans="1:4">
      <c r="A294" t="s">
        <v>45</v>
      </c>
      <c r="B294">
        <v>19.887726621677938</v>
      </c>
      <c r="D294">
        <v>47</v>
      </c>
    </row>
    <row r="295" spans="1:4">
      <c r="A295" t="s">
        <v>134</v>
      </c>
      <c r="B295">
        <v>19.973529827274689</v>
      </c>
      <c r="D295">
        <v>46</v>
      </c>
    </row>
    <row r="296" spans="1:4">
      <c r="A296" t="s">
        <v>253</v>
      </c>
      <c r="B296">
        <v>20.093779630856353</v>
      </c>
      <c r="D296">
        <v>45</v>
      </c>
    </row>
    <row r="297" spans="1:4">
      <c r="A297" t="s">
        <v>234</v>
      </c>
      <c r="B297">
        <v>20.264911461460347</v>
      </c>
      <c r="D297">
        <v>44</v>
      </c>
    </row>
    <row r="298" spans="1:4">
      <c r="A298" t="s">
        <v>323</v>
      </c>
      <c r="B298">
        <v>20.312374276952784</v>
      </c>
      <c r="D298">
        <v>43</v>
      </c>
    </row>
    <row r="299" spans="1:4">
      <c r="A299" t="s">
        <v>9</v>
      </c>
      <c r="B299">
        <v>20.818225767464352</v>
      </c>
      <c r="D299">
        <v>42</v>
      </c>
    </row>
    <row r="300" spans="1:4">
      <c r="A300" t="s">
        <v>60</v>
      </c>
      <c r="B300">
        <v>21.572199937925138</v>
      </c>
      <c r="D300">
        <v>41</v>
      </c>
    </row>
    <row r="301" spans="1:4">
      <c r="A301" t="s">
        <v>3</v>
      </c>
      <c r="B301">
        <v>21.658351199566233</v>
      </c>
      <c r="D301">
        <v>40</v>
      </c>
    </row>
    <row r="302" spans="1:4">
      <c r="A302" t="s">
        <v>523</v>
      </c>
      <c r="B302">
        <v>22.204953021046325</v>
      </c>
      <c r="D302">
        <v>39</v>
      </c>
    </row>
    <row r="303" spans="1:4">
      <c r="A303" t="s">
        <v>12</v>
      </c>
      <c r="B303">
        <v>22.468532782265637</v>
      </c>
      <c r="D303">
        <v>38</v>
      </c>
    </row>
    <row r="304" spans="1:4">
      <c r="A304" t="s">
        <v>71</v>
      </c>
      <c r="B304">
        <v>22.964125508915856</v>
      </c>
      <c r="D304">
        <v>37</v>
      </c>
    </row>
    <row r="305" spans="1:4">
      <c r="A305" t="s">
        <v>63</v>
      </c>
      <c r="B305">
        <v>23.186665984785073</v>
      </c>
      <c r="D305">
        <v>36</v>
      </c>
    </row>
    <row r="306" spans="1:4">
      <c r="A306" t="s">
        <v>26</v>
      </c>
      <c r="B306">
        <v>24.165097375509529</v>
      </c>
      <c r="D306">
        <v>35</v>
      </c>
    </row>
    <row r="307" spans="1:4">
      <c r="A307" t="s">
        <v>265</v>
      </c>
      <c r="B307">
        <v>24.398284888358216</v>
      </c>
      <c r="D307">
        <v>34</v>
      </c>
    </row>
    <row r="308" spans="1:4">
      <c r="A308" t="s">
        <v>301</v>
      </c>
      <c r="B308">
        <v>24.5546294507607</v>
      </c>
      <c r="D308">
        <v>33</v>
      </c>
    </row>
    <row r="309" spans="1:4">
      <c r="A309" t="s">
        <v>224</v>
      </c>
      <c r="B309">
        <v>24.632532030217039</v>
      </c>
      <c r="D309">
        <v>32</v>
      </c>
    </row>
    <row r="310" spans="1:4">
      <c r="A310" t="s">
        <v>59</v>
      </c>
      <c r="B310">
        <v>26.219557098521911</v>
      </c>
      <c r="D310">
        <v>31</v>
      </c>
    </row>
    <row r="311" spans="1:4">
      <c r="A311" t="s">
        <v>24</v>
      </c>
      <c r="B311">
        <v>27.02946792589152</v>
      </c>
      <c r="D311">
        <v>30</v>
      </c>
    </row>
    <row r="312" spans="1:4">
      <c r="A312" t="s">
        <v>394</v>
      </c>
      <c r="B312">
        <v>28.493194174372</v>
      </c>
      <c r="D312">
        <v>29</v>
      </c>
    </row>
    <row r="313" spans="1:4">
      <c r="A313" t="s">
        <v>162</v>
      </c>
      <c r="B313">
        <v>28.951694981601818</v>
      </c>
      <c r="D313">
        <v>28</v>
      </c>
    </row>
    <row r="314" spans="1:4">
      <c r="A314" t="s">
        <v>5</v>
      </c>
      <c r="B314">
        <v>29.125204796743287</v>
      </c>
      <c r="D314">
        <v>27</v>
      </c>
    </row>
    <row r="315" spans="1:4">
      <c r="A315" t="s">
        <v>7</v>
      </c>
      <c r="B315">
        <v>29.1403030127126</v>
      </c>
      <c r="D315">
        <v>26</v>
      </c>
    </row>
    <row r="316" spans="1:4">
      <c r="A316" t="s">
        <v>85</v>
      </c>
      <c r="B316">
        <v>29.552557955870462</v>
      </c>
      <c r="D316">
        <v>25</v>
      </c>
    </row>
    <row r="317" spans="1:4">
      <c r="A317" t="s">
        <v>465</v>
      </c>
      <c r="B317">
        <v>29.960310781755361</v>
      </c>
      <c r="D317">
        <v>24</v>
      </c>
    </row>
    <row r="318" spans="1:4">
      <c r="A318" t="s">
        <v>1</v>
      </c>
      <c r="B318">
        <v>31.284020559927637</v>
      </c>
      <c r="D318">
        <v>23</v>
      </c>
    </row>
    <row r="319" spans="1:4">
      <c r="A319" t="s">
        <v>534</v>
      </c>
      <c r="B319">
        <v>31.730482581424212</v>
      </c>
      <c r="D319">
        <v>22</v>
      </c>
    </row>
    <row r="320" spans="1:4">
      <c r="A320" t="s">
        <v>186</v>
      </c>
      <c r="B320">
        <v>31.991587715908228</v>
      </c>
      <c r="D320">
        <v>21</v>
      </c>
    </row>
    <row r="321" spans="1:4">
      <c r="A321" t="s">
        <v>86</v>
      </c>
      <c r="B321">
        <v>35.687673197138622</v>
      </c>
      <c r="D321">
        <v>20</v>
      </c>
    </row>
    <row r="322" spans="1:4">
      <c r="A322" t="s">
        <v>478</v>
      </c>
      <c r="B322">
        <v>35.724100027480077</v>
      </c>
      <c r="D322">
        <v>19</v>
      </c>
    </row>
    <row r="323" spans="1:4">
      <c r="A323" t="s">
        <v>70</v>
      </c>
      <c r="B323">
        <v>36.840788092550277</v>
      </c>
      <c r="D323">
        <v>18</v>
      </c>
    </row>
    <row r="324" spans="1:4">
      <c r="A324" t="s">
        <v>403</v>
      </c>
      <c r="B324">
        <v>37.655467299199451</v>
      </c>
      <c r="D324">
        <v>17</v>
      </c>
    </row>
    <row r="325" spans="1:4">
      <c r="A325" t="s">
        <v>13</v>
      </c>
      <c r="B325">
        <v>37.906591447685756</v>
      </c>
      <c r="D325">
        <v>16</v>
      </c>
    </row>
    <row r="326" spans="1:4">
      <c r="A326" t="s">
        <v>137</v>
      </c>
      <c r="B326">
        <v>38.536510181508277</v>
      </c>
      <c r="D326">
        <v>15</v>
      </c>
    </row>
    <row r="327" spans="1:4">
      <c r="A327" t="s">
        <v>54</v>
      </c>
      <c r="B327">
        <v>38.68068706601548</v>
      </c>
      <c r="D327">
        <v>14</v>
      </c>
    </row>
    <row r="328" spans="1:4">
      <c r="A328" t="s">
        <v>145</v>
      </c>
      <c r="B328">
        <v>41.555903937473019</v>
      </c>
      <c r="D328">
        <v>13</v>
      </c>
    </row>
    <row r="329" spans="1:4">
      <c r="A329" t="s">
        <v>128</v>
      </c>
      <c r="B329">
        <v>43.300316412161237</v>
      </c>
      <c r="D329">
        <v>12</v>
      </c>
    </row>
    <row r="330" spans="1:4">
      <c r="A330" t="s">
        <v>315</v>
      </c>
      <c r="B330">
        <v>45.231066974234665</v>
      </c>
      <c r="D330">
        <v>11</v>
      </c>
    </row>
    <row r="331" spans="1:4">
      <c r="A331" t="s">
        <v>310</v>
      </c>
      <c r="B331">
        <v>47.046468919919583</v>
      </c>
      <c r="D331">
        <v>10</v>
      </c>
    </row>
    <row r="332" spans="1:4">
      <c r="A332" t="s">
        <v>79</v>
      </c>
      <c r="B332">
        <v>47.108894791335992</v>
      </c>
      <c r="D332">
        <v>9</v>
      </c>
    </row>
    <row r="333" spans="1:4">
      <c r="A333" t="s">
        <v>337</v>
      </c>
      <c r="B333">
        <v>47.523737731946518</v>
      </c>
      <c r="D333">
        <v>8</v>
      </c>
    </row>
    <row r="334" spans="1:4">
      <c r="A334" t="s">
        <v>58</v>
      </c>
      <c r="B334">
        <v>50.416470218450421</v>
      </c>
      <c r="D334">
        <v>7</v>
      </c>
    </row>
    <row r="335" spans="1:4">
      <c r="A335" t="s">
        <v>56</v>
      </c>
      <c r="B335">
        <v>50.481228487223092</v>
      </c>
      <c r="D335">
        <v>6</v>
      </c>
    </row>
    <row r="336" spans="1:4">
      <c r="A336" t="s">
        <v>331</v>
      </c>
      <c r="B336">
        <v>54.430339013048872</v>
      </c>
      <c r="D336">
        <v>5</v>
      </c>
    </row>
    <row r="337" spans="1:17">
      <c r="A337" t="s">
        <v>212</v>
      </c>
      <c r="B337">
        <v>58.706539580690887</v>
      </c>
      <c r="D337">
        <v>4</v>
      </c>
    </row>
    <row r="338" spans="1:17">
      <c r="A338" t="s">
        <v>33</v>
      </c>
      <c r="B338">
        <v>61.588547281272909</v>
      </c>
      <c r="D338">
        <v>3</v>
      </c>
    </row>
    <row r="339" spans="1:17">
      <c r="A339" t="s">
        <v>87</v>
      </c>
      <c r="B339">
        <v>97.799071717322946</v>
      </c>
      <c r="D339">
        <v>2</v>
      </c>
    </row>
    <row r="340" spans="1:17">
      <c r="A340" t="s">
        <v>89</v>
      </c>
      <c r="B340">
        <v>100.54312286873954</v>
      </c>
      <c r="D340">
        <v>1</v>
      </c>
    </row>
    <row r="342" spans="1:17">
      <c r="A342" t="s">
        <v>2</v>
      </c>
      <c r="B342" t="s">
        <v>1405</v>
      </c>
      <c r="C342" t="s">
        <v>1406</v>
      </c>
      <c r="D342" s="47" t="s">
        <v>1407</v>
      </c>
      <c r="E342" t="s">
        <v>1408</v>
      </c>
      <c r="F342" s="48" t="s">
        <v>1409</v>
      </c>
      <c r="I342" t="s">
        <v>1416</v>
      </c>
    </row>
    <row r="343" spans="1:17">
      <c r="A343" t="s">
        <v>47</v>
      </c>
      <c r="B343">
        <v>0</v>
      </c>
      <c r="C343">
        <v>0</v>
      </c>
      <c r="D343">
        <v>0</v>
      </c>
      <c r="E343">
        <v>0</v>
      </c>
      <c r="F343">
        <v>0</v>
      </c>
      <c r="I343">
        <f t="shared" ref="I343:I374" si="33">IF(Q343&gt;0,SUM(B343:F343)/Q343,0)</f>
        <v>0</v>
      </c>
      <c r="K343">
        <f t="shared" ref="K343:K374" si="34">IF(B343&gt;0,1,0)</f>
        <v>0</v>
      </c>
      <c r="L343">
        <f t="shared" ref="L343:L374" si="35">IF(C343&gt;0,1,0)</f>
        <v>0</v>
      </c>
      <c r="M343">
        <f t="shared" ref="M343:M374" si="36">IF(D343&gt;0,1,0)</f>
        <v>0</v>
      </c>
      <c r="N343">
        <f t="shared" ref="N343:N374" si="37">IF(E343&gt;0,1,0)</f>
        <v>0</v>
      </c>
      <c r="O343">
        <f t="shared" ref="O343:O374" si="38">IF(F343&gt;0,1,0)</f>
        <v>0</v>
      </c>
      <c r="Q343">
        <f t="shared" ref="Q343:Q374" si="39">SUM(K343:P343)</f>
        <v>0</v>
      </c>
    </row>
    <row r="344" spans="1:17">
      <c r="A344" t="s">
        <v>80</v>
      </c>
      <c r="B344">
        <v>0</v>
      </c>
      <c r="C344">
        <v>0</v>
      </c>
      <c r="D344">
        <v>0</v>
      </c>
      <c r="E344">
        <v>0</v>
      </c>
      <c r="F344">
        <v>0</v>
      </c>
      <c r="I344">
        <f t="shared" si="33"/>
        <v>0</v>
      </c>
      <c r="K344">
        <f t="shared" si="34"/>
        <v>0</v>
      </c>
      <c r="L344">
        <f t="shared" si="35"/>
        <v>0</v>
      </c>
      <c r="M344">
        <f t="shared" si="36"/>
        <v>0</v>
      </c>
      <c r="N344">
        <f t="shared" si="37"/>
        <v>0</v>
      </c>
      <c r="O344">
        <f t="shared" si="38"/>
        <v>0</v>
      </c>
      <c r="Q344">
        <f t="shared" si="39"/>
        <v>0</v>
      </c>
    </row>
    <row r="345" spans="1:17">
      <c r="A345" t="s">
        <v>90</v>
      </c>
      <c r="B345">
        <v>0</v>
      </c>
      <c r="C345">
        <v>0</v>
      </c>
      <c r="D345">
        <v>0</v>
      </c>
      <c r="E345">
        <v>0</v>
      </c>
      <c r="F345">
        <v>0</v>
      </c>
      <c r="I345">
        <f t="shared" si="33"/>
        <v>0</v>
      </c>
      <c r="K345">
        <f t="shared" si="34"/>
        <v>0</v>
      </c>
      <c r="L345">
        <f t="shared" si="35"/>
        <v>0</v>
      </c>
      <c r="M345">
        <f t="shared" si="36"/>
        <v>0</v>
      </c>
      <c r="N345">
        <f t="shared" si="37"/>
        <v>0</v>
      </c>
      <c r="O345">
        <f t="shared" si="38"/>
        <v>0</v>
      </c>
      <c r="Q345">
        <f t="shared" si="39"/>
        <v>0</v>
      </c>
    </row>
    <row r="346" spans="1:17">
      <c r="A346" t="s">
        <v>284</v>
      </c>
      <c r="B346">
        <v>0</v>
      </c>
      <c r="C346">
        <v>0</v>
      </c>
      <c r="D346">
        <v>0</v>
      </c>
      <c r="E346">
        <v>1.2738528954676316E-2</v>
      </c>
      <c r="F346">
        <v>1.1214534036110798E-2</v>
      </c>
      <c r="I346">
        <f t="shared" si="33"/>
        <v>1.1976531495393558E-2</v>
      </c>
      <c r="K346">
        <f t="shared" si="34"/>
        <v>0</v>
      </c>
      <c r="L346">
        <f t="shared" si="35"/>
        <v>0</v>
      </c>
      <c r="M346">
        <f t="shared" si="36"/>
        <v>0</v>
      </c>
      <c r="N346">
        <f t="shared" si="37"/>
        <v>1</v>
      </c>
      <c r="O346">
        <f t="shared" si="38"/>
        <v>1</v>
      </c>
      <c r="Q346">
        <f t="shared" si="39"/>
        <v>2</v>
      </c>
    </row>
    <row r="347" spans="1:17">
      <c r="A347" t="s">
        <v>37</v>
      </c>
      <c r="B347">
        <v>1.0351201478743068</v>
      </c>
      <c r="C347">
        <v>0</v>
      </c>
      <c r="D347">
        <v>1.6509960733455817</v>
      </c>
      <c r="E347">
        <v>1.5938726768605704</v>
      </c>
      <c r="F347">
        <v>1.3360747553354557</v>
      </c>
      <c r="I347">
        <f t="shared" si="33"/>
        <v>1.4040159133539787</v>
      </c>
      <c r="K347">
        <f t="shared" si="34"/>
        <v>1</v>
      </c>
      <c r="L347">
        <f t="shared" si="35"/>
        <v>0</v>
      </c>
      <c r="M347">
        <f t="shared" si="36"/>
        <v>1</v>
      </c>
      <c r="N347">
        <f t="shared" si="37"/>
        <v>1</v>
      </c>
      <c r="O347">
        <f t="shared" si="38"/>
        <v>1</v>
      </c>
      <c r="Q347">
        <f t="shared" si="39"/>
        <v>4</v>
      </c>
    </row>
    <row r="348" spans="1:17">
      <c r="A348" t="s">
        <v>396</v>
      </c>
      <c r="B348">
        <v>3.3401268115942027</v>
      </c>
      <c r="C348">
        <v>2.8898602030126801</v>
      </c>
      <c r="D348">
        <v>2.0037494217612544</v>
      </c>
      <c r="E348">
        <v>1.5707797123391369</v>
      </c>
      <c r="F348">
        <v>1.7441158720579362</v>
      </c>
      <c r="I348">
        <f t="shared" si="33"/>
        <v>2.3097264041530421</v>
      </c>
      <c r="K348">
        <f t="shared" si="34"/>
        <v>1</v>
      </c>
      <c r="L348">
        <f t="shared" si="35"/>
        <v>1</v>
      </c>
      <c r="M348">
        <f t="shared" si="36"/>
        <v>1</v>
      </c>
      <c r="N348">
        <f t="shared" si="37"/>
        <v>1</v>
      </c>
      <c r="O348">
        <f t="shared" si="38"/>
        <v>1</v>
      </c>
      <c r="Q348">
        <f t="shared" si="39"/>
        <v>5</v>
      </c>
    </row>
    <row r="349" spans="1:17">
      <c r="A349" t="s">
        <v>19</v>
      </c>
      <c r="B349">
        <v>2.7901114325818561</v>
      </c>
      <c r="C349">
        <v>3.7312742129550047</v>
      </c>
      <c r="D349">
        <v>2.5169778756081396</v>
      </c>
      <c r="E349">
        <v>3.800195813739597</v>
      </c>
      <c r="F349">
        <v>3.3850093408690891</v>
      </c>
      <c r="I349">
        <f t="shared" si="33"/>
        <v>3.2447137351507371</v>
      </c>
      <c r="K349">
        <f t="shared" si="34"/>
        <v>1</v>
      </c>
      <c r="L349">
        <f t="shared" si="35"/>
        <v>1</v>
      </c>
      <c r="M349">
        <f t="shared" si="36"/>
        <v>1</v>
      </c>
      <c r="N349">
        <f t="shared" si="37"/>
        <v>1</v>
      </c>
      <c r="O349">
        <f t="shared" si="38"/>
        <v>1</v>
      </c>
      <c r="Q349">
        <f t="shared" si="39"/>
        <v>5</v>
      </c>
    </row>
    <row r="350" spans="1:17">
      <c r="A350" t="s">
        <v>535</v>
      </c>
      <c r="B350">
        <v>4.3327393791615867</v>
      </c>
      <c r="C350">
        <v>4.3974026883225994</v>
      </c>
      <c r="D350">
        <v>0</v>
      </c>
      <c r="E350">
        <v>0</v>
      </c>
      <c r="F350">
        <v>0</v>
      </c>
      <c r="I350">
        <f t="shared" si="33"/>
        <v>4.365071033742093</v>
      </c>
      <c r="K350">
        <f t="shared" si="34"/>
        <v>1</v>
      </c>
      <c r="L350">
        <f t="shared" si="35"/>
        <v>1</v>
      </c>
      <c r="M350">
        <f t="shared" si="36"/>
        <v>0</v>
      </c>
      <c r="N350">
        <f t="shared" si="37"/>
        <v>0</v>
      </c>
      <c r="O350">
        <f t="shared" si="38"/>
        <v>0</v>
      </c>
      <c r="Q350">
        <f t="shared" si="39"/>
        <v>2</v>
      </c>
    </row>
    <row r="351" spans="1:17">
      <c r="A351" t="s">
        <v>49</v>
      </c>
      <c r="B351">
        <v>5.7297689720940008</v>
      </c>
      <c r="C351">
        <v>4.3929365123829793</v>
      </c>
      <c r="D351">
        <v>4.0783449090720829</v>
      </c>
      <c r="E351">
        <v>4.8673028785463455</v>
      </c>
      <c r="F351">
        <v>5.4666316951207881</v>
      </c>
      <c r="I351">
        <f t="shared" si="33"/>
        <v>4.9069969934432391</v>
      </c>
      <c r="K351">
        <f t="shared" si="34"/>
        <v>1</v>
      </c>
      <c r="L351">
        <f t="shared" si="35"/>
        <v>1</v>
      </c>
      <c r="M351">
        <f t="shared" si="36"/>
        <v>1</v>
      </c>
      <c r="N351">
        <f t="shared" si="37"/>
        <v>1</v>
      </c>
      <c r="O351">
        <f t="shared" si="38"/>
        <v>1</v>
      </c>
      <c r="Q351">
        <f t="shared" si="39"/>
        <v>5</v>
      </c>
    </row>
    <row r="352" spans="1:17">
      <c r="A352" t="s">
        <v>18</v>
      </c>
      <c r="B352">
        <v>2.5797373358348965</v>
      </c>
      <c r="C352">
        <v>2.6514378951662252</v>
      </c>
      <c r="D352">
        <v>4.7823421213979165</v>
      </c>
      <c r="E352">
        <v>8.9020771513353107</v>
      </c>
      <c r="F352">
        <v>8.2070707070707076</v>
      </c>
      <c r="I352">
        <f t="shared" si="33"/>
        <v>5.424533042161011</v>
      </c>
      <c r="K352">
        <f t="shared" si="34"/>
        <v>1</v>
      </c>
      <c r="L352">
        <f t="shared" si="35"/>
        <v>1</v>
      </c>
      <c r="M352">
        <f t="shared" si="36"/>
        <v>1</v>
      </c>
      <c r="N352">
        <f t="shared" si="37"/>
        <v>1</v>
      </c>
      <c r="O352">
        <f t="shared" si="38"/>
        <v>1</v>
      </c>
      <c r="Q352">
        <f t="shared" si="39"/>
        <v>5</v>
      </c>
    </row>
    <row r="353" spans="1:17">
      <c r="A353" t="s">
        <v>62</v>
      </c>
      <c r="B353">
        <v>0</v>
      </c>
      <c r="C353">
        <v>0</v>
      </c>
      <c r="D353">
        <v>2.8066265820123615</v>
      </c>
      <c r="E353">
        <v>6.1940565699964205</v>
      </c>
      <c r="F353">
        <v>7.8170364283757889</v>
      </c>
      <c r="I353">
        <f t="shared" si="33"/>
        <v>5.6059065267948576</v>
      </c>
      <c r="K353">
        <f t="shared" si="34"/>
        <v>0</v>
      </c>
      <c r="L353">
        <f t="shared" si="35"/>
        <v>0</v>
      </c>
      <c r="M353">
        <f t="shared" si="36"/>
        <v>1</v>
      </c>
      <c r="N353">
        <f t="shared" si="37"/>
        <v>1</v>
      </c>
      <c r="O353">
        <f t="shared" si="38"/>
        <v>1</v>
      </c>
      <c r="Q353">
        <f t="shared" si="39"/>
        <v>3</v>
      </c>
    </row>
    <row r="354" spans="1:17">
      <c r="A354" t="s">
        <v>339</v>
      </c>
      <c r="B354">
        <v>0</v>
      </c>
      <c r="C354">
        <v>6.4338235294117636</v>
      </c>
      <c r="D354">
        <v>5.7390050468637339</v>
      </c>
      <c r="E354">
        <v>5.8713116600345368</v>
      </c>
      <c r="F354">
        <v>4.6189946893911316</v>
      </c>
      <c r="I354">
        <f t="shared" si="33"/>
        <v>5.6657837314252912</v>
      </c>
      <c r="K354">
        <f t="shared" si="34"/>
        <v>0</v>
      </c>
      <c r="L354">
        <f t="shared" si="35"/>
        <v>1</v>
      </c>
      <c r="M354">
        <f t="shared" si="36"/>
        <v>1</v>
      </c>
      <c r="N354">
        <f t="shared" si="37"/>
        <v>1</v>
      </c>
      <c r="O354">
        <f t="shared" si="38"/>
        <v>1</v>
      </c>
      <c r="Q354">
        <f t="shared" si="39"/>
        <v>4</v>
      </c>
    </row>
    <row r="355" spans="1:17">
      <c r="A355" t="s">
        <v>23</v>
      </c>
      <c r="B355">
        <v>3.9241334205362985</v>
      </c>
      <c r="C355">
        <v>3.9757620725901188</v>
      </c>
      <c r="D355">
        <v>6.8980127960679622</v>
      </c>
      <c r="E355">
        <v>6.9085747786108804</v>
      </c>
      <c r="F355">
        <v>7.247313814229857</v>
      </c>
      <c r="I355">
        <f t="shared" si="33"/>
        <v>5.7907593764070224</v>
      </c>
      <c r="K355">
        <f t="shared" si="34"/>
        <v>1</v>
      </c>
      <c r="L355">
        <f t="shared" si="35"/>
        <v>1</v>
      </c>
      <c r="M355">
        <f t="shared" si="36"/>
        <v>1</v>
      </c>
      <c r="N355">
        <f t="shared" si="37"/>
        <v>1</v>
      </c>
      <c r="O355">
        <f t="shared" si="38"/>
        <v>1</v>
      </c>
      <c r="Q355">
        <f t="shared" si="39"/>
        <v>5</v>
      </c>
    </row>
    <row r="356" spans="1:17">
      <c r="A356" t="s">
        <v>74</v>
      </c>
      <c r="B356">
        <v>11.301568855316676</v>
      </c>
      <c r="C356">
        <v>7.3582295988935016</v>
      </c>
      <c r="D356">
        <v>4.8854334093372698</v>
      </c>
      <c r="E356">
        <v>2.5749280875939502</v>
      </c>
      <c r="F356">
        <v>3.1711954854934676</v>
      </c>
      <c r="I356">
        <f t="shared" si="33"/>
        <v>5.8582710873269725</v>
      </c>
      <c r="K356">
        <f t="shared" si="34"/>
        <v>1</v>
      </c>
      <c r="L356">
        <f t="shared" si="35"/>
        <v>1</v>
      </c>
      <c r="M356">
        <f t="shared" si="36"/>
        <v>1</v>
      </c>
      <c r="N356">
        <f t="shared" si="37"/>
        <v>1</v>
      </c>
      <c r="O356">
        <f t="shared" si="38"/>
        <v>1</v>
      </c>
      <c r="Q356">
        <f t="shared" si="39"/>
        <v>5</v>
      </c>
    </row>
    <row r="357" spans="1:17">
      <c r="A357" t="s">
        <v>561</v>
      </c>
      <c r="B357">
        <v>7.6872647295182501</v>
      </c>
      <c r="C357">
        <v>7.0115976936127202</v>
      </c>
      <c r="D357">
        <v>7.5396873623995377</v>
      </c>
      <c r="E357">
        <v>4.2586288779117218</v>
      </c>
      <c r="F357">
        <v>2.8555070053055647</v>
      </c>
      <c r="I357">
        <f t="shared" si="33"/>
        <v>5.8705371337495595</v>
      </c>
      <c r="K357">
        <f t="shared" si="34"/>
        <v>1</v>
      </c>
      <c r="L357">
        <f t="shared" si="35"/>
        <v>1</v>
      </c>
      <c r="M357">
        <f t="shared" si="36"/>
        <v>1</v>
      </c>
      <c r="N357">
        <f t="shared" si="37"/>
        <v>1</v>
      </c>
      <c r="O357">
        <f t="shared" si="38"/>
        <v>1</v>
      </c>
      <c r="Q357">
        <f t="shared" si="39"/>
        <v>5</v>
      </c>
    </row>
    <row r="358" spans="1:17">
      <c r="A358" t="s">
        <v>81</v>
      </c>
      <c r="B358">
        <v>11.506840618353809</v>
      </c>
      <c r="C358">
        <v>8.3747450664981464</v>
      </c>
      <c r="D358">
        <v>4.7897861333207361</v>
      </c>
      <c r="E358">
        <v>4.4345167441235684</v>
      </c>
      <c r="F358">
        <v>3.2197744787748057</v>
      </c>
      <c r="I358">
        <f t="shared" si="33"/>
        <v>6.4651326082142138</v>
      </c>
      <c r="K358">
        <f t="shared" si="34"/>
        <v>1</v>
      </c>
      <c r="L358">
        <f t="shared" si="35"/>
        <v>1</v>
      </c>
      <c r="M358">
        <f t="shared" si="36"/>
        <v>1</v>
      </c>
      <c r="N358">
        <f t="shared" si="37"/>
        <v>1</v>
      </c>
      <c r="O358">
        <f t="shared" si="38"/>
        <v>1</v>
      </c>
      <c r="Q358">
        <f t="shared" si="39"/>
        <v>5</v>
      </c>
    </row>
    <row r="359" spans="1:17">
      <c r="A359" t="s">
        <v>408</v>
      </c>
      <c r="B359">
        <v>6.7938342678754573</v>
      </c>
      <c r="C359">
        <v>13.523701718227738</v>
      </c>
      <c r="D359">
        <v>5.2675945847100163</v>
      </c>
      <c r="E359">
        <v>4.4140455496504938</v>
      </c>
      <c r="F359">
        <v>4.2595486889882572</v>
      </c>
      <c r="I359">
        <f t="shared" si="33"/>
        <v>6.8517449618903923</v>
      </c>
      <c r="K359">
        <f t="shared" si="34"/>
        <v>1</v>
      </c>
      <c r="L359">
        <f t="shared" si="35"/>
        <v>1</v>
      </c>
      <c r="M359">
        <f t="shared" si="36"/>
        <v>1</v>
      </c>
      <c r="N359">
        <f t="shared" si="37"/>
        <v>1</v>
      </c>
      <c r="O359">
        <f t="shared" si="38"/>
        <v>1</v>
      </c>
      <c r="Q359">
        <f t="shared" si="39"/>
        <v>5</v>
      </c>
    </row>
    <row r="360" spans="1:17">
      <c r="A360" t="s">
        <v>72</v>
      </c>
      <c r="B360">
        <v>10.440835266821347</v>
      </c>
      <c r="C360">
        <v>9.638056159475763</v>
      </c>
      <c r="D360">
        <v>5.1545094618172049</v>
      </c>
      <c r="E360">
        <v>3.9154635647158686</v>
      </c>
      <c r="F360">
        <v>5.4374051844586093</v>
      </c>
      <c r="I360">
        <f t="shared" si="33"/>
        <v>6.9172539274577591</v>
      </c>
      <c r="K360">
        <f t="shared" si="34"/>
        <v>1</v>
      </c>
      <c r="L360">
        <f t="shared" si="35"/>
        <v>1</v>
      </c>
      <c r="M360">
        <f t="shared" si="36"/>
        <v>1</v>
      </c>
      <c r="N360">
        <f t="shared" si="37"/>
        <v>1</v>
      </c>
      <c r="O360">
        <f t="shared" si="38"/>
        <v>1</v>
      </c>
      <c r="Q360">
        <f t="shared" si="39"/>
        <v>5</v>
      </c>
    </row>
    <row r="361" spans="1:17">
      <c r="A361" t="s">
        <v>40</v>
      </c>
      <c r="B361">
        <v>7.6072068275208098</v>
      </c>
      <c r="C361">
        <v>8.3261770526079992</v>
      </c>
      <c r="D361">
        <v>6.0801029435418998</v>
      </c>
      <c r="E361">
        <v>6.1816361115390546</v>
      </c>
      <c r="F361">
        <v>6.5807358084271286</v>
      </c>
      <c r="I361">
        <f t="shared" si="33"/>
        <v>6.9551717487273779</v>
      </c>
      <c r="K361">
        <f t="shared" si="34"/>
        <v>1</v>
      </c>
      <c r="L361">
        <f t="shared" si="35"/>
        <v>1</v>
      </c>
      <c r="M361">
        <f t="shared" si="36"/>
        <v>1</v>
      </c>
      <c r="N361">
        <f t="shared" si="37"/>
        <v>1</v>
      </c>
      <c r="O361">
        <f t="shared" si="38"/>
        <v>1</v>
      </c>
      <c r="Q361">
        <f t="shared" si="39"/>
        <v>5</v>
      </c>
    </row>
    <row r="362" spans="1:17">
      <c r="A362" t="s">
        <v>83</v>
      </c>
      <c r="B362">
        <v>11.297182349813928</v>
      </c>
      <c r="C362">
        <v>9.0437022266533731</v>
      </c>
      <c r="D362">
        <v>6.642381026197488</v>
      </c>
      <c r="E362">
        <v>5.0082756084104698</v>
      </c>
      <c r="F362">
        <v>4.8512550356368154</v>
      </c>
      <c r="I362">
        <f t="shared" si="33"/>
        <v>7.3685592493424155</v>
      </c>
      <c r="K362">
        <f t="shared" si="34"/>
        <v>1</v>
      </c>
      <c r="L362">
        <f t="shared" si="35"/>
        <v>1</v>
      </c>
      <c r="M362">
        <f t="shared" si="36"/>
        <v>1</v>
      </c>
      <c r="N362">
        <f t="shared" si="37"/>
        <v>1</v>
      </c>
      <c r="O362">
        <f t="shared" si="38"/>
        <v>1</v>
      </c>
      <c r="Q362">
        <f t="shared" si="39"/>
        <v>5</v>
      </c>
    </row>
    <row r="363" spans="1:17">
      <c r="A363" t="s">
        <v>11</v>
      </c>
      <c r="B363">
        <v>10.920945395273023</v>
      </c>
      <c r="C363">
        <v>10.847814639283833</v>
      </c>
      <c r="D363">
        <v>5.529828384636339</v>
      </c>
      <c r="E363">
        <v>4.5479817635939064</v>
      </c>
      <c r="F363">
        <v>5.4812686484694435</v>
      </c>
      <c r="I363">
        <f t="shared" si="33"/>
        <v>7.4655677662513087</v>
      </c>
      <c r="K363">
        <f t="shared" si="34"/>
        <v>1</v>
      </c>
      <c r="L363">
        <f t="shared" si="35"/>
        <v>1</v>
      </c>
      <c r="M363">
        <f t="shared" si="36"/>
        <v>1</v>
      </c>
      <c r="N363">
        <f t="shared" si="37"/>
        <v>1</v>
      </c>
      <c r="O363">
        <f t="shared" si="38"/>
        <v>1</v>
      </c>
      <c r="Q363">
        <f t="shared" si="39"/>
        <v>5</v>
      </c>
    </row>
    <row r="364" spans="1:17">
      <c r="A364" t="s">
        <v>14</v>
      </c>
      <c r="B364">
        <v>2.2368028631076649</v>
      </c>
      <c r="C364">
        <v>8.8424049411310541</v>
      </c>
      <c r="D364">
        <v>10.093061020548371</v>
      </c>
      <c r="E364">
        <v>10.263411045722044</v>
      </c>
      <c r="F364">
        <v>8.0989180834621344</v>
      </c>
      <c r="I364">
        <f t="shared" si="33"/>
        <v>7.9069195907942547</v>
      </c>
      <c r="K364">
        <f t="shared" si="34"/>
        <v>1</v>
      </c>
      <c r="L364">
        <f t="shared" si="35"/>
        <v>1</v>
      </c>
      <c r="M364">
        <f t="shared" si="36"/>
        <v>1</v>
      </c>
      <c r="N364">
        <f t="shared" si="37"/>
        <v>1</v>
      </c>
      <c r="O364">
        <f t="shared" si="38"/>
        <v>1</v>
      </c>
      <c r="Q364">
        <f t="shared" si="39"/>
        <v>5</v>
      </c>
    </row>
    <row r="365" spans="1:17">
      <c r="A365" t="s">
        <v>520</v>
      </c>
      <c r="B365">
        <v>0</v>
      </c>
      <c r="C365">
        <v>7.7402169890336765</v>
      </c>
      <c r="D365">
        <v>10.002773235409434</v>
      </c>
      <c r="E365">
        <v>7.7586809465746098</v>
      </c>
      <c r="F365">
        <v>8.3945620132869916</v>
      </c>
      <c r="I365">
        <f t="shared" si="33"/>
        <v>8.4740582960761781</v>
      </c>
      <c r="K365">
        <f t="shared" si="34"/>
        <v>0</v>
      </c>
      <c r="L365">
        <f t="shared" si="35"/>
        <v>1</v>
      </c>
      <c r="M365">
        <f t="shared" si="36"/>
        <v>1</v>
      </c>
      <c r="N365">
        <f t="shared" si="37"/>
        <v>1</v>
      </c>
      <c r="O365">
        <f t="shared" si="38"/>
        <v>1</v>
      </c>
      <c r="Q365">
        <f t="shared" si="39"/>
        <v>4</v>
      </c>
    </row>
    <row r="366" spans="1:17">
      <c r="A366" t="s">
        <v>474</v>
      </c>
      <c r="B366">
        <v>0</v>
      </c>
      <c r="C366">
        <v>0</v>
      </c>
      <c r="D366">
        <v>0</v>
      </c>
      <c r="E366">
        <v>0</v>
      </c>
      <c r="F366">
        <v>8.6082416972120406</v>
      </c>
      <c r="I366">
        <f t="shared" si="33"/>
        <v>8.6082416972120406</v>
      </c>
      <c r="K366">
        <f t="shared" si="34"/>
        <v>0</v>
      </c>
      <c r="L366">
        <f t="shared" si="35"/>
        <v>0</v>
      </c>
      <c r="M366">
        <f t="shared" si="36"/>
        <v>0</v>
      </c>
      <c r="N366">
        <f t="shared" si="37"/>
        <v>0</v>
      </c>
      <c r="O366">
        <f t="shared" si="38"/>
        <v>1</v>
      </c>
      <c r="Q366">
        <f t="shared" si="39"/>
        <v>1</v>
      </c>
    </row>
    <row r="367" spans="1:17">
      <c r="A367" t="s">
        <v>313</v>
      </c>
      <c r="B367">
        <v>7.6213647165327592</v>
      </c>
      <c r="C367">
        <v>8.0636348352387355</v>
      </c>
      <c r="D367">
        <v>8.7643353254724605</v>
      </c>
      <c r="E367">
        <v>8.5739431621383755</v>
      </c>
      <c r="F367">
        <v>10.856890104145723</v>
      </c>
      <c r="I367">
        <f t="shared" si="33"/>
        <v>8.7760336287056102</v>
      </c>
      <c r="K367">
        <f t="shared" si="34"/>
        <v>1</v>
      </c>
      <c r="L367">
        <f t="shared" si="35"/>
        <v>1</v>
      </c>
      <c r="M367">
        <f t="shared" si="36"/>
        <v>1</v>
      </c>
      <c r="N367">
        <f t="shared" si="37"/>
        <v>1</v>
      </c>
      <c r="O367">
        <f t="shared" si="38"/>
        <v>1</v>
      </c>
      <c r="Q367">
        <f t="shared" si="39"/>
        <v>5</v>
      </c>
    </row>
    <row r="368" spans="1:17">
      <c r="A368" t="s">
        <v>65</v>
      </c>
      <c r="B368">
        <v>19.186315302820155</v>
      </c>
      <c r="C368">
        <v>10.707769499771933</v>
      </c>
      <c r="D368">
        <v>6.1709285286772744</v>
      </c>
      <c r="E368">
        <v>4.2400768507541997</v>
      </c>
      <c r="F368">
        <v>3.6235197960553842</v>
      </c>
      <c r="I368">
        <f t="shared" si="33"/>
        <v>8.7857219956157895</v>
      </c>
      <c r="K368">
        <f t="shared" si="34"/>
        <v>1</v>
      </c>
      <c r="L368">
        <f t="shared" si="35"/>
        <v>1</v>
      </c>
      <c r="M368">
        <f t="shared" si="36"/>
        <v>1</v>
      </c>
      <c r="N368">
        <f t="shared" si="37"/>
        <v>1</v>
      </c>
      <c r="O368">
        <f t="shared" si="38"/>
        <v>1</v>
      </c>
      <c r="Q368">
        <f t="shared" si="39"/>
        <v>5</v>
      </c>
    </row>
    <row r="369" spans="1:17">
      <c r="A369" t="s">
        <v>61</v>
      </c>
      <c r="B369">
        <v>0</v>
      </c>
      <c r="C369">
        <v>0</v>
      </c>
      <c r="D369">
        <v>11.88436830835118</v>
      </c>
      <c r="E369">
        <v>6.2080085998387515</v>
      </c>
      <c r="F369">
        <v>8.8331739308648736</v>
      </c>
      <c r="I369">
        <f t="shared" si="33"/>
        <v>8.9751836130182685</v>
      </c>
      <c r="K369">
        <f t="shared" si="34"/>
        <v>0</v>
      </c>
      <c r="L369">
        <f t="shared" si="35"/>
        <v>0</v>
      </c>
      <c r="M369">
        <f t="shared" si="36"/>
        <v>1</v>
      </c>
      <c r="N369">
        <f t="shared" si="37"/>
        <v>1</v>
      </c>
      <c r="O369">
        <f t="shared" si="38"/>
        <v>1</v>
      </c>
      <c r="Q369">
        <f t="shared" si="39"/>
        <v>3</v>
      </c>
    </row>
    <row r="370" spans="1:17">
      <c r="A370" t="s">
        <v>210</v>
      </c>
      <c r="B370">
        <v>11.276221780912598</v>
      </c>
      <c r="C370">
        <v>13.607743788217626</v>
      </c>
      <c r="D370">
        <v>7.3087285236181936</v>
      </c>
      <c r="E370">
        <v>6.152397810860176</v>
      </c>
      <c r="F370">
        <v>6.9806889352818375</v>
      </c>
      <c r="I370">
        <f t="shared" si="33"/>
        <v>9.0651561677780865</v>
      </c>
      <c r="K370">
        <f t="shared" si="34"/>
        <v>1</v>
      </c>
      <c r="L370">
        <f t="shared" si="35"/>
        <v>1</v>
      </c>
      <c r="M370">
        <f t="shared" si="36"/>
        <v>1</v>
      </c>
      <c r="N370">
        <f t="shared" si="37"/>
        <v>1</v>
      </c>
      <c r="O370">
        <f t="shared" si="38"/>
        <v>1</v>
      </c>
      <c r="Q370">
        <f t="shared" si="39"/>
        <v>5</v>
      </c>
    </row>
    <row r="371" spans="1:17">
      <c r="A371" t="s">
        <v>317</v>
      </c>
      <c r="B371">
        <v>10.283562101275336</v>
      </c>
      <c r="C371">
        <v>9.9812513930733413</v>
      </c>
      <c r="D371">
        <v>9.1998285026302078</v>
      </c>
      <c r="E371">
        <v>7.9574872892980704</v>
      </c>
      <c r="F371">
        <v>9.3875492101705955</v>
      </c>
      <c r="I371">
        <f t="shared" si="33"/>
        <v>9.3619356992895106</v>
      </c>
      <c r="K371">
        <f t="shared" si="34"/>
        <v>1</v>
      </c>
      <c r="L371">
        <f t="shared" si="35"/>
        <v>1</v>
      </c>
      <c r="M371">
        <f t="shared" si="36"/>
        <v>1</v>
      </c>
      <c r="N371">
        <f t="shared" si="37"/>
        <v>1</v>
      </c>
      <c r="O371">
        <f t="shared" si="38"/>
        <v>1</v>
      </c>
      <c r="Q371">
        <f t="shared" si="39"/>
        <v>5</v>
      </c>
    </row>
    <row r="372" spans="1:17">
      <c r="A372" t="s">
        <v>25</v>
      </c>
      <c r="B372">
        <v>11.016691957511382</v>
      </c>
      <c r="C372">
        <v>13.38790599419065</v>
      </c>
      <c r="D372">
        <v>6.4219421547661071</v>
      </c>
      <c r="E372">
        <v>6.9643131289165527</v>
      </c>
      <c r="F372">
        <v>9.3418134281223839</v>
      </c>
      <c r="I372">
        <f t="shared" si="33"/>
        <v>9.426533332701414</v>
      </c>
      <c r="K372">
        <f t="shared" si="34"/>
        <v>1</v>
      </c>
      <c r="L372">
        <f t="shared" si="35"/>
        <v>1</v>
      </c>
      <c r="M372">
        <f t="shared" si="36"/>
        <v>1</v>
      </c>
      <c r="N372">
        <f t="shared" si="37"/>
        <v>1</v>
      </c>
      <c r="O372">
        <f t="shared" si="38"/>
        <v>1</v>
      </c>
      <c r="Q372">
        <f t="shared" si="39"/>
        <v>5</v>
      </c>
    </row>
    <row r="373" spans="1:17">
      <c r="A373" t="s">
        <v>6</v>
      </c>
      <c r="B373">
        <v>11.294391616534057</v>
      </c>
      <c r="C373">
        <v>11.426014319809072</v>
      </c>
      <c r="D373">
        <v>8.8633706179539793</v>
      </c>
      <c r="E373">
        <v>8.6750788643533152</v>
      </c>
      <c r="F373">
        <v>9.6743134628265235</v>
      </c>
      <c r="I373">
        <f t="shared" si="33"/>
        <v>9.9866337762953883</v>
      </c>
      <c r="K373">
        <f t="shared" si="34"/>
        <v>1</v>
      </c>
      <c r="L373">
        <f t="shared" si="35"/>
        <v>1</v>
      </c>
      <c r="M373">
        <f t="shared" si="36"/>
        <v>1</v>
      </c>
      <c r="N373">
        <f t="shared" si="37"/>
        <v>1</v>
      </c>
      <c r="O373">
        <f t="shared" si="38"/>
        <v>1</v>
      </c>
      <c r="Q373">
        <f t="shared" si="39"/>
        <v>5</v>
      </c>
    </row>
    <row r="374" spans="1:17">
      <c r="A374" t="s">
        <v>78</v>
      </c>
      <c r="B374">
        <v>14.350160427316906</v>
      </c>
      <c r="C374">
        <v>13.129855128841662</v>
      </c>
      <c r="D374">
        <v>8.455273108840446</v>
      </c>
      <c r="E374">
        <v>7.0864687797118808</v>
      </c>
      <c r="F374">
        <v>7.299947752628829</v>
      </c>
      <c r="I374">
        <f t="shared" si="33"/>
        <v>10.064341039467944</v>
      </c>
      <c r="K374">
        <f t="shared" si="34"/>
        <v>1</v>
      </c>
      <c r="L374">
        <f t="shared" si="35"/>
        <v>1</v>
      </c>
      <c r="M374">
        <f t="shared" si="36"/>
        <v>1</v>
      </c>
      <c r="N374">
        <f t="shared" si="37"/>
        <v>1</v>
      </c>
      <c r="O374">
        <f t="shared" si="38"/>
        <v>1</v>
      </c>
      <c r="Q374">
        <f t="shared" si="39"/>
        <v>5</v>
      </c>
    </row>
    <row r="375" spans="1:17">
      <c r="A375" t="s">
        <v>263</v>
      </c>
      <c r="B375">
        <v>0</v>
      </c>
      <c r="C375">
        <v>0</v>
      </c>
      <c r="D375">
        <v>23.416665406350983</v>
      </c>
      <c r="E375">
        <v>7.039672896295011</v>
      </c>
      <c r="F375">
        <v>1.4793370025132822</v>
      </c>
      <c r="I375">
        <f t="shared" ref="I375:I406" si="40">IF(Q375&gt;0,SUM(B375:F375)/Q375,0)</f>
        <v>10.64522510171976</v>
      </c>
      <c r="K375">
        <f t="shared" ref="K375:K406" si="41">IF(B375&gt;0,1,0)</f>
        <v>0</v>
      </c>
      <c r="L375">
        <f t="shared" ref="L375:L406" si="42">IF(C375&gt;0,1,0)</f>
        <v>0</v>
      </c>
      <c r="M375">
        <f t="shared" ref="M375:M406" si="43">IF(D375&gt;0,1,0)</f>
        <v>1</v>
      </c>
      <c r="N375">
        <f t="shared" ref="N375:N406" si="44">IF(E375&gt;0,1,0)</f>
        <v>1</v>
      </c>
      <c r="O375">
        <f t="shared" ref="O375:O406" si="45">IF(F375&gt;0,1,0)</f>
        <v>1</v>
      </c>
      <c r="Q375">
        <f t="shared" ref="Q375:Q406" si="46">SUM(K375:P375)</f>
        <v>3</v>
      </c>
    </row>
    <row r="376" spans="1:17">
      <c r="A376" t="s">
        <v>295</v>
      </c>
      <c r="B376">
        <v>18.194536717742135</v>
      </c>
      <c r="C376">
        <v>12.570567626930966</v>
      </c>
      <c r="D376">
        <v>7.7553425236656608</v>
      </c>
      <c r="E376">
        <v>7.0016424565297655</v>
      </c>
      <c r="F376">
        <v>7.9329496333436555</v>
      </c>
      <c r="I376">
        <f t="shared" si="40"/>
        <v>10.691007791642438</v>
      </c>
      <c r="K376">
        <f t="shared" si="41"/>
        <v>1</v>
      </c>
      <c r="L376">
        <f t="shared" si="42"/>
        <v>1</v>
      </c>
      <c r="M376">
        <f t="shared" si="43"/>
        <v>1</v>
      </c>
      <c r="N376">
        <f t="shared" si="44"/>
        <v>1</v>
      </c>
      <c r="O376">
        <f t="shared" si="45"/>
        <v>1</v>
      </c>
      <c r="Q376">
        <f t="shared" si="46"/>
        <v>5</v>
      </c>
    </row>
    <row r="377" spans="1:17">
      <c r="A377" t="s">
        <v>50</v>
      </c>
      <c r="B377">
        <v>13.196861848599783</v>
      </c>
      <c r="C377">
        <v>14.230448413725661</v>
      </c>
      <c r="D377">
        <v>9.7126669364629734</v>
      </c>
      <c r="E377">
        <v>7.1896638896697507</v>
      </c>
      <c r="F377">
        <v>9.4884720069326605</v>
      </c>
      <c r="I377">
        <f t="shared" si="40"/>
        <v>10.763622619078166</v>
      </c>
      <c r="K377">
        <f t="shared" si="41"/>
        <v>1</v>
      </c>
      <c r="L377">
        <f t="shared" si="42"/>
        <v>1</v>
      </c>
      <c r="M377">
        <f t="shared" si="43"/>
        <v>1</v>
      </c>
      <c r="N377">
        <f t="shared" si="44"/>
        <v>1</v>
      </c>
      <c r="O377">
        <f t="shared" si="45"/>
        <v>1</v>
      </c>
      <c r="Q377">
        <f t="shared" si="46"/>
        <v>5</v>
      </c>
    </row>
    <row r="378" spans="1:17">
      <c r="A378" t="s">
        <v>38</v>
      </c>
      <c r="B378">
        <v>20.158917010005883</v>
      </c>
      <c r="C378">
        <v>18.976109215017061</v>
      </c>
      <c r="D378">
        <v>6.5785567548953248</v>
      </c>
      <c r="E378">
        <v>5.5327559792660566</v>
      </c>
      <c r="F378">
        <v>3.8688123368817755</v>
      </c>
      <c r="I378">
        <f t="shared" si="40"/>
        <v>11.023030259213218</v>
      </c>
      <c r="K378">
        <f t="shared" si="41"/>
        <v>1</v>
      </c>
      <c r="L378">
        <f t="shared" si="42"/>
        <v>1</v>
      </c>
      <c r="M378">
        <f t="shared" si="43"/>
        <v>1</v>
      </c>
      <c r="N378">
        <f t="shared" si="44"/>
        <v>1</v>
      </c>
      <c r="O378">
        <f t="shared" si="45"/>
        <v>1</v>
      </c>
      <c r="Q378">
        <f t="shared" si="46"/>
        <v>5</v>
      </c>
    </row>
    <row r="379" spans="1:17">
      <c r="A379" t="s">
        <v>172</v>
      </c>
      <c r="B379">
        <v>18.591311163171952</v>
      </c>
      <c r="C379">
        <v>15.169593276301969</v>
      </c>
      <c r="D379">
        <v>9.1242046852211462</v>
      </c>
      <c r="E379">
        <v>6.5499979694558386</v>
      </c>
      <c r="F379">
        <v>6.7322636782442453</v>
      </c>
      <c r="I379">
        <f t="shared" si="40"/>
        <v>11.23347415447903</v>
      </c>
      <c r="K379">
        <f t="shared" si="41"/>
        <v>1</v>
      </c>
      <c r="L379">
        <f t="shared" si="42"/>
        <v>1</v>
      </c>
      <c r="M379">
        <f t="shared" si="43"/>
        <v>1</v>
      </c>
      <c r="N379">
        <f t="shared" si="44"/>
        <v>1</v>
      </c>
      <c r="O379">
        <f t="shared" si="45"/>
        <v>1</v>
      </c>
      <c r="Q379">
        <f t="shared" si="46"/>
        <v>5</v>
      </c>
    </row>
    <row r="380" spans="1:17">
      <c r="A380" t="s">
        <v>527</v>
      </c>
      <c r="B380">
        <v>14.659834898946768</v>
      </c>
      <c r="C380">
        <v>12.9795762550105</v>
      </c>
      <c r="D380">
        <v>9.4172626212561088</v>
      </c>
      <c r="E380">
        <v>9.1349543252283745</v>
      </c>
      <c r="F380">
        <v>11.224398865307213</v>
      </c>
      <c r="I380">
        <f t="shared" si="40"/>
        <v>11.483205393149792</v>
      </c>
      <c r="K380">
        <f t="shared" si="41"/>
        <v>1</v>
      </c>
      <c r="L380">
        <f t="shared" si="42"/>
        <v>1</v>
      </c>
      <c r="M380">
        <f t="shared" si="43"/>
        <v>1</v>
      </c>
      <c r="N380">
        <f t="shared" si="44"/>
        <v>1</v>
      </c>
      <c r="O380">
        <f t="shared" si="45"/>
        <v>1</v>
      </c>
      <c r="Q380">
        <f t="shared" si="46"/>
        <v>5</v>
      </c>
    </row>
    <row r="381" spans="1:17">
      <c r="A381" t="s">
        <v>36</v>
      </c>
      <c r="B381">
        <v>0</v>
      </c>
      <c r="C381">
        <v>11.227321237993598</v>
      </c>
      <c r="D381">
        <v>12.709453050901043</v>
      </c>
      <c r="E381">
        <v>11.111111111111111</v>
      </c>
      <c r="F381">
        <v>11.918760021378942</v>
      </c>
      <c r="I381">
        <f t="shared" si="40"/>
        <v>11.741661355346174</v>
      </c>
      <c r="K381">
        <f t="shared" si="41"/>
        <v>0</v>
      </c>
      <c r="L381">
        <f t="shared" si="42"/>
        <v>1</v>
      </c>
      <c r="M381">
        <f t="shared" si="43"/>
        <v>1</v>
      </c>
      <c r="N381">
        <f t="shared" si="44"/>
        <v>1</v>
      </c>
      <c r="O381">
        <f t="shared" si="45"/>
        <v>1</v>
      </c>
      <c r="Q381">
        <f t="shared" si="46"/>
        <v>4</v>
      </c>
    </row>
    <row r="382" spans="1:17">
      <c r="A382" t="s">
        <v>151</v>
      </c>
      <c r="B382">
        <v>12.487151178284538</v>
      </c>
      <c r="C382">
        <v>14.470329017404007</v>
      </c>
      <c r="D382">
        <v>10.78777058692256</v>
      </c>
      <c r="E382">
        <v>9.486275772624813</v>
      </c>
      <c r="F382">
        <v>12.246329859781135</v>
      </c>
      <c r="I382">
        <f t="shared" si="40"/>
        <v>11.895571283003411</v>
      </c>
      <c r="K382">
        <f t="shared" si="41"/>
        <v>1</v>
      </c>
      <c r="L382">
        <f t="shared" si="42"/>
        <v>1</v>
      </c>
      <c r="M382">
        <f t="shared" si="43"/>
        <v>1</v>
      </c>
      <c r="N382">
        <f t="shared" si="44"/>
        <v>1</v>
      </c>
      <c r="O382">
        <f t="shared" si="45"/>
        <v>1</v>
      </c>
      <c r="Q382">
        <f t="shared" si="46"/>
        <v>5</v>
      </c>
    </row>
    <row r="383" spans="1:17">
      <c r="A383" t="s">
        <v>48</v>
      </c>
      <c r="B383">
        <v>15.975878673327033</v>
      </c>
      <c r="C383">
        <v>15.415770553052543</v>
      </c>
      <c r="D383">
        <v>11.452718520030253</v>
      </c>
      <c r="E383">
        <v>11.08861339802487</v>
      </c>
      <c r="F383">
        <v>10.289409553541564</v>
      </c>
      <c r="I383">
        <f t="shared" si="40"/>
        <v>12.844478139595253</v>
      </c>
      <c r="K383">
        <f t="shared" si="41"/>
        <v>1</v>
      </c>
      <c r="L383">
        <f t="shared" si="42"/>
        <v>1</v>
      </c>
      <c r="M383">
        <f t="shared" si="43"/>
        <v>1</v>
      </c>
      <c r="N383">
        <f t="shared" si="44"/>
        <v>1</v>
      </c>
      <c r="O383">
        <f t="shared" si="45"/>
        <v>1</v>
      </c>
      <c r="Q383">
        <f t="shared" si="46"/>
        <v>5</v>
      </c>
    </row>
    <row r="384" spans="1:17">
      <c r="A384" t="s">
        <v>126</v>
      </c>
      <c r="B384">
        <v>13.51764082194599</v>
      </c>
      <c r="C384">
        <v>18.68614956231664</v>
      </c>
      <c r="D384">
        <v>14.830102153054721</v>
      </c>
      <c r="E384">
        <v>8.7266075460922892</v>
      </c>
      <c r="F384">
        <v>8.8090173329748644</v>
      </c>
      <c r="I384">
        <f t="shared" si="40"/>
        <v>12.913903483276902</v>
      </c>
      <c r="K384">
        <f t="shared" si="41"/>
        <v>1</v>
      </c>
      <c r="L384">
        <f t="shared" si="42"/>
        <v>1</v>
      </c>
      <c r="M384">
        <f t="shared" si="43"/>
        <v>1</v>
      </c>
      <c r="N384">
        <f t="shared" si="44"/>
        <v>1</v>
      </c>
      <c r="O384">
        <f t="shared" si="45"/>
        <v>1</v>
      </c>
      <c r="Q384">
        <f t="shared" si="46"/>
        <v>5</v>
      </c>
    </row>
    <row r="385" spans="1:17">
      <c r="A385" t="s">
        <v>509</v>
      </c>
      <c r="B385">
        <v>15.164104694640631</v>
      </c>
      <c r="C385">
        <v>21.007549361207897</v>
      </c>
      <c r="D385">
        <v>10.331996199725538</v>
      </c>
      <c r="E385">
        <v>7.7156379149446748</v>
      </c>
      <c r="F385">
        <v>10.720434735822664</v>
      </c>
      <c r="I385">
        <f t="shared" si="40"/>
        <v>12.98794458126828</v>
      </c>
      <c r="K385">
        <f t="shared" si="41"/>
        <v>1</v>
      </c>
      <c r="L385">
        <f t="shared" si="42"/>
        <v>1</v>
      </c>
      <c r="M385">
        <f t="shared" si="43"/>
        <v>1</v>
      </c>
      <c r="N385">
        <f t="shared" si="44"/>
        <v>1</v>
      </c>
      <c r="O385">
        <f t="shared" si="45"/>
        <v>1</v>
      </c>
      <c r="Q385">
        <f t="shared" si="46"/>
        <v>5</v>
      </c>
    </row>
    <row r="386" spans="1:17">
      <c r="A386" t="s">
        <v>32</v>
      </c>
      <c r="B386">
        <v>15.231350984732183</v>
      </c>
      <c r="C386">
        <v>17.923155627079083</v>
      </c>
      <c r="D386">
        <v>11.933512076487725</v>
      </c>
      <c r="E386">
        <v>9.3818344728383725</v>
      </c>
      <c r="F386">
        <v>10.658259710803382</v>
      </c>
      <c r="I386">
        <f t="shared" si="40"/>
        <v>13.025622574388148</v>
      </c>
      <c r="K386">
        <f t="shared" si="41"/>
        <v>1</v>
      </c>
      <c r="L386">
        <f t="shared" si="42"/>
        <v>1</v>
      </c>
      <c r="M386">
        <f t="shared" si="43"/>
        <v>1</v>
      </c>
      <c r="N386">
        <f t="shared" si="44"/>
        <v>1</v>
      </c>
      <c r="O386">
        <f t="shared" si="45"/>
        <v>1</v>
      </c>
      <c r="Q386">
        <f t="shared" si="46"/>
        <v>5</v>
      </c>
    </row>
    <row r="387" spans="1:17">
      <c r="A387" t="s">
        <v>463</v>
      </c>
      <c r="B387">
        <v>16.247582205029012</v>
      </c>
      <c r="C387">
        <v>14.870478660069324</v>
      </c>
      <c r="D387">
        <v>11.868131868131869</v>
      </c>
      <c r="E387">
        <v>10.469127095202937</v>
      </c>
      <c r="F387">
        <v>14.099085237922059</v>
      </c>
      <c r="I387">
        <f t="shared" si="40"/>
        <v>13.510881013271041</v>
      </c>
      <c r="K387">
        <f t="shared" si="41"/>
        <v>1</v>
      </c>
      <c r="L387">
        <f t="shared" si="42"/>
        <v>1</v>
      </c>
      <c r="M387">
        <f t="shared" si="43"/>
        <v>1</v>
      </c>
      <c r="N387">
        <f t="shared" si="44"/>
        <v>1</v>
      </c>
      <c r="O387">
        <f t="shared" si="45"/>
        <v>1</v>
      </c>
      <c r="Q387">
        <f t="shared" si="46"/>
        <v>5</v>
      </c>
    </row>
    <row r="388" spans="1:17">
      <c r="A388" t="s">
        <v>77</v>
      </c>
      <c r="B388">
        <v>20.573780079733226</v>
      </c>
      <c r="C388">
        <v>17.9244271562184</v>
      </c>
      <c r="D388">
        <v>11.17106500091548</v>
      </c>
      <c r="E388">
        <v>9.3427457933452054</v>
      </c>
      <c r="F388">
        <v>9.2314336831514261</v>
      </c>
      <c r="I388">
        <f t="shared" si="40"/>
        <v>13.648690342672746</v>
      </c>
      <c r="K388">
        <f t="shared" si="41"/>
        <v>1</v>
      </c>
      <c r="L388">
        <f t="shared" si="42"/>
        <v>1</v>
      </c>
      <c r="M388">
        <f t="shared" si="43"/>
        <v>1</v>
      </c>
      <c r="N388">
        <f t="shared" si="44"/>
        <v>1</v>
      </c>
      <c r="O388">
        <f t="shared" si="45"/>
        <v>1</v>
      </c>
      <c r="Q388">
        <f t="shared" si="46"/>
        <v>5</v>
      </c>
    </row>
    <row r="389" spans="1:17">
      <c r="A389" t="s">
        <v>39</v>
      </c>
      <c r="B389">
        <v>0</v>
      </c>
      <c r="C389">
        <v>13.900957898213788</v>
      </c>
      <c r="D389">
        <v>11.184803078686645</v>
      </c>
      <c r="E389">
        <v>13.486535646155891</v>
      </c>
      <c r="F389">
        <v>16.834751549532516</v>
      </c>
      <c r="I389">
        <f t="shared" si="40"/>
        <v>13.851762043147211</v>
      </c>
      <c r="K389">
        <f t="shared" si="41"/>
        <v>0</v>
      </c>
      <c r="L389">
        <f t="shared" si="42"/>
        <v>1</v>
      </c>
      <c r="M389">
        <f t="shared" si="43"/>
        <v>1</v>
      </c>
      <c r="N389">
        <f t="shared" si="44"/>
        <v>1</v>
      </c>
      <c r="O389">
        <f t="shared" si="45"/>
        <v>1</v>
      </c>
      <c r="Q389">
        <f t="shared" si="46"/>
        <v>4</v>
      </c>
    </row>
    <row r="390" spans="1:17">
      <c r="A390" t="s">
        <v>42</v>
      </c>
      <c r="B390">
        <v>19.679825664236027</v>
      </c>
      <c r="C390">
        <v>16.185448048837383</v>
      </c>
      <c r="D390">
        <v>12.223719011383665</v>
      </c>
      <c r="E390">
        <v>9.3537003643612202</v>
      </c>
      <c r="F390">
        <v>12.32989987895577</v>
      </c>
      <c r="I390">
        <f t="shared" si="40"/>
        <v>13.954518593554813</v>
      </c>
      <c r="K390">
        <f t="shared" si="41"/>
        <v>1</v>
      </c>
      <c r="L390">
        <f t="shared" si="42"/>
        <v>1</v>
      </c>
      <c r="M390">
        <f t="shared" si="43"/>
        <v>1</v>
      </c>
      <c r="N390">
        <f t="shared" si="44"/>
        <v>1</v>
      </c>
      <c r="O390">
        <f t="shared" si="45"/>
        <v>1</v>
      </c>
      <c r="Q390">
        <f t="shared" si="46"/>
        <v>5</v>
      </c>
    </row>
    <row r="391" spans="1:17">
      <c r="A391" t="s">
        <v>22</v>
      </c>
      <c r="B391">
        <v>24.105107923314119</v>
      </c>
      <c r="C391">
        <v>21.286931943647041</v>
      </c>
      <c r="D391">
        <v>13.019715010735894</v>
      </c>
      <c r="E391">
        <v>6.6781749934763841</v>
      </c>
      <c r="F391">
        <v>6.1335001340362787</v>
      </c>
      <c r="I391">
        <f t="shared" si="40"/>
        <v>14.244686001041945</v>
      </c>
      <c r="K391">
        <f t="shared" si="41"/>
        <v>1</v>
      </c>
      <c r="L391">
        <f t="shared" si="42"/>
        <v>1</v>
      </c>
      <c r="M391">
        <f t="shared" si="43"/>
        <v>1</v>
      </c>
      <c r="N391">
        <f t="shared" si="44"/>
        <v>1</v>
      </c>
      <c r="O391">
        <f t="shared" si="45"/>
        <v>1</v>
      </c>
      <c r="Q391">
        <f t="shared" si="46"/>
        <v>5</v>
      </c>
    </row>
    <row r="392" spans="1:17">
      <c r="A392" t="s">
        <v>488</v>
      </c>
      <c r="B392">
        <v>18.888517652299811</v>
      </c>
      <c r="C392">
        <v>18.870115093770075</v>
      </c>
      <c r="D392">
        <v>14.30902636124541</v>
      </c>
      <c r="E392">
        <v>10.679774843288142</v>
      </c>
      <c r="F392">
        <v>9.6431348125714909</v>
      </c>
      <c r="I392">
        <f t="shared" si="40"/>
        <v>14.478113752634986</v>
      </c>
      <c r="K392">
        <f t="shared" si="41"/>
        <v>1</v>
      </c>
      <c r="L392">
        <f t="shared" si="42"/>
        <v>1</v>
      </c>
      <c r="M392">
        <f t="shared" si="43"/>
        <v>1</v>
      </c>
      <c r="N392">
        <f t="shared" si="44"/>
        <v>1</v>
      </c>
      <c r="O392">
        <f t="shared" si="45"/>
        <v>1</v>
      </c>
      <c r="Q392">
        <f t="shared" si="46"/>
        <v>5</v>
      </c>
    </row>
    <row r="393" spans="1:17">
      <c r="A393" t="s">
        <v>3</v>
      </c>
      <c r="B393">
        <v>15.196889107406248</v>
      </c>
      <c r="C393">
        <v>12.017235876157038</v>
      </c>
      <c r="D393">
        <v>11.059242256209217</v>
      </c>
      <c r="E393">
        <v>12.828357882774595</v>
      </c>
      <c r="F393">
        <v>21.658351199566233</v>
      </c>
      <c r="I393">
        <f t="shared" si="40"/>
        <v>14.552015264422668</v>
      </c>
      <c r="K393">
        <f t="shared" si="41"/>
        <v>1</v>
      </c>
      <c r="L393">
        <f t="shared" si="42"/>
        <v>1</v>
      </c>
      <c r="M393">
        <f t="shared" si="43"/>
        <v>1</v>
      </c>
      <c r="N393">
        <f t="shared" si="44"/>
        <v>1</v>
      </c>
      <c r="O393">
        <f t="shared" si="45"/>
        <v>1</v>
      </c>
      <c r="Q393">
        <f t="shared" si="46"/>
        <v>5</v>
      </c>
    </row>
    <row r="394" spans="1:17">
      <c r="A394" t="s">
        <v>10</v>
      </c>
      <c r="B394">
        <v>20.717319490325629</v>
      </c>
      <c r="C394">
        <v>18.944562063828119</v>
      </c>
      <c r="D394">
        <v>10.706371314400648</v>
      </c>
      <c r="E394">
        <v>11.161903509060412</v>
      </c>
      <c r="F394">
        <v>11.349971639251274</v>
      </c>
      <c r="I394">
        <f t="shared" si="40"/>
        <v>14.576025603373219</v>
      </c>
      <c r="K394">
        <f t="shared" si="41"/>
        <v>1</v>
      </c>
      <c r="L394">
        <f t="shared" si="42"/>
        <v>1</v>
      </c>
      <c r="M394">
        <f t="shared" si="43"/>
        <v>1</v>
      </c>
      <c r="N394">
        <f t="shared" si="44"/>
        <v>1</v>
      </c>
      <c r="O394">
        <f t="shared" si="45"/>
        <v>1</v>
      </c>
      <c r="Q394">
        <f t="shared" si="46"/>
        <v>5</v>
      </c>
    </row>
    <row r="395" spans="1:17">
      <c r="A395" t="s">
        <v>41</v>
      </c>
      <c r="B395">
        <v>14.604513815650707</v>
      </c>
      <c r="C395">
        <v>0</v>
      </c>
      <c r="D395">
        <v>0</v>
      </c>
      <c r="E395">
        <v>0</v>
      </c>
      <c r="F395">
        <v>0</v>
      </c>
      <c r="I395">
        <f t="shared" si="40"/>
        <v>14.604513815650707</v>
      </c>
      <c r="K395">
        <f t="shared" si="41"/>
        <v>1</v>
      </c>
      <c r="L395">
        <f t="shared" si="42"/>
        <v>0</v>
      </c>
      <c r="M395">
        <f t="shared" si="43"/>
        <v>0</v>
      </c>
      <c r="N395">
        <f t="shared" si="44"/>
        <v>0</v>
      </c>
      <c r="O395">
        <f t="shared" si="45"/>
        <v>0</v>
      </c>
      <c r="Q395">
        <f t="shared" si="46"/>
        <v>1</v>
      </c>
    </row>
    <row r="396" spans="1:17">
      <c r="A396" t="s">
        <v>44</v>
      </c>
      <c r="B396">
        <v>23.484555451179752</v>
      </c>
      <c r="C396">
        <v>20.949286959845203</v>
      </c>
      <c r="D396">
        <v>10.489274632369474</v>
      </c>
      <c r="E396">
        <v>8.5788561525129978</v>
      </c>
      <c r="F396">
        <v>9.5243950548971981</v>
      </c>
      <c r="I396">
        <f t="shared" si="40"/>
        <v>14.605273650160925</v>
      </c>
      <c r="K396">
        <f t="shared" si="41"/>
        <v>1</v>
      </c>
      <c r="L396">
        <f t="shared" si="42"/>
        <v>1</v>
      </c>
      <c r="M396">
        <f t="shared" si="43"/>
        <v>1</v>
      </c>
      <c r="N396">
        <f t="shared" si="44"/>
        <v>1</v>
      </c>
      <c r="O396">
        <f t="shared" si="45"/>
        <v>1</v>
      </c>
      <c r="Q396">
        <f t="shared" si="46"/>
        <v>5</v>
      </c>
    </row>
    <row r="397" spans="1:17">
      <c r="A397" t="s">
        <v>490</v>
      </c>
      <c r="B397">
        <v>22.577966980001893</v>
      </c>
      <c r="C397">
        <v>19.915182587404548</v>
      </c>
      <c r="D397">
        <v>11.775090554471998</v>
      </c>
      <c r="E397">
        <v>9.3759928345066204</v>
      </c>
      <c r="F397">
        <v>10.588127621787859</v>
      </c>
      <c r="I397">
        <f t="shared" si="40"/>
        <v>14.846472115634583</v>
      </c>
      <c r="K397">
        <f t="shared" si="41"/>
        <v>1</v>
      </c>
      <c r="L397">
        <f t="shared" si="42"/>
        <v>1</v>
      </c>
      <c r="M397">
        <f t="shared" si="43"/>
        <v>1</v>
      </c>
      <c r="N397">
        <f t="shared" si="44"/>
        <v>1</v>
      </c>
      <c r="O397">
        <f t="shared" si="45"/>
        <v>1</v>
      </c>
      <c r="Q397">
        <f t="shared" si="46"/>
        <v>5</v>
      </c>
    </row>
    <row r="398" spans="1:17">
      <c r="A398" t="s">
        <v>203</v>
      </c>
      <c r="B398">
        <v>19.768942033220199</v>
      </c>
      <c r="C398">
        <v>18.85885132820254</v>
      </c>
      <c r="D398">
        <v>12.298955823876883</v>
      </c>
      <c r="E398">
        <v>11.261954726613546</v>
      </c>
      <c r="F398">
        <v>12.140474467472437</v>
      </c>
      <c r="I398">
        <f t="shared" si="40"/>
        <v>14.865835675877122</v>
      </c>
      <c r="K398">
        <f t="shared" si="41"/>
        <v>1</v>
      </c>
      <c r="L398">
        <f t="shared" si="42"/>
        <v>1</v>
      </c>
      <c r="M398">
        <f t="shared" si="43"/>
        <v>1</v>
      </c>
      <c r="N398">
        <f t="shared" si="44"/>
        <v>1</v>
      </c>
      <c r="O398">
        <f t="shared" si="45"/>
        <v>1</v>
      </c>
      <c r="Q398">
        <f t="shared" si="46"/>
        <v>5</v>
      </c>
    </row>
    <row r="399" spans="1:17">
      <c r="A399" t="s">
        <v>364</v>
      </c>
      <c r="B399">
        <v>12.248504622077215</v>
      </c>
      <c r="C399">
        <v>22.549302549302549</v>
      </c>
      <c r="D399">
        <v>16.74000091350619</v>
      </c>
      <c r="E399">
        <v>8.6916131211688281</v>
      </c>
      <c r="F399">
        <v>16.288129175517749</v>
      </c>
      <c r="I399">
        <f t="shared" si="40"/>
        <v>15.303510076314506</v>
      </c>
      <c r="K399">
        <f t="shared" si="41"/>
        <v>1</v>
      </c>
      <c r="L399">
        <f t="shared" si="42"/>
        <v>1</v>
      </c>
      <c r="M399">
        <f t="shared" si="43"/>
        <v>1</v>
      </c>
      <c r="N399">
        <f t="shared" si="44"/>
        <v>1</v>
      </c>
      <c r="O399">
        <f t="shared" si="45"/>
        <v>1</v>
      </c>
      <c r="Q399">
        <f t="shared" si="46"/>
        <v>5</v>
      </c>
    </row>
    <row r="400" spans="1:17">
      <c r="A400" t="s">
        <v>75</v>
      </c>
      <c r="B400">
        <v>18.273904493339764</v>
      </c>
      <c r="C400">
        <v>17.359815073112912</v>
      </c>
      <c r="D400">
        <v>13.694941714980203</v>
      </c>
      <c r="E400">
        <v>13.260290301427304</v>
      </c>
      <c r="F400">
        <v>13.993672998368893</v>
      </c>
      <c r="I400">
        <f t="shared" si="40"/>
        <v>15.316524916245816</v>
      </c>
      <c r="K400">
        <f t="shared" si="41"/>
        <v>1</v>
      </c>
      <c r="L400">
        <f t="shared" si="42"/>
        <v>1</v>
      </c>
      <c r="M400">
        <f t="shared" si="43"/>
        <v>1</v>
      </c>
      <c r="N400">
        <f t="shared" si="44"/>
        <v>1</v>
      </c>
      <c r="O400">
        <f t="shared" si="45"/>
        <v>1</v>
      </c>
      <c r="Q400">
        <f t="shared" si="46"/>
        <v>5</v>
      </c>
    </row>
    <row r="401" spans="1:17">
      <c r="A401" t="s">
        <v>361</v>
      </c>
      <c r="B401">
        <v>22.013144863599532</v>
      </c>
      <c r="C401">
        <v>20.159211237848513</v>
      </c>
      <c r="D401">
        <v>12.003607130681504</v>
      </c>
      <c r="E401">
        <v>7.3111848783298115</v>
      </c>
      <c r="F401">
        <v>16.543473545459097</v>
      </c>
      <c r="I401">
        <f t="shared" si="40"/>
        <v>15.60612433118369</v>
      </c>
      <c r="K401">
        <f t="shared" si="41"/>
        <v>1</v>
      </c>
      <c r="L401">
        <f t="shared" si="42"/>
        <v>1</v>
      </c>
      <c r="M401">
        <f t="shared" si="43"/>
        <v>1</v>
      </c>
      <c r="N401">
        <f t="shared" si="44"/>
        <v>1</v>
      </c>
      <c r="O401">
        <f t="shared" si="45"/>
        <v>1</v>
      </c>
      <c r="Q401">
        <f t="shared" si="46"/>
        <v>5</v>
      </c>
    </row>
    <row r="402" spans="1:17">
      <c r="A402" t="s">
        <v>411</v>
      </c>
      <c r="B402">
        <v>22.624265870955799</v>
      </c>
      <c r="C402">
        <v>19.784663789631342</v>
      </c>
      <c r="D402">
        <v>13.186348549948919</v>
      </c>
      <c r="E402">
        <v>11.05184018904747</v>
      </c>
      <c r="F402">
        <v>11.79810214361256</v>
      </c>
      <c r="I402">
        <f t="shared" si="40"/>
        <v>15.689044108639218</v>
      </c>
      <c r="K402">
        <f t="shared" si="41"/>
        <v>1</v>
      </c>
      <c r="L402">
        <f t="shared" si="42"/>
        <v>1</v>
      </c>
      <c r="M402">
        <f t="shared" si="43"/>
        <v>1</v>
      </c>
      <c r="N402">
        <f t="shared" si="44"/>
        <v>1</v>
      </c>
      <c r="O402">
        <f t="shared" si="45"/>
        <v>1</v>
      </c>
      <c r="Q402">
        <f t="shared" si="46"/>
        <v>5</v>
      </c>
    </row>
    <row r="403" spans="1:17">
      <c r="A403" t="s">
        <v>69</v>
      </c>
      <c r="B403">
        <v>25.168470492138045</v>
      </c>
      <c r="C403">
        <v>23.45348522363437</v>
      </c>
      <c r="D403">
        <v>11.568685070793107</v>
      </c>
      <c r="E403">
        <v>8.2905347135579515</v>
      </c>
      <c r="F403">
        <v>10.097795672092905</v>
      </c>
      <c r="I403">
        <f t="shared" si="40"/>
        <v>15.715794234443274</v>
      </c>
      <c r="K403">
        <f t="shared" si="41"/>
        <v>1</v>
      </c>
      <c r="L403">
        <f t="shared" si="42"/>
        <v>1</v>
      </c>
      <c r="M403">
        <f t="shared" si="43"/>
        <v>1</v>
      </c>
      <c r="N403">
        <f t="shared" si="44"/>
        <v>1</v>
      </c>
      <c r="O403">
        <f t="shared" si="45"/>
        <v>1</v>
      </c>
      <c r="Q403">
        <f t="shared" si="46"/>
        <v>5</v>
      </c>
    </row>
    <row r="404" spans="1:17">
      <c r="A404" t="s">
        <v>28</v>
      </c>
      <c r="B404">
        <v>19.577579203899273</v>
      </c>
      <c r="C404">
        <v>17.52873563218391</v>
      </c>
      <c r="D404">
        <v>13.715241480242526</v>
      </c>
      <c r="E404">
        <v>12.921839482426996</v>
      </c>
      <c r="F404">
        <v>15.247708859078232</v>
      </c>
      <c r="I404">
        <f t="shared" si="40"/>
        <v>15.798220931566188</v>
      </c>
      <c r="K404">
        <f t="shared" si="41"/>
        <v>1</v>
      </c>
      <c r="L404">
        <f t="shared" si="42"/>
        <v>1</v>
      </c>
      <c r="M404">
        <f t="shared" si="43"/>
        <v>1</v>
      </c>
      <c r="N404">
        <f t="shared" si="44"/>
        <v>1</v>
      </c>
      <c r="O404">
        <f t="shared" si="45"/>
        <v>1</v>
      </c>
      <c r="Q404">
        <f t="shared" si="46"/>
        <v>5</v>
      </c>
    </row>
    <row r="405" spans="1:17">
      <c r="A405" t="s">
        <v>208</v>
      </c>
      <c r="B405">
        <v>22.659210322435236</v>
      </c>
      <c r="C405">
        <v>20.459420954377233</v>
      </c>
      <c r="D405">
        <v>12.947497014037431</v>
      </c>
      <c r="E405">
        <v>11.338531417834263</v>
      </c>
      <c r="F405">
        <v>11.619982673982097</v>
      </c>
      <c r="I405">
        <f t="shared" si="40"/>
        <v>15.804928476533252</v>
      </c>
      <c r="K405">
        <f t="shared" si="41"/>
        <v>1</v>
      </c>
      <c r="L405">
        <f t="shared" si="42"/>
        <v>1</v>
      </c>
      <c r="M405">
        <f t="shared" si="43"/>
        <v>1</v>
      </c>
      <c r="N405">
        <f t="shared" si="44"/>
        <v>1</v>
      </c>
      <c r="O405">
        <f t="shared" si="45"/>
        <v>1</v>
      </c>
      <c r="Q405">
        <f t="shared" si="46"/>
        <v>5</v>
      </c>
    </row>
    <row r="406" spans="1:17">
      <c r="A406" t="s">
        <v>91</v>
      </c>
      <c r="B406">
        <v>27.058823529411768</v>
      </c>
      <c r="C406">
        <v>25.133256083429895</v>
      </c>
      <c r="D406">
        <v>13.562981500564305</v>
      </c>
      <c r="E406">
        <v>6.9748729015032369</v>
      </c>
      <c r="F406">
        <v>7.2531394796731998</v>
      </c>
      <c r="I406">
        <f t="shared" si="40"/>
        <v>15.996614698916479</v>
      </c>
      <c r="K406">
        <f t="shared" si="41"/>
        <v>1</v>
      </c>
      <c r="L406">
        <f t="shared" si="42"/>
        <v>1</v>
      </c>
      <c r="M406">
        <f t="shared" si="43"/>
        <v>1</v>
      </c>
      <c r="N406">
        <f t="shared" si="44"/>
        <v>1</v>
      </c>
      <c r="O406">
        <f t="shared" si="45"/>
        <v>1</v>
      </c>
      <c r="Q406">
        <f t="shared" si="46"/>
        <v>5</v>
      </c>
    </row>
    <row r="407" spans="1:17">
      <c r="A407" t="s">
        <v>26</v>
      </c>
      <c r="B407">
        <v>17.043121149897331</v>
      </c>
      <c r="C407">
        <v>15.968657119697376</v>
      </c>
      <c r="D407">
        <v>9.6069934699527533</v>
      </c>
      <c r="E407">
        <v>13.910236265462959</v>
      </c>
      <c r="F407">
        <v>24.165097375509529</v>
      </c>
      <c r="I407">
        <f t="shared" ref="I407:I438" si="47">IF(Q407&gt;0,SUM(B407:F407)/Q407,0)</f>
        <v>16.138821076103991</v>
      </c>
      <c r="K407">
        <f t="shared" ref="K407:K438" si="48">IF(B407&gt;0,1,0)</f>
        <v>1</v>
      </c>
      <c r="L407">
        <f t="shared" ref="L407:L438" si="49">IF(C407&gt;0,1,0)</f>
        <v>1</v>
      </c>
      <c r="M407">
        <f t="shared" ref="M407:M438" si="50">IF(D407&gt;0,1,0)</f>
        <v>1</v>
      </c>
      <c r="N407">
        <f t="shared" ref="N407:N438" si="51">IF(E407&gt;0,1,0)</f>
        <v>1</v>
      </c>
      <c r="O407">
        <f t="shared" ref="O407:O438" si="52">IF(F407&gt;0,1,0)</f>
        <v>1</v>
      </c>
      <c r="Q407">
        <f t="shared" ref="Q407:Q438" si="53">SUM(K407:P407)</f>
        <v>5</v>
      </c>
    </row>
    <row r="408" spans="1:17">
      <c r="A408" t="s">
        <v>15</v>
      </c>
      <c r="B408">
        <v>0</v>
      </c>
      <c r="C408">
        <v>22.043921473728791</v>
      </c>
      <c r="D408">
        <v>15.568966182084601</v>
      </c>
      <c r="E408">
        <v>13.027528035240334</v>
      </c>
      <c r="F408">
        <v>14.735016064298256</v>
      </c>
      <c r="I408">
        <f t="shared" si="47"/>
        <v>16.343857938837996</v>
      </c>
      <c r="K408">
        <f t="shared" si="48"/>
        <v>0</v>
      </c>
      <c r="L408">
        <f t="shared" si="49"/>
        <v>1</v>
      </c>
      <c r="M408">
        <f t="shared" si="50"/>
        <v>1</v>
      </c>
      <c r="N408">
        <f t="shared" si="51"/>
        <v>1</v>
      </c>
      <c r="O408">
        <f t="shared" si="52"/>
        <v>1</v>
      </c>
      <c r="Q408">
        <f t="shared" si="53"/>
        <v>4</v>
      </c>
    </row>
    <row r="409" spans="1:17">
      <c r="A409" t="s">
        <v>8</v>
      </c>
      <c r="B409">
        <v>20.625644551392231</v>
      </c>
      <c r="C409">
        <v>19.22556645248563</v>
      </c>
      <c r="D409">
        <v>13.737414302515708</v>
      </c>
      <c r="E409">
        <v>11.861214733258484</v>
      </c>
      <c r="F409">
        <v>17.468794337547227</v>
      </c>
      <c r="I409">
        <f t="shared" si="47"/>
        <v>16.583726875439858</v>
      </c>
      <c r="K409">
        <f t="shared" si="48"/>
        <v>1</v>
      </c>
      <c r="L409">
        <f t="shared" si="49"/>
        <v>1</v>
      </c>
      <c r="M409">
        <f t="shared" si="50"/>
        <v>1</v>
      </c>
      <c r="N409">
        <f t="shared" si="51"/>
        <v>1</v>
      </c>
      <c r="O409">
        <f t="shared" si="52"/>
        <v>1</v>
      </c>
      <c r="Q409">
        <f t="shared" si="53"/>
        <v>5</v>
      </c>
    </row>
    <row r="410" spans="1:17">
      <c r="A410" t="s">
        <v>17</v>
      </c>
      <c r="B410">
        <v>0</v>
      </c>
      <c r="C410">
        <v>25.217362337186451</v>
      </c>
      <c r="D410">
        <v>12.028065486134313</v>
      </c>
      <c r="E410">
        <v>14.128123028022529</v>
      </c>
      <c r="F410">
        <v>15.025496632887412</v>
      </c>
      <c r="I410">
        <f t="shared" si="47"/>
        <v>16.599761871057677</v>
      </c>
      <c r="K410">
        <f t="shared" si="48"/>
        <v>0</v>
      </c>
      <c r="L410">
        <f t="shared" si="49"/>
        <v>1</v>
      </c>
      <c r="M410">
        <f t="shared" si="50"/>
        <v>1</v>
      </c>
      <c r="N410">
        <f t="shared" si="51"/>
        <v>1</v>
      </c>
      <c r="O410">
        <f t="shared" si="52"/>
        <v>1</v>
      </c>
      <c r="Q410">
        <f t="shared" si="53"/>
        <v>4</v>
      </c>
    </row>
    <row r="411" spans="1:17">
      <c r="A411" t="s">
        <v>388</v>
      </c>
      <c r="B411">
        <v>0</v>
      </c>
      <c r="C411">
        <v>0</v>
      </c>
      <c r="D411">
        <v>21.006376012407376</v>
      </c>
      <c r="E411">
        <v>14.655922347877844</v>
      </c>
      <c r="F411">
        <v>14.500621632822213</v>
      </c>
      <c r="I411">
        <f t="shared" si="47"/>
        <v>16.720973331035811</v>
      </c>
      <c r="K411">
        <f t="shared" si="48"/>
        <v>0</v>
      </c>
      <c r="L411">
        <f t="shared" si="49"/>
        <v>0</v>
      </c>
      <c r="M411">
        <f t="shared" si="50"/>
        <v>1</v>
      </c>
      <c r="N411">
        <f t="shared" si="51"/>
        <v>1</v>
      </c>
      <c r="O411">
        <f t="shared" si="52"/>
        <v>1</v>
      </c>
      <c r="Q411">
        <f t="shared" si="53"/>
        <v>3</v>
      </c>
    </row>
    <row r="412" spans="1:17">
      <c r="A412" t="s">
        <v>232</v>
      </c>
      <c r="B412">
        <v>26.377538053824406</v>
      </c>
      <c r="C412">
        <v>21.962723908731075</v>
      </c>
      <c r="D412">
        <v>12.944885150216539</v>
      </c>
      <c r="E412">
        <v>11.584493263218629</v>
      </c>
      <c r="F412">
        <v>12.324688410599032</v>
      </c>
      <c r="I412">
        <f t="shared" si="47"/>
        <v>17.038865757317939</v>
      </c>
      <c r="K412">
        <f t="shared" si="48"/>
        <v>1</v>
      </c>
      <c r="L412">
        <f t="shared" si="49"/>
        <v>1</v>
      </c>
      <c r="M412">
        <f t="shared" si="50"/>
        <v>1</v>
      </c>
      <c r="N412">
        <f t="shared" si="51"/>
        <v>1</v>
      </c>
      <c r="O412">
        <f t="shared" si="52"/>
        <v>1</v>
      </c>
      <c r="Q412">
        <f t="shared" si="53"/>
        <v>5</v>
      </c>
    </row>
    <row r="413" spans="1:17">
      <c r="A413" t="s">
        <v>31</v>
      </c>
      <c r="B413">
        <v>0</v>
      </c>
      <c r="C413">
        <v>34.771906793567446</v>
      </c>
      <c r="D413">
        <v>16.974758374777139</v>
      </c>
      <c r="E413">
        <v>8.3658093011171761</v>
      </c>
      <c r="F413">
        <v>8.9080751650584045</v>
      </c>
      <c r="I413">
        <f t="shared" si="47"/>
        <v>17.255137408630041</v>
      </c>
      <c r="K413">
        <f t="shared" si="48"/>
        <v>0</v>
      </c>
      <c r="L413">
        <f t="shared" si="49"/>
        <v>1</v>
      </c>
      <c r="M413">
        <f t="shared" si="50"/>
        <v>1</v>
      </c>
      <c r="N413">
        <f t="shared" si="51"/>
        <v>1</v>
      </c>
      <c r="O413">
        <f t="shared" si="52"/>
        <v>1</v>
      </c>
      <c r="Q413">
        <f t="shared" si="53"/>
        <v>4</v>
      </c>
    </row>
    <row r="414" spans="1:17">
      <c r="A414" t="s">
        <v>149</v>
      </c>
      <c r="B414">
        <v>0</v>
      </c>
      <c r="C414">
        <v>37.165262746594699</v>
      </c>
      <c r="D414">
        <v>12.448188082259332</v>
      </c>
      <c r="E414">
        <v>9.6011240340332531</v>
      </c>
      <c r="F414">
        <v>10.09614331705394</v>
      </c>
      <c r="I414">
        <f t="shared" si="47"/>
        <v>17.327679544985305</v>
      </c>
      <c r="K414">
        <f t="shared" si="48"/>
        <v>0</v>
      </c>
      <c r="L414">
        <f t="shared" si="49"/>
        <v>1</v>
      </c>
      <c r="M414">
        <f t="shared" si="50"/>
        <v>1</v>
      </c>
      <c r="N414">
        <f t="shared" si="51"/>
        <v>1</v>
      </c>
      <c r="O414">
        <f t="shared" si="52"/>
        <v>1</v>
      </c>
      <c r="Q414">
        <f t="shared" si="53"/>
        <v>4</v>
      </c>
    </row>
    <row r="415" spans="1:17">
      <c r="A415" t="s">
        <v>66</v>
      </c>
      <c r="B415">
        <v>24.804992199687987</v>
      </c>
      <c r="C415">
        <v>20.521278761962943</v>
      </c>
      <c r="D415">
        <v>16.208718124121155</v>
      </c>
      <c r="E415">
        <v>14.1025641025641</v>
      </c>
      <c r="F415">
        <v>11.386380821064805</v>
      </c>
      <c r="I415">
        <f t="shared" si="47"/>
        <v>17.404786801880199</v>
      </c>
      <c r="K415">
        <f t="shared" si="48"/>
        <v>1</v>
      </c>
      <c r="L415">
        <f t="shared" si="49"/>
        <v>1</v>
      </c>
      <c r="M415">
        <f t="shared" si="50"/>
        <v>1</v>
      </c>
      <c r="N415">
        <f t="shared" si="51"/>
        <v>1</v>
      </c>
      <c r="O415">
        <f t="shared" si="52"/>
        <v>1</v>
      </c>
      <c r="Q415">
        <f t="shared" si="53"/>
        <v>5</v>
      </c>
    </row>
    <row r="416" spans="1:17">
      <c r="A416" t="s">
        <v>82</v>
      </c>
      <c r="B416">
        <v>23.822931393261641</v>
      </c>
      <c r="C416">
        <v>23.619005692730656</v>
      </c>
      <c r="D416">
        <v>14.621574726926374</v>
      </c>
      <c r="E416">
        <v>12.485697940503435</v>
      </c>
      <c r="F416">
        <v>13.206840696625916</v>
      </c>
      <c r="I416">
        <f t="shared" si="47"/>
        <v>17.551210090009604</v>
      </c>
      <c r="K416">
        <f t="shared" si="48"/>
        <v>1</v>
      </c>
      <c r="L416">
        <f t="shared" si="49"/>
        <v>1</v>
      </c>
      <c r="M416">
        <f t="shared" si="50"/>
        <v>1</v>
      </c>
      <c r="N416">
        <f t="shared" si="51"/>
        <v>1</v>
      </c>
      <c r="O416">
        <f t="shared" si="52"/>
        <v>1</v>
      </c>
      <c r="Q416">
        <f t="shared" si="53"/>
        <v>5</v>
      </c>
    </row>
    <row r="417" spans="1:17">
      <c r="A417" t="s">
        <v>274</v>
      </c>
      <c r="B417">
        <v>0</v>
      </c>
      <c r="C417">
        <v>23.470257371740242</v>
      </c>
      <c r="D417">
        <v>18.778119820033154</v>
      </c>
      <c r="E417">
        <v>13.022648083623695</v>
      </c>
      <c r="F417">
        <v>15.754738267148014</v>
      </c>
      <c r="I417">
        <f t="shared" si="47"/>
        <v>17.756440885636277</v>
      </c>
      <c r="K417">
        <f t="shared" si="48"/>
        <v>0</v>
      </c>
      <c r="L417">
        <f t="shared" si="49"/>
        <v>1</v>
      </c>
      <c r="M417">
        <f t="shared" si="50"/>
        <v>1</v>
      </c>
      <c r="N417">
        <f t="shared" si="51"/>
        <v>1</v>
      </c>
      <c r="O417">
        <f t="shared" si="52"/>
        <v>1</v>
      </c>
      <c r="Q417">
        <f t="shared" si="53"/>
        <v>4</v>
      </c>
    </row>
    <row r="418" spans="1:17">
      <c r="A418" t="s">
        <v>261</v>
      </c>
      <c r="B418">
        <v>11.253196930946292</v>
      </c>
      <c r="C418">
        <v>27.450300508552935</v>
      </c>
      <c r="D418">
        <v>18.951048951048957</v>
      </c>
      <c r="E418">
        <v>18.0519738147193</v>
      </c>
      <c r="F418">
        <v>13.462123516884695</v>
      </c>
      <c r="I418">
        <f t="shared" si="47"/>
        <v>17.833728744430438</v>
      </c>
      <c r="K418">
        <f t="shared" si="48"/>
        <v>1</v>
      </c>
      <c r="L418">
        <f t="shared" si="49"/>
        <v>1</v>
      </c>
      <c r="M418">
        <f t="shared" si="50"/>
        <v>1</v>
      </c>
      <c r="N418">
        <f t="shared" si="51"/>
        <v>1</v>
      </c>
      <c r="O418">
        <f t="shared" si="52"/>
        <v>1</v>
      </c>
      <c r="Q418">
        <f t="shared" si="53"/>
        <v>5</v>
      </c>
    </row>
    <row r="419" spans="1:17">
      <c r="A419" t="s">
        <v>24</v>
      </c>
      <c r="B419">
        <v>18.340224453632604</v>
      </c>
      <c r="C419">
        <v>20.088806479945351</v>
      </c>
      <c r="D419">
        <v>13.866705386960939</v>
      </c>
      <c r="E419">
        <v>11.372370629480322</v>
      </c>
      <c r="F419">
        <v>27.02946792589152</v>
      </c>
      <c r="I419">
        <f t="shared" si="47"/>
        <v>18.139514975182145</v>
      </c>
      <c r="K419">
        <f t="shared" si="48"/>
        <v>1</v>
      </c>
      <c r="L419">
        <f t="shared" si="49"/>
        <v>1</v>
      </c>
      <c r="M419">
        <f t="shared" si="50"/>
        <v>1</v>
      </c>
      <c r="N419">
        <f t="shared" si="51"/>
        <v>1</v>
      </c>
      <c r="O419">
        <f t="shared" si="52"/>
        <v>1</v>
      </c>
      <c r="Q419">
        <f t="shared" si="53"/>
        <v>5</v>
      </c>
    </row>
    <row r="420" spans="1:17">
      <c r="A420" t="s">
        <v>84</v>
      </c>
      <c r="B420">
        <v>28.36449129725835</v>
      </c>
      <c r="C420">
        <v>23.440628488188764</v>
      </c>
      <c r="D420">
        <v>13.479822012369237</v>
      </c>
      <c r="E420">
        <v>11.554502338856219</v>
      </c>
      <c r="F420">
        <v>16.118050483417719</v>
      </c>
      <c r="I420">
        <f t="shared" si="47"/>
        <v>18.591498924018062</v>
      </c>
      <c r="K420">
        <f t="shared" si="48"/>
        <v>1</v>
      </c>
      <c r="L420">
        <f t="shared" si="49"/>
        <v>1</v>
      </c>
      <c r="M420">
        <f t="shared" si="50"/>
        <v>1</v>
      </c>
      <c r="N420">
        <f t="shared" si="51"/>
        <v>1</v>
      </c>
      <c r="O420">
        <f t="shared" si="52"/>
        <v>1</v>
      </c>
      <c r="Q420">
        <f t="shared" si="53"/>
        <v>5</v>
      </c>
    </row>
    <row r="421" spans="1:17">
      <c r="A421" t="s">
        <v>57</v>
      </c>
      <c r="B421">
        <v>26.481617504929062</v>
      </c>
      <c r="C421">
        <v>26.512241436792443</v>
      </c>
      <c r="D421">
        <v>17.23375371302842</v>
      </c>
      <c r="E421">
        <v>11.338373513611494</v>
      </c>
      <c r="F421">
        <v>11.656969725779435</v>
      </c>
      <c r="I421">
        <f t="shared" si="47"/>
        <v>18.644591178828168</v>
      </c>
      <c r="K421">
        <f t="shared" si="48"/>
        <v>1</v>
      </c>
      <c r="L421">
        <f t="shared" si="49"/>
        <v>1</v>
      </c>
      <c r="M421">
        <f t="shared" si="50"/>
        <v>1</v>
      </c>
      <c r="N421">
        <f t="shared" si="51"/>
        <v>1</v>
      </c>
      <c r="O421">
        <f t="shared" si="52"/>
        <v>1</v>
      </c>
      <c r="Q421">
        <f t="shared" si="53"/>
        <v>5</v>
      </c>
    </row>
    <row r="422" spans="1:17">
      <c r="A422" t="s">
        <v>399</v>
      </c>
      <c r="B422">
        <v>23.630187564613795</v>
      </c>
      <c r="C422">
        <v>25.727141135616549</v>
      </c>
      <c r="D422">
        <v>20.291581245175589</v>
      </c>
      <c r="E422">
        <v>12.429600266881218</v>
      </c>
      <c r="F422">
        <v>11.416401571741901</v>
      </c>
      <c r="I422">
        <f t="shared" si="47"/>
        <v>18.698982356805811</v>
      </c>
      <c r="K422">
        <f t="shared" si="48"/>
        <v>1</v>
      </c>
      <c r="L422">
        <f t="shared" si="49"/>
        <v>1</v>
      </c>
      <c r="M422">
        <f t="shared" si="50"/>
        <v>1</v>
      </c>
      <c r="N422">
        <f t="shared" si="51"/>
        <v>1</v>
      </c>
      <c r="O422">
        <f t="shared" si="52"/>
        <v>1</v>
      </c>
      <c r="Q422">
        <f t="shared" si="53"/>
        <v>5</v>
      </c>
    </row>
    <row r="423" spans="1:17">
      <c r="A423" t="s">
        <v>29</v>
      </c>
      <c r="B423">
        <v>0</v>
      </c>
      <c r="C423">
        <v>24.251122396408334</v>
      </c>
      <c r="D423">
        <v>17.752536076582366</v>
      </c>
      <c r="E423">
        <v>14.623698759774863</v>
      </c>
      <c r="F423">
        <v>18.18368015729969</v>
      </c>
      <c r="I423">
        <f t="shared" si="47"/>
        <v>18.702759347516313</v>
      </c>
      <c r="K423">
        <f t="shared" si="48"/>
        <v>0</v>
      </c>
      <c r="L423">
        <f t="shared" si="49"/>
        <v>1</v>
      </c>
      <c r="M423">
        <f t="shared" si="50"/>
        <v>1</v>
      </c>
      <c r="N423">
        <f t="shared" si="51"/>
        <v>1</v>
      </c>
      <c r="O423">
        <f t="shared" si="52"/>
        <v>1</v>
      </c>
      <c r="Q423">
        <f t="shared" si="53"/>
        <v>4</v>
      </c>
    </row>
    <row r="424" spans="1:17">
      <c r="A424" t="s">
        <v>55</v>
      </c>
      <c r="B424">
        <v>52.746453255729357</v>
      </c>
      <c r="C424">
        <v>15.025906735751295</v>
      </c>
      <c r="D424">
        <v>4.9626556016597512</v>
      </c>
      <c r="E424">
        <v>2.1193788293322036</v>
      </c>
      <c r="F424">
        <v>0</v>
      </c>
      <c r="I424">
        <f t="shared" si="47"/>
        <v>18.713598605618152</v>
      </c>
      <c r="K424">
        <f t="shared" si="48"/>
        <v>1</v>
      </c>
      <c r="L424">
        <f t="shared" si="49"/>
        <v>1</v>
      </c>
      <c r="M424">
        <f t="shared" si="50"/>
        <v>1</v>
      </c>
      <c r="N424">
        <f t="shared" si="51"/>
        <v>1</v>
      </c>
      <c r="O424">
        <f t="shared" si="52"/>
        <v>0</v>
      </c>
      <c r="Q424">
        <f t="shared" si="53"/>
        <v>4</v>
      </c>
    </row>
    <row r="425" spans="1:17">
      <c r="A425" t="s">
        <v>243</v>
      </c>
      <c r="B425">
        <v>22.513234884368906</v>
      </c>
      <c r="C425">
        <v>28.902870625245768</v>
      </c>
      <c r="D425">
        <v>20.595110240697455</v>
      </c>
      <c r="E425">
        <v>14.329533254946067</v>
      </c>
      <c r="F425">
        <v>9.5727130248288361</v>
      </c>
      <c r="I425">
        <f t="shared" si="47"/>
        <v>19.182692406017406</v>
      </c>
      <c r="K425">
        <f t="shared" si="48"/>
        <v>1</v>
      </c>
      <c r="L425">
        <f t="shared" si="49"/>
        <v>1</v>
      </c>
      <c r="M425">
        <f t="shared" si="50"/>
        <v>1</v>
      </c>
      <c r="N425">
        <f t="shared" si="51"/>
        <v>1</v>
      </c>
      <c r="O425">
        <f t="shared" si="52"/>
        <v>1</v>
      </c>
      <c r="Q425">
        <f t="shared" si="53"/>
        <v>5</v>
      </c>
    </row>
    <row r="426" spans="1:17">
      <c r="A426" t="s">
        <v>507</v>
      </c>
      <c r="B426">
        <v>29.515904221015624</v>
      </c>
      <c r="C426">
        <v>22.279464035368456</v>
      </c>
      <c r="D426">
        <v>16.974404083671647</v>
      </c>
      <c r="E426">
        <v>13.695348950057662</v>
      </c>
      <c r="F426">
        <v>13.855268495322765</v>
      </c>
      <c r="I426">
        <f t="shared" si="47"/>
        <v>19.264077957087231</v>
      </c>
      <c r="K426">
        <f t="shared" si="48"/>
        <v>1</v>
      </c>
      <c r="L426">
        <f t="shared" si="49"/>
        <v>1</v>
      </c>
      <c r="M426">
        <f t="shared" si="50"/>
        <v>1</v>
      </c>
      <c r="N426">
        <f t="shared" si="51"/>
        <v>1</v>
      </c>
      <c r="O426">
        <f t="shared" si="52"/>
        <v>1</v>
      </c>
      <c r="Q426">
        <f t="shared" si="53"/>
        <v>5</v>
      </c>
    </row>
    <row r="427" spans="1:17">
      <c r="A427" t="s">
        <v>64</v>
      </c>
      <c r="B427">
        <v>33.071574359151761</v>
      </c>
      <c r="C427">
        <v>26.3512404412722</v>
      </c>
      <c r="D427">
        <v>15.927149303613923</v>
      </c>
      <c r="E427">
        <v>11.413602983230765</v>
      </c>
      <c r="F427">
        <v>11.403032669062734</v>
      </c>
      <c r="I427">
        <f t="shared" si="47"/>
        <v>19.63331995126628</v>
      </c>
      <c r="K427">
        <f t="shared" si="48"/>
        <v>1</v>
      </c>
      <c r="L427">
        <f t="shared" si="49"/>
        <v>1</v>
      </c>
      <c r="M427">
        <f t="shared" si="50"/>
        <v>1</v>
      </c>
      <c r="N427">
        <f t="shared" si="51"/>
        <v>1</v>
      </c>
      <c r="O427">
        <f t="shared" si="52"/>
        <v>1</v>
      </c>
      <c r="Q427">
        <f t="shared" si="53"/>
        <v>5</v>
      </c>
    </row>
    <row r="428" spans="1:17">
      <c r="A428" t="s">
        <v>53</v>
      </c>
      <c r="B428">
        <v>25.577838205302513</v>
      </c>
      <c r="C428">
        <v>23.774603365948067</v>
      </c>
      <c r="D428">
        <v>18.587436937111665</v>
      </c>
      <c r="E428">
        <v>16.811843276816465</v>
      </c>
      <c r="F428">
        <v>13.538860879853978</v>
      </c>
      <c r="I428">
        <f t="shared" si="47"/>
        <v>19.658116533006535</v>
      </c>
      <c r="K428">
        <f t="shared" si="48"/>
        <v>1</v>
      </c>
      <c r="L428">
        <f t="shared" si="49"/>
        <v>1</v>
      </c>
      <c r="M428">
        <f t="shared" si="50"/>
        <v>1</v>
      </c>
      <c r="N428">
        <f t="shared" si="51"/>
        <v>1</v>
      </c>
      <c r="O428">
        <f t="shared" si="52"/>
        <v>1</v>
      </c>
      <c r="Q428">
        <f t="shared" si="53"/>
        <v>5</v>
      </c>
    </row>
    <row r="429" spans="1:17">
      <c r="A429" t="s">
        <v>30</v>
      </c>
      <c r="B429">
        <v>13.909837439249202</v>
      </c>
      <c r="C429">
        <v>37.721074143397381</v>
      </c>
      <c r="D429">
        <v>16.749304631757166</v>
      </c>
      <c r="E429">
        <v>16.372211225960953</v>
      </c>
      <c r="F429">
        <v>17.339835393930606</v>
      </c>
      <c r="I429">
        <f t="shared" si="47"/>
        <v>20.41845256685906</v>
      </c>
      <c r="K429">
        <f t="shared" si="48"/>
        <v>1</v>
      </c>
      <c r="L429">
        <f t="shared" si="49"/>
        <v>1</v>
      </c>
      <c r="M429">
        <f t="shared" si="50"/>
        <v>1</v>
      </c>
      <c r="N429">
        <f t="shared" si="51"/>
        <v>1</v>
      </c>
      <c r="O429">
        <f t="shared" si="52"/>
        <v>1</v>
      </c>
      <c r="Q429">
        <f t="shared" si="53"/>
        <v>5</v>
      </c>
    </row>
    <row r="430" spans="1:17">
      <c r="A430" t="s">
        <v>158</v>
      </c>
      <c r="B430">
        <v>24.08288975564205</v>
      </c>
      <c r="C430">
        <v>34.349554097302907</v>
      </c>
      <c r="D430">
        <v>16.981953464192685</v>
      </c>
      <c r="E430">
        <v>11.894145446030455</v>
      </c>
      <c r="F430">
        <v>15.222834568401458</v>
      </c>
      <c r="I430">
        <f t="shared" si="47"/>
        <v>20.506275466313909</v>
      </c>
      <c r="K430">
        <f t="shared" si="48"/>
        <v>1</v>
      </c>
      <c r="L430">
        <f t="shared" si="49"/>
        <v>1</v>
      </c>
      <c r="M430">
        <f t="shared" si="50"/>
        <v>1</v>
      </c>
      <c r="N430">
        <f t="shared" si="51"/>
        <v>1</v>
      </c>
      <c r="O430">
        <f t="shared" si="52"/>
        <v>1</v>
      </c>
      <c r="Q430">
        <f t="shared" si="53"/>
        <v>5</v>
      </c>
    </row>
    <row r="431" spans="1:17">
      <c r="A431" t="s">
        <v>492</v>
      </c>
      <c r="B431">
        <v>22.830665543386694</v>
      </c>
      <c r="C431">
        <v>21.587039521205249</v>
      </c>
      <c r="D431">
        <v>20.54786380652445</v>
      </c>
      <c r="E431">
        <v>17.870788468218134</v>
      </c>
      <c r="F431">
        <v>19.811277117350478</v>
      </c>
      <c r="I431">
        <f t="shared" si="47"/>
        <v>20.529526891337003</v>
      </c>
      <c r="K431">
        <f t="shared" si="48"/>
        <v>1</v>
      </c>
      <c r="L431">
        <f t="shared" si="49"/>
        <v>1</v>
      </c>
      <c r="M431">
        <f t="shared" si="50"/>
        <v>1</v>
      </c>
      <c r="N431">
        <f t="shared" si="51"/>
        <v>1</v>
      </c>
      <c r="O431">
        <f t="shared" si="52"/>
        <v>1</v>
      </c>
      <c r="Q431">
        <f t="shared" si="53"/>
        <v>5</v>
      </c>
    </row>
    <row r="432" spans="1:17">
      <c r="A432" t="s">
        <v>414</v>
      </c>
      <c r="B432">
        <v>17.594069625598198</v>
      </c>
      <c r="C432">
        <v>28.272435897435898</v>
      </c>
      <c r="D432">
        <v>24.967421481047797</v>
      </c>
      <c r="E432">
        <v>17.373563835498768</v>
      </c>
      <c r="F432">
        <v>15.453913793516543</v>
      </c>
      <c r="I432">
        <f t="shared" si="47"/>
        <v>20.732280926619442</v>
      </c>
      <c r="K432">
        <f t="shared" si="48"/>
        <v>1</v>
      </c>
      <c r="L432">
        <f t="shared" si="49"/>
        <v>1</v>
      </c>
      <c r="M432">
        <f t="shared" si="50"/>
        <v>1</v>
      </c>
      <c r="N432">
        <f t="shared" si="51"/>
        <v>1</v>
      </c>
      <c r="O432">
        <f t="shared" si="52"/>
        <v>1</v>
      </c>
      <c r="Q432">
        <f t="shared" si="53"/>
        <v>5</v>
      </c>
    </row>
    <row r="433" spans="1:17">
      <c r="A433" t="s">
        <v>251</v>
      </c>
      <c r="B433">
        <v>24.67089563510044</v>
      </c>
      <c r="C433">
        <v>24.3971628220682</v>
      </c>
      <c r="D433">
        <v>19.445876855012379</v>
      </c>
      <c r="E433">
        <v>18.964207595063666</v>
      </c>
      <c r="F433">
        <v>17.098314043482592</v>
      </c>
      <c r="I433">
        <f t="shared" si="47"/>
        <v>20.915291390145455</v>
      </c>
      <c r="K433">
        <f t="shared" si="48"/>
        <v>1</v>
      </c>
      <c r="L433">
        <f t="shared" si="49"/>
        <v>1</v>
      </c>
      <c r="M433">
        <f t="shared" si="50"/>
        <v>1</v>
      </c>
      <c r="N433">
        <f t="shared" si="51"/>
        <v>1</v>
      </c>
      <c r="O433">
        <f t="shared" si="52"/>
        <v>1</v>
      </c>
      <c r="Q433">
        <f t="shared" si="53"/>
        <v>5</v>
      </c>
    </row>
    <row r="434" spans="1:17">
      <c r="A434" t="s">
        <v>427</v>
      </c>
      <c r="B434">
        <v>33.015964608578578</v>
      </c>
      <c r="C434">
        <v>25.828783978728826</v>
      </c>
      <c r="D434">
        <v>18.263070069108824</v>
      </c>
      <c r="E434">
        <v>14.914320365054579</v>
      </c>
      <c r="F434">
        <v>13.428270959980935</v>
      </c>
      <c r="I434">
        <f t="shared" si="47"/>
        <v>21.090081996290348</v>
      </c>
      <c r="K434">
        <f t="shared" si="48"/>
        <v>1</v>
      </c>
      <c r="L434">
        <f t="shared" si="49"/>
        <v>1</v>
      </c>
      <c r="M434">
        <f t="shared" si="50"/>
        <v>1</v>
      </c>
      <c r="N434">
        <f t="shared" si="51"/>
        <v>1</v>
      </c>
      <c r="O434">
        <f t="shared" si="52"/>
        <v>1</v>
      </c>
      <c r="Q434">
        <f t="shared" si="53"/>
        <v>5</v>
      </c>
    </row>
    <row r="435" spans="1:17">
      <c r="A435" t="s">
        <v>201</v>
      </c>
      <c r="B435">
        <v>38.337952669570249</v>
      </c>
      <c r="C435">
        <v>32.554688154234086</v>
      </c>
      <c r="D435">
        <v>14.947281529523535</v>
      </c>
      <c r="E435">
        <v>9.3573529605989325</v>
      </c>
      <c r="F435">
        <v>10.343014620914195</v>
      </c>
      <c r="I435">
        <f t="shared" si="47"/>
        <v>21.108057986968198</v>
      </c>
      <c r="K435">
        <f t="shared" si="48"/>
        <v>1</v>
      </c>
      <c r="L435">
        <f t="shared" si="49"/>
        <v>1</v>
      </c>
      <c r="M435">
        <f t="shared" si="50"/>
        <v>1</v>
      </c>
      <c r="N435">
        <f t="shared" si="51"/>
        <v>1</v>
      </c>
      <c r="O435">
        <f t="shared" si="52"/>
        <v>1</v>
      </c>
      <c r="Q435">
        <f t="shared" si="53"/>
        <v>5</v>
      </c>
    </row>
    <row r="436" spans="1:17">
      <c r="A436" t="s">
        <v>73</v>
      </c>
      <c r="B436">
        <v>28.07509462287868</v>
      </c>
      <c r="C436">
        <v>26.784943303695641</v>
      </c>
      <c r="D436">
        <v>18.219458111011019</v>
      </c>
      <c r="E436">
        <v>17.188156618192568</v>
      </c>
      <c r="F436">
        <v>17.410088500226077</v>
      </c>
      <c r="I436">
        <f t="shared" si="47"/>
        <v>21.535548231200799</v>
      </c>
      <c r="K436">
        <f t="shared" si="48"/>
        <v>1</v>
      </c>
      <c r="L436">
        <f t="shared" si="49"/>
        <v>1</v>
      </c>
      <c r="M436">
        <f t="shared" si="50"/>
        <v>1</v>
      </c>
      <c r="N436">
        <f t="shared" si="51"/>
        <v>1</v>
      </c>
      <c r="O436">
        <f t="shared" si="52"/>
        <v>1</v>
      </c>
      <c r="Q436">
        <f t="shared" si="53"/>
        <v>5</v>
      </c>
    </row>
    <row r="437" spans="1:17">
      <c r="A437" t="s">
        <v>559</v>
      </c>
      <c r="B437">
        <v>26.575909068703282</v>
      </c>
      <c r="C437">
        <v>35.376871894503374</v>
      </c>
      <c r="D437">
        <v>23.89662323313194</v>
      </c>
      <c r="E437">
        <v>11.590312667349583</v>
      </c>
      <c r="F437">
        <v>10.478301792468118</v>
      </c>
      <c r="I437">
        <f t="shared" si="47"/>
        <v>21.583603731231257</v>
      </c>
      <c r="K437">
        <f t="shared" si="48"/>
        <v>1</v>
      </c>
      <c r="L437">
        <f t="shared" si="49"/>
        <v>1</v>
      </c>
      <c r="M437">
        <f t="shared" si="50"/>
        <v>1</v>
      </c>
      <c r="N437">
        <f t="shared" si="51"/>
        <v>1</v>
      </c>
      <c r="O437">
        <f t="shared" si="52"/>
        <v>1</v>
      </c>
      <c r="Q437">
        <f t="shared" si="53"/>
        <v>5</v>
      </c>
    </row>
    <row r="438" spans="1:17">
      <c r="A438" t="s">
        <v>562</v>
      </c>
      <c r="B438">
        <v>30.640668523676883</v>
      </c>
      <c r="C438">
        <v>31.113170392679258</v>
      </c>
      <c r="D438">
        <v>16.480033805197547</v>
      </c>
      <c r="E438">
        <v>14.04407679486388</v>
      </c>
      <c r="F438">
        <v>15.842215783737808</v>
      </c>
      <c r="I438">
        <f t="shared" si="47"/>
        <v>21.624033060031078</v>
      </c>
      <c r="K438">
        <f t="shared" si="48"/>
        <v>1</v>
      </c>
      <c r="L438">
        <f t="shared" si="49"/>
        <v>1</v>
      </c>
      <c r="M438">
        <f t="shared" si="50"/>
        <v>1</v>
      </c>
      <c r="N438">
        <f t="shared" si="51"/>
        <v>1</v>
      </c>
      <c r="O438">
        <f t="shared" si="52"/>
        <v>1</v>
      </c>
      <c r="Q438">
        <f t="shared" si="53"/>
        <v>5</v>
      </c>
    </row>
    <row r="439" spans="1:17">
      <c r="A439" t="s">
        <v>234</v>
      </c>
      <c r="B439">
        <v>22.267206477732792</v>
      </c>
      <c r="C439">
        <v>27.599922390376406</v>
      </c>
      <c r="D439">
        <v>21.578444172586433</v>
      </c>
      <c r="E439">
        <v>16.48141376172536</v>
      </c>
      <c r="F439">
        <v>20.264911461460347</v>
      </c>
      <c r="I439">
        <f t="shared" ref="I439:I470" si="54">IF(Q439&gt;0,SUM(B439:F439)/Q439,0)</f>
        <v>21.638379652776269</v>
      </c>
      <c r="K439">
        <f t="shared" ref="K439:K470" si="55">IF(B439&gt;0,1,0)</f>
        <v>1</v>
      </c>
      <c r="L439">
        <f t="shared" ref="L439:L470" si="56">IF(C439&gt;0,1,0)</f>
        <v>1</v>
      </c>
      <c r="M439">
        <f t="shared" ref="M439:M470" si="57">IF(D439&gt;0,1,0)</f>
        <v>1</v>
      </c>
      <c r="N439">
        <f t="shared" ref="N439:N470" si="58">IF(E439&gt;0,1,0)</f>
        <v>1</v>
      </c>
      <c r="O439">
        <f t="shared" ref="O439:O470" si="59">IF(F439&gt;0,1,0)</f>
        <v>1</v>
      </c>
      <c r="Q439">
        <f t="shared" ref="Q439:Q470" si="60">SUM(K439:P439)</f>
        <v>5</v>
      </c>
    </row>
    <row r="440" spans="1:17">
      <c r="A440" t="s">
        <v>383</v>
      </c>
      <c r="B440">
        <v>28.305595596907352</v>
      </c>
      <c r="C440">
        <v>42.978646398841832</v>
      </c>
      <c r="D440">
        <v>18.054260903694253</v>
      </c>
      <c r="E440">
        <v>10.705979587521865</v>
      </c>
      <c r="F440">
        <v>9.4423133667748598</v>
      </c>
      <c r="I440">
        <f t="shared" si="54"/>
        <v>21.897359170748032</v>
      </c>
      <c r="K440">
        <f t="shared" si="55"/>
        <v>1</v>
      </c>
      <c r="L440">
        <f t="shared" si="56"/>
        <v>1</v>
      </c>
      <c r="M440">
        <f t="shared" si="57"/>
        <v>1</v>
      </c>
      <c r="N440">
        <f t="shared" si="58"/>
        <v>1</v>
      </c>
      <c r="O440">
        <f t="shared" si="59"/>
        <v>1</v>
      </c>
      <c r="Q440">
        <f t="shared" si="60"/>
        <v>5</v>
      </c>
    </row>
    <row r="441" spans="1:17">
      <c r="A441" t="s">
        <v>434</v>
      </c>
      <c r="B441">
        <v>31.487513572204122</v>
      </c>
      <c r="C441">
        <v>26.547087979573806</v>
      </c>
      <c r="D441">
        <v>16.897586886541852</v>
      </c>
      <c r="E441">
        <v>15.284333122209116</v>
      </c>
      <c r="F441">
        <v>19.616505009763436</v>
      </c>
      <c r="I441">
        <f t="shared" si="54"/>
        <v>21.966605314058466</v>
      </c>
      <c r="K441">
        <f t="shared" si="55"/>
        <v>1</v>
      </c>
      <c r="L441">
        <f t="shared" si="56"/>
        <v>1</v>
      </c>
      <c r="M441">
        <f t="shared" si="57"/>
        <v>1</v>
      </c>
      <c r="N441">
        <f t="shared" si="58"/>
        <v>1</v>
      </c>
      <c r="O441">
        <f t="shared" si="59"/>
        <v>1</v>
      </c>
      <c r="Q441">
        <f t="shared" si="60"/>
        <v>5</v>
      </c>
    </row>
    <row r="442" spans="1:17">
      <c r="A442" t="s">
        <v>35</v>
      </c>
      <c r="B442">
        <v>31.361138053669578</v>
      </c>
      <c r="C442">
        <v>33.353221957040574</v>
      </c>
      <c r="D442">
        <v>19.56767752009053</v>
      </c>
      <c r="E442">
        <v>17.441270914314689</v>
      </c>
      <c r="F442">
        <v>13.448317452659509</v>
      </c>
      <c r="I442">
        <f t="shared" si="54"/>
        <v>23.034325179554976</v>
      </c>
      <c r="K442">
        <f t="shared" si="55"/>
        <v>1</v>
      </c>
      <c r="L442">
        <f t="shared" si="56"/>
        <v>1</v>
      </c>
      <c r="M442">
        <f t="shared" si="57"/>
        <v>1</v>
      </c>
      <c r="N442">
        <f t="shared" si="58"/>
        <v>1</v>
      </c>
      <c r="O442">
        <f t="shared" si="59"/>
        <v>1</v>
      </c>
      <c r="Q442">
        <f t="shared" si="60"/>
        <v>5</v>
      </c>
    </row>
    <row r="443" spans="1:17">
      <c r="A443" t="s">
        <v>52</v>
      </c>
      <c r="B443">
        <v>0</v>
      </c>
      <c r="C443">
        <v>43.082610550263048</v>
      </c>
      <c r="D443">
        <v>26.629706209811186</v>
      </c>
      <c r="E443">
        <v>13.29883131482385</v>
      </c>
      <c r="F443">
        <v>9.919935545596454</v>
      </c>
      <c r="I443">
        <f t="shared" si="54"/>
        <v>23.232770905123633</v>
      </c>
      <c r="K443">
        <f t="shared" si="55"/>
        <v>0</v>
      </c>
      <c r="L443">
        <f t="shared" si="56"/>
        <v>1</v>
      </c>
      <c r="M443">
        <f t="shared" si="57"/>
        <v>1</v>
      </c>
      <c r="N443">
        <f t="shared" si="58"/>
        <v>1</v>
      </c>
      <c r="O443">
        <f t="shared" si="59"/>
        <v>1</v>
      </c>
      <c r="Q443">
        <f t="shared" si="60"/>
        <v>4</v>
      </c>
    </row>
    <row r="444" spans="1:17">
      <c r="A444" t="s">
        <v>258</v>
      </c>
      <c r="B444">
        <v>15.447403326191205</v>
      </c>
      <c r="C444">
        <v>33.417896678966791</v>
      </c>
      <c r="D444">
        <v>0</v>
      </c>
      <c r="E444">
        <v>26.850067794191105</v>
      </c>
      <c r="F444">
        <v>18.871535752564689</v>
      </c>
      <c r="I444">
        <f t="shared" si="54"/>
        <v>23.646725887978448</v>
      </c>
      <c r="K444">
        <f t="shared" si="55"/>
        <v>1</v>
      </c>
      <c r="L444">
        <f t="shared" si="56"/>
        <v>1</v>
      </c>
      <c r="M444">
        <f t="shared" si="57"/>
        <v>0</v>
      </c>
      <c r="N444">
        <f t="shared" si="58"/>
        <v>1</v>
      </c>
      <c r="O444">
        <f t="shared" si="59"/>
        <v>1</v>
      </c>
      <c r="Q444">
        <f t="shared" si="60"/>
        <v>4</v>
      </c>
    </row>
    <row r="445" spans="1:17">
      <c r="A445" t="s">
        <v>486</v>
      </c>
      <c r="B445">
        <v>46.488715775002866</v>
      </c>
      <c r="C445">
        <v>38.299230961437011</v>
      </c>
      <c r="D445">
        <v>16.554160040675473</v>
      </c>
      <c r="E445">
        <v>9.434060325597736</v>
      </c>
      <c r="F445">
        <v>11.331629779000563</v>
      </c>
      <c r="I445">
        <f t="shared" si="54"/>
        <v>24.421559376342731</v>
      </c>
      <c r="K445">
        <f t="shared" si="55"/>
        <v>1</v>
      </c>
      <c r="L445">
        <f t="shared" si="56"/>
        <v>1</v>
      </c>
      <c r="M445">
        <f t="shared" si="57"/>
        <v>1</v>
      </c>
      <c r="N445">
        <f t="shared" si="58"/>
        <v>1</v>
      </c>
      <c r="O445">
        <f t="shared" si="59"/>
        <v>1</v>
      </c>
      <c r="Q445">
        <f t="shared" si="60"/>
        <v>5</v>
      </c>
    </row>
    <row r="446" spans="1:17">
      <c r="A446" t="s">
        <v>34</v>
      </c>
      <c r="B446">
        <v>39.176148638916899</v>
      </c>
      <c r="C446">
        <v>38.675473665913437</v>
      </c>
      <c r="D446">
        <v>16.699568618849163</v>
      </c>
      <c r="E446">
        <v>12.497488446855536</v>
      </c>
      <c r="F446">
        <v>15.961509088131969</v>
      </c>
      <c r="I446">
        <f t="shared" si="54"/>
        <v>24.602037691733397</v>
      </c>
      <c r="K446">
        <f t="shared" si="55"/>
        <v>1</v>
      </c>
      <c r="L446">
        <f t="shared" si="56"/>
        <v>1</v>
      </c>
      <c r="M446">
        <f t="shared" si="57"/>
        <v>1</v>
      </c>
      <c r="N446">
        <f t="shared" si="58"/>
        <v>1</v>
      </c>
      <c r="O446">
        <f t="shared" si="59"/>
        <v>1</v>
      </c>
      <c r="Q446">
        <f t="shared" si="60"/>
        <v>5</v>
      </c>
    </row>
    <row r="447" spans="1:17">
      <c r="A447" t="s">
        <v>453</v>
      </c>
      <c r="B447">
        <v>49.760753436795873</v>
      </c>
      <c r="C447">
        <v>36.295989126177801</v>
      </c>
      <c r="D447">
        <v>13.90922121843048</v>
      </c>
      <c r="E447">
        <v>10.790617045554287</v>
      </c>
      <c r="F447">
        <v>16.658410293405762</v>
      </c>
      <c r="I447">
        <f t="shared" si="54"/>
        <v>25.482998224072841</v>
      </c>
      <c r="K447">
        <f t="shared" si="55"/>
        <v>1</v>
      </c>
      <c r="L447">
        <f t="shared" si="56"/>
        <v>1</v>
      </c>
      <c r="M447">
        <f t="shared" si="57"/>
        <v>1</v>
      </c>
      <c r="N447">
        <f t="shared" si="58"/>
        <v>1</v>
      </c>
      <c r="O447">
        <f t="shared" si="59"/>
        <v>1</v>
      </c>
      <c r="Q447">
        <f t="shared" si="60"/>
        <v>5</v>
      </c>
    </row>
    <row r="448" spans="1:17">
      <c r="A448" t="s">
        <v>76</v>
      </c>
      <c r="B448">
        <v>51.510624969883871</v>
      </c>
      <c r="C448">
        <v>31.372179565688448</v>
      </c>
      <c r="D448">
        <v>15.973105113612123</v>
      </c>
      <c r="E448">
        <v>13.780530522561541</v>
      </c>
      <c r="F448">
        <v>15.502206911400581</v>
      </c>
      <c r="I448">
        <f t="shared" si="54"/>
        <v>25.627729416629315</v>
      </c>
      <c r="K448">
        <f t="shared" si="55"/>
        <v>1</v>
      </c>
      <c r="L448">
        <f t="shared" si="56"/>
        <v>1</v>
      </c>
      <c r="M448">
        <f t="shared" si="57"/>
        <v>1</v>
      </c>
      <c r="N448">
        <f t="shared" si="58"/>
        <v>1</v>
      </c>
      <c r="O448">
        <f t="shared" si="59"/>
        <v>1</v>
      </c>
      <c r="Q448">
        <f t="shared" si="60"/>
        <v>5</v>
      </c>
    </row>
    <row r="449" spans="1:17">
      <c r="A449" t="s">
        <v>134</v>
      </c>
      <c r="B449">
        <v>37.014065648112478</v>
      </c>
      <c r="C449">
        <v>33.574718562404492</v>
      </c>
      <c r="D449">
        <v>21.978041436755749</v>
      </c>
      <c r="E449">
        <v>17.591793691879971</v>
      </c>
      <c r="F449">
        <v>19.973529827274689</v>
      </c>
      <c r="I449">
        <f t="shared" si="54"/>
        <v>26.026429833285476</v>
      </c>
      <c r="K449">
        <f t="shared" si="55"/>
        <v>1</v>
      </c>
      <c r="L449">
        <f t="shared" si="56"/>
        <v>1</v>
      </c>
      <c r="M449">
        <f t="shared" si="57"/>
        <v>1</v>
      </c>
      <c r="N449">
        <f t="shared" si="58"/>
        <v>1</v>
      </c>
      <c r="O449">
        <f t="shared" si="59"/>
        <v>1</v>
      </c>
      <c r="Q449">
        <f t="shared" si="60"/>
        <v>5</v>
      </c>
    </row>
    <row r="450" spans="1:17">
      <c r="A450" t="s">
        <v>20</v>
      </c>
      <c r="B450">
        <v>34.660374850458595</v>
      </c>
      <c r="C450">
        <v>41.432512516603659</v>
      </c>
      <c r="D450">
        <v>24.792026472953555</v>
      </c>
      <c r="E450">
        <v>17.691324377125493</v>
      </c>
      <c r="F450">
        <v>12.523120849109304</v>
      </c>
      <c r="I450">
        <f t="shared" si="54"/>
        <v>26.219871813250119</v>
      </c>
      <c r="K450">
        <f t="shared" si="55"/>
        <v>1</v>
      </c>
      <c r="L450">
        <f t="shared" si="56"/>
        <v>1</v>
      </c>
      <c r="M450">
        <f t="shared" si="57"/>
        <v>1</v>
      </c>
      <c r="N450">
        <f t="shared" si="58"/>
        <v>1</v>
      </c>
      <c r="O450">
        <f t="shared" si="59"/>
        <v>1</v>
      </c>
      <c r="Q450">
        <f t="shared" si="60"/>
        <v>5</v>
      </c>
    </row>
    <row r="451" spans="1:17">
      <c r="A451" t="s">
        <v>71</v>
      </c>
      <c r="B451">
        <v>35.018918243186931</v>
      </c>
      <c r="C451">
        <v>32.666292860712581</v>
      </c>
      <c r="D451">
        <v>21.796950439370608</v>
      </c>
      <c r="E451">
        <v>19.650586994808709</v>
      </c>
      <c r="F451">
        <v>22.964125508915856</v>
      </c>
      <c r="I451">
        <f t="shared" si="54"/>
        <v>26.419374809398938</v>
      </c>
      <c r="K451">
        <f t="shared" si="55"/>
        <v>1</v>
      </c>
      <c r="L451">
        <f t="shared" si="56"/>
        <v>1</v>
      </c>
      <c r="M451">
        <f t="shared" si="57"/>
        <v>1</v>
      </c>
      <c r="N451">
        <f t="shared" si="58"/>
        <v>1</v>
      </c>
      <c r="O451">
        <f t="shared" si="59"/>
        <v>1</v>
      </c>
      <c r="Q451">
        <f t="shared" si="60"/>
        <v>5</v>
      </c>
    </row>
    <row r="452" spans="1:17">
      <c r="A452" t="s">
        <v>178</v>
      </c>
      <c r="B452">
        <v>32.484234942785633</v>
      </c>
      <c r="C452">
        <v>36.561760064426927</v>
      </c>
      <c r="D452">
        <v>27.362135218228435</v>
      </c>
      <c r="E452">
        <v>19.279981553738438</v>
      </c>
      <c r="F452">
        <v>18.298599113113369</v>
      </c>
      <c r="I452">
        <f t="shared" si="54"/>
        <v>26.797342178458557</v>
      </c>
      <c r="K452">
        <f t="shared" si="55"/>
        <v>1</v>
      </c>
      <c r="L452">
        <f t="shared" si="56"/>
        <v>1</v>
      </c>
      <c r="M452">
        <f t="shared" si="57"/>
        <v>1</v>
      </c>
      <c r="N452">
        <f t="shared" si="58"/>
        <v>1</v>
      </c>
      <c r="O452">
        <f t="shared" si="59"/>
        <v>1</v>
      </c>
      <c r="Q452">
        <f t="shared" si="60"/>
        <v>5</v>
      </c>
    </row>
    <row r="453" spans="1:17">
      <c r="A453" t="s">
        <v>323</v>
      </c>
      <c r="B453">
        <v>51.332229414421199</v>
      </c>
      <c r="C453">
        <v>32.12284139062286</v>
      </c>
      <c r="D453">
        <v>15.830187799990679</v>
      </c>
      <c r="E453">
        <v>17.961934406099633</v>
      </c>
      <c r="F453">
        <v>20.312374276952784</v>
      </c>
      <c r="I453">
        <f t="shared" si="54"/>
        <v>27.511913457617432</v>
      </c>
      <c r="K453">
        <f t="shared" si="55"/>
        <v>1</v>
      </c>
      <c r="L453">
        <f t="shared" si="56"/>
        <v>1</v>
      </c>
      <c r="M453">
        <f t="shared" si="57"/>
        <v>1</v>
      </c>
      <c r="N453">
        <f t="shared" si="58"/>
        <v>1</v>
      </c>
      <c r="O453">
        <f t="shared" si="59"/>
        <v>1</v>
      </c>
      <c r="Q453">
        <f t="shared" si="60"/>
        <v>5</v>
      </c>
    </row>
    <row r="454" spans="1:17">
      <c r="A454" t="s">
        <v>51</v>
      </c>
      <c r="B454">
        <v>41.559681207565767</v>
      </c>
      <c r="C454">
        <v>31.943655769791729</v>
      </c>
      <c r="D454">
        <v>24.992695661651947</v>
      </c>
      <c r="E454">
        <v>20.694011162643815</v>
      </c>
      <c r="F454">
        <v>18.605755179041157</v>
      </c>
      <c r="I454">
        <f t="shared" si="54"/>
        <v>27.559159796138886</v>
      </c>
      <c r="K454">
        <f t="shared" si="55"/>
        <v>1</v>
      </c>
      <c r="L454">
        <f t="shared" si="56"/>
        <v>1</v>
      </c>
      <c r="M454">
        <f t="shared" si="57"/>
        <v>1</v>
      </c>
      <c r="N454">
        <f t="shared" si="58"/>
        <v>1</v>
      </c>
      <c r="O454">
        <f t="shared" si="59"/>
        <v>1</v>
      </c>
      <c r="Q454">
        <f t="shared" si="60"/>
        <v>5</v>
      </c>
    </row>
    <row r="455" spans="1:17">
      <c r="A455" t="s">
        <v>21</v>
      </c>
      <c r="B455">
        <v>44.97885835095137</v>
      </c>
      <c r="C455">
        <v>36.530651711467797</v>
      </c>
      <c r="D455">
        <v>19.776536312849167</v>
      </c>
      <c r="E455">
        <v>17.708968883465527</v>
      </c>
      <c r="F455">
        <v>18.993816321856627</v>
      </c>
      <c r="I455">
        <f t="shared" si="54"/>
        <v>27.597766316118101</v>
      </c>
      <c r="K455">
        <f t="shared" si="55"/>
        <v>1</v>
      </c>
      <c r="L455">
        <f t="shared" si="56"/>
        <v>1</v>
      </c>
      <c r="M455">
        <f t="shared" si="57"/>
        <v>1</v>
      </c>
      <c r="N455">
        <f t="shared" si="58"/>
        <v>1</v>
      </c>
      <c r="O455">
        <f t="shared" si="59"/>
        <v>1</v>
      </c>
      <c r="Q455">
        <f t="shared" si="60"/>
        <v>5</v>
      </c>
    </row>
    <row r="456" spans="1:17">
      <c r="A456" t="s">
        <v>558</v>
      </c>
      <c r="B456">
        <v>0</v>
      </c>
      <c r="C456">
        <v>34.689619196661454</v>
      </c>
      <c r="D456">
        <v>26.940801134349517</v>
      </c>
      <c r="E456">
        <v>37.930674462309454</v>
      </c>
      <c r="F456">
        <v>14.792778005744765</v>
      </c>
      <c r="I456">
        <f t="shared" si="54"/>
        <v>28.588468199766297</v>
      </c>
      <c r="K456">
        <f t="shared" si="55"/>
        <v>0</v>
      </c>
      <c r="L456">
        <f t="shared" si="56"/>
        <v>1</v>
      </c>
      <c r="M456">
        <f t="shared" si="57"/>
        <v>1</v>
      </c>
      <c r="N456">
        <f t="shared" si="58"/>
        <v>1</v>
      </c>
      <c r="O456">
        <f t="shared" si="59"/>
        <v>1</v>
      </c>
      <c r="Q456">
        <f t="shared" si="60"/>
        <v>4</v>
      </c>
    </row>
    <row r="457" spans="1:17">
      <c r="A457" t="s">
        <v>253</v>
      </c>
      <c r="B457">
        <v>17.685589519650652</v>
      </c>
      <c r="C457">
        <v>16.808601234830743</v>
      </c>
      <c r="D457">
        <v>64.437994612766488</v>
      </c>
      <c r="E457">
        <v>24.285905860265519</v>
      </c>
      <c r="F457">
        <v>20.093779630856353</v>
      </c>
      <c r="I457">
        <f t="shared" si="54"/>
        <v>28.662374171673953</v>
      </c>
      <c r="K457">
        <f t="shared" si="55"/>
        <v>1</v>
      </c>
      <c r="L457">
        <f t="shared" si="56"/>
        <v>1</v>
      </c>
      <c r="M457">
        <f t="shared" si="57"/>
        <v>1</v>
      </c>
      <c r="N457">
        <f t="shared" si="58"/>
        <v>1</v>
      </c>
      <c r="O457">
        <f t="shared" si="59"/>
        <v>1</v>
      </c>
      <c r="Q457">
        <f t="shared" si="60"/>
        <v>5</v>
      </c>
    </row>
    <row r="458" spans="1:17">
      <c r="A458" t="s">
        <v>176</v>
      </c>
      <c r="B458">
        <v>35.574762537023794</v>
      </c>
      <c r="C458">
        <v>41.689757030062381</v>
      </c>
      <c r="D458">
        <v>27.560343872637191</v>
      </c>
      <c r="E458">
        <v>19.326165975448365</v>
      </c>
      <c r="F458">
        <v>19.332511732705928</v>
      </c>
      <c r="I458">
        <f t="shared" si="54"/>
        <v>28.696708229575535</v>
      </c>
      <c r="K458">
        <f t="shared" si="55"/>
        <v>1</v>
      </c>
      <c r="L458">
        <f t="shared" si="56"/>
        <v>1</v>
      </c>
      <c r="M458">
        <f t="shared" si="57"/>
        <v>1</v>
      </c>
      <c r="N458">
        <f t="shared" si="58"/>
        <v>1</v>
      </c>
      <c r="O458">
        <f t="shared" si="59"/>
        <v>1</v>
      </c>
      <c r="Q458">
        <f t="shared" si="60"/>
        <v>5</v>
      </c>
    </row>
    <row r="459" spans="1:17">
      <c r="A459" t="s">
        <v>70</v>
      </c>
      <c r="B459">
        <v>34.866273560071605</v>
      </c>
      <c r="C459">
        <v>33.956223255241213</v>
      </c>
      <c r="D459">
        <v>20.319004115420629</v>
      </c>
      <c r="E459">
        <v>17.990578607988056</v>
      </c>
      <c r="F459">
        <v>36.840788092550277</v>
      </c>
      <c r="I459">
        <f t="shared" si="54"/>
        <v>28.794573526254357</v>
      </c>
      <c r="K459">
        <f t="shared" si="55"/>
        <v>1</v>
      </c>
      <c r="L459">
        <f t="shared" si="56"/>
        <v>1</v>
      </c>
      <c r="M459">
        <f t="shared" si="57"/>
        <v>1</v>
      </c>
      <c r="N459">
        <f t="shared" si="58"/>
        <v>1</v>
      </c>
      <c r="O459">
        <f t="shared" si="59"/>
        <v>1</v>
      </c>
      <c r="Q459">
        <f t="shared" si="60"/>
        <v>5</v>
      </c>
    </row>
    <row r="460" spans="1:17">
      <c r="A460" t="s">
        <v>27</v>
      </c>
      <c r="B460">
        <v>56.330472103004297</v>
      </c>
      <c r="C460">
        <v>46.743592588483303</v>
      </c>
      <c r="D460">
        <v>18.307583560537218</v>
      </c>
      <c r="E460">
        <v>11.282124094845946</v>
      </c>
      <c r="F460">
        <v>12.475894109396915</v>
      </c>
      <c r="I460">
        <f t="shared" si="54"/>
        <v>29.027933291253532</v>
      </c>
      <c r="K460">
        <f t="shared" si="55"/>
        <v>1</v>
      </c>
      <c r="L460">
        <f t="shared" si="56"/>
        <v>1</v>
      </c>
      <c r="M460">
        <f t="shared" si="57"/>
        <v>1</v>
      </c>
      <c r="N460">
        <f t="shared" si="58"/>
        <v>1</v>
      </c>
      <c r="O460">
        <f t="shared" si="59"/>
        <v>1</v>
      </c>
      <c r="Q460">
        <f t="shared" si="60"/>
        <v>5</v>
      </c>
    </row>
    <row r="461" spans="1:17">
      <c r="A461" t="s">
        <v>12</v>
      </c>
      <c r="B461">
        <v>16.208939149165321</v>
      </c>
      <c r="C461">
        <v>18.795962509012256</v>
      </c>
      <c r="D461">
        <v>46.257752302198831</v>
      </c>
      <c r="E461">
        <v>42.843267887816857</v>
      </c>
      <c r="F461">
        <v>22.468532782265637</v>
      </c>
      <c r="I461">
        <f t="shared" si="54"/>
        <v>29.314890926091785</v>
      </c>
      <c r="K461">
        <f t="shared" si="55"/>
        <v>1</v>
      </c>
      <c r="L461">
        <f t="shared" si="56"/>
        <v>1</v>
      </c>
      <c r="M461">
        <f t="shared" si="57"/>
        <v>1</v>
      </c>
      <c r="N461">
        <f t="shared" si="58"/>
        <v>1</v>
      </c>
      <c r="O461">
        <f t="shared" si="59"/>
        <v>1</v>
      </c>
      <c r="Q461">
        <f t="shared" si="60"/>
        <v>5</v>
      </c>
    </row>
    <row r="462" spans="1:17">
      <c r="A462" t="s">
        <v>85</v>
      </c>
      <c r="B462">
        <v>21.780862222569713</v>
      </c>
      <c r="C462">
        <v>32.647021866401346</v>
      </c>
      <c r="D462">
        <v>41.295077355161901</v>
      </c>
      <c r="E462">
        <v>27.217058521193998</v>
      </c>
      <c r="F462">
        <v>29.552557955870462</v>
      </c>
      <c r="I462">
        <f t="shared" si="54"/>
        <v>30.498515584239481</v>
      </c>
      <c r="K462">
        <f t="shared" si="55"/>
        <v>1</v>
      </c>
      <c r="L462">
        <f t="shared" si="56"/>
        <v>1</v>
      </c>
      <c r="M462">
        <f t="shared" si="57"/>
        <v>1</v>
      </c>
      <c r="N462">
        <f t="shared" si="58"/>
        <v>1</v>
      </c>
      <c r="O462">
        <f t="shared" si="59"/>
        <v>1</v>
      </c>
      <c r="Q462">
        <f t="shared" si="60"/>
        <v>5</v>
      </c>
    </row>
    <row r="463" spans="1:17">
      <c r="A463" t="s">
        <v>476</v>
      </c>
      <c r="B463">
        <v>0</v>
      </c>
      <c r="C463">
        <v>68.024449644238572</v>
      </c>
      <c r="D463">
        <v>21.749201715626448</v>
      </c>
      <c r="E463">
        <v>17.641289422636817</v>
      </c>
      <c r="F463">
        <v>17.669506801375221</v>
      </c>
      <c r="I463">
        <f t="shared" si="54"/>
        <v>31.271111895969266</v>
      </c>
      <c r="K463">
        <f t="shared" si="55"/>
        <v>0</v>
      </c>
      <c r="L463">
        <f t="shared" si="56"/>
        <v>1</v>
      </c>
      <c r="M463">
        <f t="shared" si="57"/>
        <v>1</v>
      </c>
      <c r="N463">
        <f t="shared" si="58"/>
        <v>1</v>
      </c>
      <c r="O463">
        <f t="shared" si="59"/>
        <v>1</v>
      </c>
      <c r="Q463">
        <f t="shared" si="60"/>
        <v>4</v>
      </c>
    </row>
    <row r="464" spans="1:17">
      <c r="A464" t="s">
        <v>67</v>
      </c>
      <c r="B464">
        <v>56.233163723436093</v>
      </c>
      <c r="C464">
        <v>49.840792499557757</v>
      </c>
      <c r="D464">
        <v>21.975101412785008</v>
      </c>
      <c r="E464">
        <v>13.459519365375639</v>
      </c>
      <c r="F464">
        <v>14.956821284026427</v>
      </c>
      <c r="I464">
        <f t="shared" si="54"/>
        <v>31.293079657036184</v>
      </c>
      <c r="K464">
        <f t="shared" si="55"/>
        <v>1</v>
      </c>
      <c r="L464">
        <f t="shared" si="56"/>
        <v>1</v>
      </c>
      <c r="M464">
        <f t="shared" si="57"/>
        <v>1</v>
      </c>
      <c r="N464">
        <f t="shared" si="58"/>
        <v>1</v>
      </c>
      <c r="O464">
        <f t="shared" si="59"/>
        <v>1</v>
      </c>
      <c r="Q464">
        <f t="shared" si="60"/>
        <v>5</v>
      </c>
    </row>
    <row r="465" spans="1:17">
      <c r="A465" t="s">
        <v>68</v>
      </c>
      <c r="B465">
        <v>76.88834154351396</v>
      </c>
      <c r="C465">
        <v>35.15321725862966</v>
      </c>
      <c r="D465">
        <v>16.500531103276231</v>
      </c>
      <c r="E465">
        <v>14.542430978602095</v>
      </c>
      <c r="F465">
        <v>14.395417614442851</v>
      </c>
      <c r="I465">
        <f t="shared" si="54"/>
        <v>31.495987699692961</v>
      </c>
      <c r="K465">
        <f t="shared" si="55"/>
        <v>1</v>
      </c>
      <c r="L465">
        <f t="shared" si="56"/>
        <v>1</v>
      </c>
      <c r="M465">
        <f t="shared" si="57"/>
        <v>1</v>
      </c>
      <c r="N465">
        <f t="shared" si="58"/>
        <v>1</v>
      </c>
      <c r="O465">
        <f t="shared" si="59"/>
        <v>1</v>
      </c>
      <c r="Q465">
        <f t="shared" si="60"/>
        <v>5</v>
      </c>
    </row>
    <row r="466" spans="1:17">
      <c r="A466" t="s">
        <v>13</v>
      </c>
      <c r="B466">
        <v>0</v>
      </c>
      <c r="C466">
        <v>39.632904764675082</v>
      </c>
      <c r="D466">
        <v>20.431633551923269</v>
      </c>
      <c r="E466">
        <v>28.784008669066136</v>
      </c>
      <c r="F466">
        <v>37.906591447685756</v>
      </c>
      <c r="I466">
        <f t="shared" si="54"/>
        <v>31.68878460833756</v>
      </c>
      <c r="K466">
        <f t="shared" si="55"/>
        <v>0</v>
      </c>
      <c r="L466">
        <f t="shared" si="56"/>
        <v>1</v>
      </c>
      <c r="M466">
        <f t="shared" si="57"/>
        <v>1</v>
      </c>
      <c r="N466">
        <f t="shared" si="58"/>
        <v>1</v>
      </c>
      <c r="O466">
        <f t="shared" si="59"/>
        <v>1</v>
      </c>
      <c r="Q466">
        <f t="shared" si="60"/>
        <v>4</v>
      </c>
    </row>
    <row r="467" spans="1:17">
      <c r="A467" t="s">
        <v>63</v>
      </c>
      <c r="B467">
        <v>0</v>
      </c>
      <c r="C467">
        <v>47.676708537364263</v>
      </c>
      <c r="D467">
        <v>32.187194866787557</v>
      </c>
      <c r="E467">
        <v>24.682005915249881</v>
      </c>
      <c r="F467">
        <v>23.186665984785073</v>
      </c>
      <c r="I467">
        <f t="shared" si="54"/>
        <v>31.933143826046688</v>
      </c>
      <c r="K467">
        <f t="shared" si="55"/>
        <v>0</v>
      </c>
      <c r="L467">
        <f t="shared" si="56"/>
        <v>1</v>
      </c>
      <c r="M467">
        <f t="shared" si="57"/>
        <v>1</v>
      </c>
      <c r="N467">
        <f t="shared" si="58"/>
        <v>1</v>
      </c>
      <c r="O467">
        <f t="shared" si="59"/>
        <v>1</v>
      </c>
      <c r="Q467">
        <f t="shared" si="60"/>
        <v>4</v>
      </c>
    </row>
    <row r="468" spans="1:17">
      <c r="A468" t="s">
        <v>523</v>
      </c>
      <c r="B468">
        <v>54.458522771020299</v>
      </c>
      <c r="C468">
        <v>47.85552130898288</v>
      </c>
      <c r="D468">
        <v>20.083977395999209</v>
      </c>
      <c r="E468">
        <v>15.485162802786963</v>
      </c>
      <c r="F468">
        <v>22.204953021046325</v>
      </c>
      <c r="I468">
        <f t="shared" si="54"/>
        <v>32.017627459967137</v>
      </c>
      <c r="K468">
        <f t="shared" si="55"/>
        <v>1</v>
      </c>
      <c r="L468">
        <f t="shared" si="56"/>
        <v>1</v>
      </c>
      <c r="M468">
        <f t="shared" si="57"/>
        <v>1</v>
      </c>
      <c r="N468">
        <f t="shared" si="58"/>
        <v>1</v>
      </c>
      <c r="O468">
        <f t="shared" si="59"/>
        <v>1</v>
      </c>
      <c r="Q468">
        <f t="shared" si="60"/>
        <v>5</v>
      </c>
    </row>
    <row r="469" spans="1:17">
      <c r="A469" t="s">
        <v>45</v>
      </c>
      <c r="B469">
        <v>38.247383020510647</v>
      </c>
      <c r="C469">
        <v>50.766122242801821</v>
      </c>
      <c r="D469">
        <v>31.941292671379362</v>
      </c>
      <c r="E469">
        <v>19.250432593990876</v>
      </c>
      <c r="F469">
        <v>19.887726621677938</v>
      </c>
      <c r="I469">
        <f t="shared" si="54"/>
        <v>32.018591430072128</v>
      </c>
      <c r="K469">
        <f t="shared" si="55"/>
        <v>1</v>
      </c>
      <c r="L469">
        <f t="shared" si="56"/>
        <v>1</v>
      </c>
      <c r="M469">
        <f t="shared" si="57"/>
        <v>1</v>
      </c>
      <c r="N469">
        <f t="shared" si="58"/>
        <v>1</v>
      </c>
      <c r="O469">
        <f t="shared" si="59"/>
        <v>1</v>
      </c>
      <c r="Q469">
        <f t="shared" si="60"/>
        <v>5</v>
      </c>
    </row>
    <row r="470" spans="1:17">
      <c r="A470" t="s">
        <v>265</v>
      </c>
      <c r="B470">
        <v>48.426150121065369</v>
      </c>
      <c r="C470">
        <v>41.397032921977058</v>
      </c>
      <c r="D470">
        <v>26.768601143718971</v>
      </c>
      <c r="E470">
        <v>20.47926561114031</v>
      </c>
      <c r="F470">
        <v>24.398284888358216</v>
      </c>
      <c r="I470">
        <f t="shared" si="54"/>
        <v>32.293866937251984</v>
      </c>
      <c r="K470">
        <f t="shared" si="55"/>
        <v>1</v>
      </c>
      <c r="L470">
        <f t="shared" si="56"/>
        <v>1</v>
      </c>
      <c r="M470">
        <f t="shared" si="57"/>
        <v>1</v>
      </c>
      <c r="N470">
        <f t="shared" si="58"/>
        <v>1</v>
      </c>
      <c r="O470">
        <f t="shared" si="59"/>
        <v>1</v>
      </c>
      <c r="Q470">
        <f t="shared" si="60"/>
        <v>5</v>
      </c>
    </row>
    <row r="471" spans="1:17">
      <c r="A471" t="s">
        <v>59</v>
      </c>
      <c r="B471">
        <v>47.261638270047889</v>
      </c>
      <c r="C471">
        <v>35.923234037364281</v>
      </c>
      <c r="D471">
        <v>29.231044091159159</v>
      </c>
      <c r="E471">
        <v>27.249302917724243</v>
      </c>
      <c r="F471">
        <v>26.219557098521911</v>
      </c>
      <c r="I471">
        <f t="shared" ref="I471:I502" si="61">IF(Q471&gt;0,SUM(B471:F471)/Q471,0)</f>
        <v>33.176955282963497</v>
      </c>
      <c r="K471">
        <f t="shared" ref="K471:K502" si="62">IF(B471&gt;0,1,0)</f>
        <v>1</v>
      </c>
      <c r="L471">
        <f t="shared" ref="L471:L502" si="63">IF(C471&gt;0,1,0)</f>
        <v>1</v>
      </c>
      <c r="M471">
        <f t="shared" ref="M471:M502" si="64">IF(D471&gt;0,1,0)</f>
        <v>1</v>
      </c>
      <c r="N471">
        <f t="shared" ref="N471:N502" si="65">IF(E471&gt;0,1,0)</f>
        <v>1</v>
      </c>
      <c r="O471">
        <f t="shared" ref="O471:O502" si="66">IF(F471&gt;0,1,0)</f>
        <v>1</v>
      </c>
      <c r="Q471">
        <f t="shared" ref="Q471:Q502" si="67">SUM(K471:P471)</f>
        <v>5</v>
      </c>
    </row>
    <row r="472" spans="1:17">
      <c r="A472" t="s">
        <v>88</v>
      </c>
      <c r="B472">
        <v>0</v>
      </c>
      <c r="C472">
        <v>63.403984353679611</v>
      </c>
      <c r="D472">
        <v>23.920621207859522</v>
      </c>
      <c r="E472">
        <v>12.286873052977107</v>
      </c>
      <c r="F472">
        <v>0</v>
      </c>
      <c r="I472">
        <f t="shared" si="61"/>
        <v>33.203826204838748</v>
      </c>
      <c r="K472">
        <f t="shared" si="62"/>
        <v>0</v>
      </c>
      <c r="L472">
        <f t="shared" si="63"/>
        <v>1</v>
      </c>
      <c r="M472">
        <f t="shared" si="64"/>
        <v>1</v>
      </c>
      <c r="N472">
        <f t="shared" si="65"/>
        <v>1</v>
      </c>
      <c r="O472">
        <f t="shared" si="66"/>
        <v>0</v>
      </c>
      <c r="Q472">
        <f t="shared" si="67"/>
        <v>3</v>
      </c>
    </row>
    <row r="473" spans="1:17">
      <c r="A473" t="s">
        <v>137</v>
      </c>
      <c r="B473">
        <v>35.661889177293759</v>
      </c>
      <c r="C473">
        <v>38.58764952334689</v>
      </c>
      <c r="D473">
        <v>27.798179984812457</v>
      </c>
      <c r="E473">
        <v>26.926832154797481</v>
      </c>
      <c r="F473">
        <v>38.536510181508277</v>
      </c>
      <c r="I473">
        <f t="shared" si="61"/>
        <v>33.502212204351771</v>
      </c>
      <c r="K473">
        <f t="shared" si="62"/>
        <v>1</v>
      </c>
      <c r="L473">
        <f t="shared" si="63"/>
        <v>1</v>
      </c>
      <c r="M473">
        <f t="shared" si="64"/>
        <v>1</v>
      </c>
      <c r="N473">
        <f t="shared" si="65"/>
        <v>1</v>
      </c>
      <c r="O473">
        <f t="shared" si="66"/>
        <v>1</v>
      </c>
      <c r="Q473">
        <f t="shared" si="67"/>
        <v>5</v>
      </c>
    </row>
    <row r="474" spans="1:17">
      <c r="A474" t="s">
        <v>394</v>
      </c>
      <c r="B474">
        <v>29.240187252430676</v>
      </c>
      <c r="C474">
        <v>54.926108374384235</v>
      </c>
      <c r="D474">
        <v>31.461070858405989</v>
      </c>
      <c r="E474">
        <v>25.839293768928407</v>
      </c>
      <c r="F474">
        <v>28.493194174372</v>
      </c>
      <c r="I474">
        <f t="shared" si="61"/>
        <v>33.991970885704262</v>
      </c>
      <c r="K474">
        <f t="shared" si="62"/>
        <v>1</v>
      </c>
      <c r="L474">
        <f t="shared" si="63"/>
        <v>1</v>
      </c>
      <c r="M474">
        <f t="shared" si="64"/>
        <v>1</v>
      </c>
      <c r="N474">
        <f t="shared" si="65"/>
        <v>1</v>
      </c>
      <c r="O474">
        <f t="shared" si="66"/>
        <v>1</v>
      </c>
      <c r="Q474">
        <f t="shared" si="67"/>
        <v>5</v>
      </c>
    </row>
    <row r="475" spans="1:17">
      <c r="A475" t="s">
        <v>403</v>
      </c>
      <c r="B475">
        <v>41.066828307319291</v>
      </c>
      <c r="C475">
        <v>35.703114527011927</v>
      </c>
      <c r="D475">
        <v>28.538288669260321</v>
      </c>
      <c r="E475">
        <v>29.852185089974295</v>
      </c>
      <c r="F475">
        <v>37.655467299199451</v>
      </c>
      <c r="I475">
        <f t="shared" si="61"/>
        <v>34.563176778553057</v>
      </c>
      <c r="K475">
        <f t="shared" si="62"/>
        <v>1</v>
      </c>
      <c r="L475">
        <f t="shared" si="63"/>
        <v>1</v>
      </c>
      <c r="M475">
        <f t="shared" si="64"/>
        <v>1</v>
      </c>
      <c r="N475">
        <f t="shared" si="65"/>
        <v>1</v>
      </c>
      <c r="O475">
        <f t="shared" si="66"/>
        <v>1</v>
      </c>
      <c r="Q475">
        <f t="shared" si="67"/>
        <v>5</v>
      </c>
    </row>
    <row r="476" spans="1:17">
      <c r="A476" t="s">
        <v>511</v>
      </c>
      <c r="B476">
        <v>35.719601131120697</v>
      </c>
      <c r="C476">
        <v>0</v>
      </c>
      <c r="D476">
        <v>0</v>
      </c>
      <c r="E476">
        <v>0</v>
      </c>
      <c r="F476">
        <v>0</v>
      </c>
      <c r="I476">
        <f t="shared" si="61"/>
        <v>35.719601131120697</v>
      </c>
      <c r="K476">
        <f t="shared" si="62"/>
        <v>1</v>
      </c>
      <c r="L476">
        <f t="shared" si="63"/>
        <v>0</v>
      </c>
      <c r="M476">
        <f t="shared" si="64"/>
        <v>0</v>
      </c>
      <c r="N476">
        <f t="shared" si="65"/>
        <v>0</v>
      </c>
      <c r="O476">
        <f t="shared" si="66"/>
        <v>0</v>
      </c>
      <c r="Q476">
        <f t="shared" si="67"/>
        <v>1</v>
      </c>
    </row>
    <row r="477" spans="1:17">
      <c r="A477" t="s">
        <v>1</v>
      </c>
      <c r="B477">
        <v>41.923344279584846</v>
      </c>
      <c r="C477">
        <v>42.484940602031458</v>
      </c>
      <c r="D477">
        <v>30.761527353835959</v>
      </c>
      <c r="E477">
        <v>32.185671324404971</v>
      </c>
      <c r="F477">
        <v>31.284020559927637</v>
      </c>
      <c r="I477">
        <f t="shared" si="61"/>
        <v>35.727900823956972</v>
      </c>
      <c r="K477">
        <f t="shared" si="62"/>
        <v>1</v>
      </c>
      <c r="L477">
        <f t="shared" si="63"/>
        <v>1</v>
      </c>
      <c r="M477">
        <f t="shared" si="64"/>
        <v>1</v>
      </c>
      <c r="N477">
        <f t="shared" si="65"/>
        <v>1</v>
      </c>
      <c r="O477">
        <f t="shared" si="66"/>
        <v>1</v>
      </c>
      <c r="Q477">
        <f t="shared" si="67"/>
        <v>5</v>
      </c>
    </row>
    <row r="478" spans="1:17">
      <c r="A478" t="s">
        <v>7</v>
      </c>
      <c r="B478">
        <v>52.406832298136642</v>
      </c>
      <c r="C478">
        <v>52.136546667467996</v>
      </c>
      <c r="D478">
        <v>31.375765320719445</v>
      </c>
      <c r="E478">
        <v>20.378688502868652</v>
      </c>
      <c r="F478">
        <v>29.1403030127126</v>
      </c>
      <c r="I478">
        <f t="shared" si="61"/>
        <v>37.087627160381061</v>
      </c>
      <c r="K478">
        <f t="shared" si="62"/>
        <v>1</v>
      </c>
      <c r="L478">
        <f t="shared" si="63"/>
        <v>1</v>
      </c>
      <c r="M478">
        <f t="shared" si="64"/>
        <v>1</v>
      </c>
      <c r="N478">
        <f t="shared" si="65"/>
        <v>1</v>
      </c>
      <c r="O478">
        <f t="shared" si="66"/>
        <v>1</v>
      </c>
      <c r="Q478">
        <f t="shared" si="67"/>
        <v>5</v>
      </c>
    </row>
    <row r="479" spans="1:17">
      <c r="A479" t="s">
        <v>186</v>
      </c>
      <c r="B479">
        <v>42.189338627824242</v>
      </c>
      <c r="C479">
        <v>55.668553500384725</v>
      </c>
      <c r="D479">
        <v>38.276416239560476</v>
      </c>
      <c r="E479">
        <v>25.652457745254271</v>
      </c>
      <c r="F479">
        <v>31.991587715908228</v>
      </c>
      <c r="I479">
        <f t="shared" si="61"/>
        <v>38.755670765786391</v>
      </c>
      <c r="K479">
        <f t="shared" si="62"/>
        <v>1</v>
      </c>
      <c r="L479">
        <f t="shared" si="63"/>
        <v>1</v>
      </c>
      <c r="M479">
        <f t="shared" si="64"/>
        <v>1</v>
      </c>
      <c r="N479">
        <f t="shared" si="65"/>
        <v>1</v>
      </c>
      <c r="O479">
        <f t="shared" si="66"/>
        <v>1</v>
      </c>
      <c r="Q479">
        <f t="shared" si="67"/>
        <v>5</v>
      </c>
    </row>
    <row r="480" spans="1:17">
      <c r="A480" t="s">
        <v>162</v>
      </c>
      <c r="B480">
        <v>73.942928556550712</v>
      </c>
      <c r="C480">
        <v>42.390843577787201</v>
      </c>
      <c r="D480">
        <v>27.133816947059735</v>
      </c>
      <c r="E480">
        <v>22.736472030438659</v>
      </c>
      <c r="F480">
        <v>28.951694981601818</v>
      </c>
      <c r="I480">
        <f t="shared" si="61"/>
        <v>39.031151218687626</v>
      </c>
      <c r="J480">
        <v>30</v>
      </c>
      <c r="K480">
        <f t="shared" si="62"/>
        <v>1</v>
      </c>
      <c r="L480">
        <f t="shared" si="63"/>
        <v>1</v>
      </c>
      <c r="M480">
        <f t="shared" si="64"/>
        <v>1</v>
      </c>
      <c r="N480">
        <f t="shared" si="65"/>
        <v>1</v>
      </c>
      <c r="O480">
        <f t="shared" si="66"/>
        <v>1</v>
      </c>
      <c r="Q480">
        <f t="shared" si="67"/>
        <v>5</v>
      </c>
    </row>
    <row r="481" spans="1:17">
      <c r="A481" t="s">
        <v>86</v>
      </c>
      <c r="B481">
        <v>6.6394633100491047</v>
      </c>
      <c r="C481">
        <v>90.486639989673407</v>
      </c>
      <c r="D481">
        <v>35.867261622656024</v>
      </c>
      <c r="E481">
        <v>28.171548100610131</v>
      </c>
      <c r="F481">
        <v>35.687673197138622</v>
      </c>
      <c r="I481">
        <f t="shared" si="61"/>
        <v>39.370517244025457</v>
      </c>
      <c r="J481">
        <v>29</v>
      </c>
      <c r="K481">
        <f t="shared" si="62"/>
        <v>1</v>
      </c>
      <c r="L481">
        <f t="shared" si="63"/>
        <v>1</v>
      </c>
      <c r="M481">
        <f t="shared" si="64"/>
        <v>1</v>
      </c>
      <c r="N481">
        <f t="shared" si="65"/>
        <v>1</v>
      </c>
      <c r="O481">
        <f t="shared" si="66"/>
        <v>1</v>
      </c>
      <c r="Q481">
        <f t="shared" si="67"/>
        <v>5</v>
      </c>
    </row>
    <row r="482" spans="1:17">
      <c r="A482" t="s">
        <v>478</v>
      </c>
      <c r="B482">
        <v>0</v>
      </c>
      <c r="C482">
        <v>0</v>
      </c>
      <c r="D482">
        <v>0</v>
      </c>
      <c r="E482">
        <v>45.042304076574652</v>
      </c>
      <c r="F482">
        <v>35.724100027480077</v>
      </c>
      <c r="I482">
        <f t="shared" si="61"/>
        <v>40.383202052027364</v>
      </c>
      <c r="J482">
        <v>28</v>
      </c>
      <c r="K482">
        <f t="shared" si="62"/>
        <v>0</v>
      </c>
      <c r="L482">
        <f t="shared" si="63"/>
        <v>0</v>
      </c>
      <c r="M482">
        <f t="shared" si="64"/>
        <v>0</v>
      </c>
      <c r="N482">
        <f t="shared" si="65"/>
        <v>1</v>
      </c>
      <c r="O482">
        <f t="shared" si="66"/>
        <v>1</v>
      </c>
      <c r="Q482">
        <f t="shared" si="67"/>
        <v>2</v>
      </c>
    </row>
    <row r="483" spans="1:17">
      <c r="A483" t="s">
        <v>301</v>
      </c>
      <c r="B483">
        <v>58.61604630597315</v>
      </c>
      <c r="C483">
        <v>54.920516417480734</v>
      </c>
      <c r="D483">
        <v>37.431484524831653</v>
      </c>
      <c r="E483">
        <v>28.309022150189087</v>
      </c>
      <c r="F483">
        <v>24.5546294507607</v>
      </c>
      <c r="I483">
        <f t="shared" si="61"/>
        <v>40.766339769847065</v>
      </c>
      <c r="J483">
        <v>27</v>
      </c>
      <c r="K483">
        <f t="shared" si="62"/>
        <v>1</v>
      </c>
      <c r="L483">
        <f t="shared" si="63"/>
        <v>1</v>
      </c>
      <c r="M483">
        <f t="shared" si="64"/>
        <v>1</v>
      </c>
      <c r="N483">
        <f t="shared" si="65"/>
        <v>1</v>
      </c>
      <c r="O483">
        <f t="shared" si="66"/>
        <v>1</v>
      </c>
      <c r="Q483">
        <f t="shared" si="67"/>
        <v>5</v>
      </c>
    </row>
    <row r="484" spans="1:17">
      <c r="A484" t="s">
        <v>224</v>
      </c>
      <c r="B484">
        <v>77.180497310119875</v>
      </c>
      <c r="C484">
        <v>33.477960402106</v>
      </c>
      <c r="D484">
        <v>36.217754172989373</v>
      </c>
      <c r="E484">
        <v>33.22778606729964</v>
      </c>
      <c r="F484">
        <v>24.632532030217039</v>
      </c>
      <c r="I484">
        <f t="shared" si="61"/>
        <v>40.947305996546383</v>
      </c>
      <c r="J484">
        <v>26</v>
      </c>
      <c r="K484">
        <f t="shared" si="62"/>
        <v>1</v>
      </c>
      <c r="L484">
        <f t="shared" si="63"/>
        <v>1</v>
      </c>
      <c r="M484">
        <f t="shared" si="64"/>
        <v>1</v>
      </c>
      <c r="N484">
        <f t="shared" si="65"/>
        <v>1</v>
      </c>
      <c r="O484">
        <f t="shared" si="66"/>
        <v>1</v>
      </c>
      <c r="Q484">
        <f t="shared" si="67"/>
        <v>5</v>
      </c>
    </row>
    <row r="485" spans="1:17">
      <c r="A485" t="s">
        <v>534</v>
      </c>
      <c r="B485">
        <v>44.18058012585103</v>
      </c>
      <c r="C485">
        <v>45.178284355660743</v>
      </c>
      <c r="D485">
        <v>48.291240727471717</v>
      </c>
      <c r="E485">
        <v>44.370290188784857</v>
      </c>
      <c r="F485">
        <v>31.730482581424212</v>
      </c>
      <c r="I485">
        <f t="shared" si="61"/>
        <v>42.750175595838513</v>
      </c>
      <c r="J485">
        <v>25</v>
      </c>
      <c r="K485">
        <f t="shared" si="62"/>
        <v>1</v>
      </c>
      <c r="L485">
        <f t="shared" si="63"/>
        <v>1</v>
      </c>
      <c r="M485">
        <f t="shared" si="64"/>
        <v>1</v>
      </c>
      <c r="N485">
        <f t="shared" si="65"/>
        <v>1</v>
      </c>
      <c r="O485">
        <f t="shared" si="66"/>
        <v>1</v>
      </c>
      <c r="Q485">
        <f t="shared" si="67"/>
        <v>5</v>
      </c>
    </row>
    <row r="486" spans="1:17">
      <c r="A486" t="s">
        <v>60</v>
      </c>
      <c r="B486">
        <v>71.47881608138087</v>
      </c>
      <c r="C486">
        <v>62.523093677680322</v>
      </c>
      <c r="D486">
        <v>38.320958857035741</v>
      </c>
      <c r="E486">
        <v>24.820849746355218</v>
      </c>
      <c r="F486">
        <v>21.572199937925138</v>
      </c>
      <c r="I486">
        <f t="shared" si="61"/>
        <v>43.743183660075459</v>
      </c>
      <c r="J486">
        <v>24</v>
      </c>
      <c r="K486">
        <f t="shared" si="62"/>
        <v>1</v>
      </c>
      <c r="L486">
        <f t="shared" si="63"/>
        <v>1</v>
      </c>
      <c r="M486">
        <f t="shared" si="64"/>
        <v>1</v>
      </c>
      <c r="N486">
        <f t="shared" si="65"/>
        <v>1</v>
      </c>
      <c r="O486">
        <f t="shared" si="66"/>
        <v>1</v>
      </c>
      <c r="Q486">
        <f t="shared" si="67"/>
        <v>5</v>
      </c>
    </row>
    <row r="487" spans="1:17">
      <c r="A487" t="s">
        <v>212</v>
      </c>
      <c r="B487">
        <v>44.593076582193689</v>
      </c>
      <c r="C487">
        <v>44.805694859225028</v>
      </c>
      <c r="D487">
        <v>31.152328584545657</v>
      </c>
      <c r="E487">
        <v>40.484327073686245</v>
      </c>
      <c r="F487">
        <v>58.706539580690887</v>
      </c>
      <c r="I487">
        <f t="shared" si="61"/>
        <v>43.948393336068307</v>
      </c>
      <c r="J487">
        <v>23</v>
      </c>
      <c r="K487">
        <f t="shared" si="62"/>
        <v>1</v>
      </c>
      <c r="L487">
        <f t="shared" si="63"/>
        <v>1</v>
      </c>
      <c r="M487">
        <f t="shared" si="64"/>
        <v>1</v>
      </c>
      <c r="N487">
        <f t="shared" si="65"/>
        <v>1</v>
      </c>
      <c r="O487">
        <f t="shared" si="66"/>
        <v>1</v>
      </c>
      <c r="Q487">
        <f t="shared" si="67"/>
        <v>5</v>
      </c>
    </row>
    <row r="488" spans="1:17">
      <c r="A488" t="s">
        <v>156</v>
      </c>
      <c r="B488">
        <v>80.49406289158064</v>
      </c>
      <c r="C488">
        <v>78.942275124594772</v>
      </c>
      <c r="D488">
        <v>46.774728088939767</v>
      </c>
      <c r="E488">
        <v>22.596197857862133</v>
      </c>
      <c r="F488">
        <v>15.608483694709001</v>
      </c>
      <c r="I488">
        <f t="shared" si="61"/>
        <v>48.883149531537256</v>
      </c>
      <c r="J488">
        <v>22</v>
      </c>
      <c r="K488">
        <f t="shared" si="62"/>
        <v>1</v>
      </c>
      <c r="L488">
        <f t="shared" si="63"/>
        <v>1</v>
      </c>
      <c r="M488">
        <f t="shared" si="64"/>
        <v>1</v>
      </c>
      <c r="N488">
        <f t="shared" si="65"/>
        <v>1</v>
      </c>
      <c r="O488">
        <f t="shared" si="66"/>
        <v>1</v>
      </c>
      <c r="Q488">
        <f t="shared" si="67"/>
        <v>5</v>
      </c>
    </row>
    <row r="489" spans="1:17">
      <c r="A489" t="s">
        <v>145</v>
      </c>
      <c r="B489">
        <v>64.82370695568666</v>
      </c>
      <c r="C489">
        <v>58.977165792859751</v>
      </c>
      <c r="D489">
        <v>38.739950216016716</v>
      </c>
      <c r="E489">
        <v>43.204159665533254</v>
      </c>
      <c r="F489">
        <v>41.555903937473019</v>
      </c>
      <c r="I489">
        <f t="shared" si="61"/>
        <v>49.460177313513881</v>
      </c>
      <c r="J489">
        <v>21</v>
      </c>
      <c r="K489">
        <f t="shared" si="62"/>
        <v>1</v>
      </c>
      <c r="L489">
        <f t="shared" si="63"/>
        <v>1</v>
      </c>
      <c r="M489">
        <f t="shared" si="64"/>
        <v>1</v>
      </c>
      <c r="N489">
        <f t="shared" si="65"/>
        <v>1</v>
      </c>
      <c r="O489">
        <f t="shared" si="66"/>
        <v>1</v>
      </c>
      <c r="Q489">
        <f t="shared" si="67"/>
        <v>5</v>
      </c>
    </row>
    <row r="490" spans="1:17">
      <c r="A490" t="s">
        <v>79</v>
      </c>
      <c r="B490">
        <v>68.553862892274225</v>
      </c>
      <c r="C490">
        <v>68.722065551229321</v>
      </c>
      <c r="D490">
        <v>34.385656589872362</v>
      </c>
      <c r="E490">
        <v>30.122384717312329</v>
      </c>
      <c r="F490">
        <v>47.108894791335992</v>
      </c>
      <c r="I490">
        <f t="shared" si="61"/>
        <v>49.778572908404847</v>
      </c>
      <c r="J490">
        <v>20</v>
      </c>
      <c r="K490">
        <f t="shared" si="62"/>
        <v>1</v>
      </c>
      <c r="L490">
        <f t="shared" si="63"/>
        <v>1</v>
      </c>
      <c r="M490">
        <f t="shared" si="64"/>
        <v>1</v>
      </c>
      <c r="N490">
        <f t="shared" si="65"/>
        <v>1</v>
      </c>
      <c r="O490">
        <f t="shared" si="66"/>
        <v>1</v>
      </c>
      <c r="Q490">
        <f t="shared" si="67"/>
        <v>5</v>
      </c>
    </row>
    <row r="491" spans="1:17">
      <c r="A491" t="s">
        <v>128</v>
      </c>
      <c r="B491">
        <v>73.856034252073854</v>
      </c>
      <c r="C491">
        <v>59.734167318217366</v>
      </c>
      <c r="D491">
        <v>36.397058823529413</v>
      </c>
      <c r="E491">
        <v>35.865938732180766</v>
      </c>
      <c r="F491">
        <v>43.300316412161237</v>
      </c>
      <c r="I491">
        <f t="shared" si="61"/>
        <v>49.83070310763253</v>
      </c>
      <c r="J491">
        <v>19</v>
      </c>
      <c r="K491">
        <f t="shared" si="62"/>
        <v>1</v>
      </c>
      <c r="L491">
        <f t="shared" si="63"/>
        <v>1</v>
      </c>
      <c r="M491">
        <f t="shared" si="64"/>
        <v>1</v>
      </c>
      <c r="N491">
        <f t="shared" si="65"/>
        <v>1</v>
      </c>
      <c r="O491">
        <f t="shared" si="66"/>
        <v>1</v>
      </c>
      <c r="Q491">
        <f t="shared" si="67"/>
        <v>5</v>
      </c>
    </row>
    <row r="492" spans="1:17">
      <c r="A492" t="s">
        <v>58</v>
      </c>
      <c r="B492">
        <v>0</v>
      </c>
      <c r="C492">
        <v>0</v>
      </c>
      <c r="D492">
        <v>0</v>
      </c>
      <c r="E492">
        <v>0</v>
      </c>
      <c r="F492">
        <v>50.416470218450421</v>
      </c>
      <c r="I492">
        <f t="shared" si="61"/>
        <v>50.416470218450421</v>
      </c>
      <c r="J492">
        <v>18</v>
      </c>
      <c r="K492">
        <f t="shared" si="62"/>
        <v>0</v>
      </c>
      <c r="L492">
        <f t="shared" si="63"/>
        <v>0</v>
      </c>
      <c r="M492">
        <f t="shared" si="64"/>
        <v>0</v>
      </c>
      <c r="N492">
        <f t="shared" si="65"/>
        <v>0</v>
      </c>
      <c r="O492">
        <f t="shared" si="66"/>
        <v>1</v>
      </c>
      <c r="Q492">
        <f t="shared" si="67"/>
        <v>1</v>
      </c>
    </row>
    <row r="493" spans="1:17">
      <c r="A493" t="s">
        <v>54</v>
      </c>
      <c r="B493">
        <v>66.961781419965376</v>
      </c>
      <c r="C493">
        <v>73.525452992722421</v>
      </c>
      <c r="D493">
        <v>49.315747188002149</v>
      </c>
      <c r="E493">
        <v>38.588378103577732</v>
      </c>
      <c r="F493">
        <v>38.68068706601548</v>
      </c>
      <c r="I493">
        <f t="shared" si="61"/>
        <v>53.414409354056623</v>
      </c>
      <c r="J493">
        <v>17</v>
      </c>
      <c r="K493">
        <f t="shared" si="62"/>
        <v>1</v>
      </c>
      <c r="L493">
        <f t="shared" si="63"/>
        <v>1</v>
      </c>
      <c r="M493">
        <f t="shared" si="64"/>
        <v>1</v>
      </c>
      <c r="N493">
        <f t="shared" si="65"/>
        <v>1</v>
      </c>
      <c r="O493">
        <f t="shared" si="66"/>
        <v>1</v>
      </c>
      <c r="Q493">
        <f t="shared" si="67"/>
        <v>5</v>
      </c>
    </row>
    <row r="494" spans="1:17">
      <c r="A494" t="s">
        <v>465</v>
      </c>
      <c r="B494">
        <v>85.433709511433605</v>
      </c>
      <c r="C494">
        <v>77.910587155812976</v>
      </c>
      <c r="D494">
        <v>52.416560494385777</v>
      </c>
      <c r="E494">
        <v>30.592332487040338</v>
      </c>
      <c r="F494">
        <v>29.960310781755361</v>
      </c>
      <c r="I494">
        <f t="shared" si="61"/>
        <v>55.262700086085616</v>
      </c>
      <c r="J494">
        <v>16</v>
      </c>
      <c r="K494">
        <f t="shared" si="62"/>
        <v>1</v>
      </c>
      <c r="L494">
        <f t="shared" si="63"/>
        <v>1</v>
      </c>
      <c r="M494">
        <f t="shared" si="64"/>
        <v>1</v>
      </c>
      <c r="N494">
        <f t="shared" si="65"/>
        <v>1</v>
      </c>
      <c r="O494">
        <f t="shared" si="66"/>
        <v>1</v>
      </c>
      <c r="Q494">
        <f t="shared" si="67"/>
        <v>5</v>
      </c>
    </row>
    <row r="495" spans="1:17">
      <c r="A495" t="s">
        <v>0</v>
      </c>
      <c r="B495">
        <v>31.167058466671723</v>
      </c>
      <c r="C495">
        <v>43.141098160961867</v>
      </c>
      <c r="D495">
        <v>32.391682755765778</v>
      </c>
      <c r="E495">
        <v>119.30527982145406</v>
      </c>
      <c r="F495">
        <v>0</v>
      </c>
      <c r="I495">
        <f t="shared" si="61"/>
        <v>56.501279801213357</v>
      </c>
      <c r="J495">
        <v>15</v>
      </c>
      <c r="K495">
        <f t="shared" si="62"/>
        <v>1</v>
      </c>
      <c r="L495">
        <f t="shared" si="63"/>
        <v>1</v>
      </c>
      <c r="M495">
        <f t="shared" si="64"/>
        <v>1</v>
      </c>
      <c r="N495">
        <f t="shared" si="65"/>
        <v>1</v>
      </c>
      <c r="O495">
        <f t="shared" si="66"/>
        <v>0</v>
      </c>
      <c r="Q495">
        <f t="shared" si="67"/>
        <v>4</v>
      </c>
    </row>
    <row r="496" spans="1:17">
      <c r="A496" t="s">
        <v>56</v>
      </c>
      <c r="B496">
        <v>75.461454940282295</v>
      </c>
      <c r="C496">
        <v>64.802638670317108</v>
      </c>
      <c r="D496">
        <v>35.118352772682243</v>
      </c>
      <c r="E496">
        <v>57.505392073440824</v>
      </c>
      <c r="F496">
        <v>50.481228487223092</v>
      </c>
      <c r="I496">
        <f t="shared" si="61"/>
        <v>56.673813388789107</v>
      </c>
      <c r="J496">
        <v>14</v>
      </c>
      <c r="K496">
        <f t="shared" si="62"/>
        <v>1</v>
      </c>
      <c r="L496">
        <f t="shared" si="63"/>
        <v>1</v>
      </c>
      <c r="M496">
        <f t="shared" si="64"/>
        <v>1</v>
      </c>
      <c r="N496">
        <f t="shared" si="65"/>
        <v>1</v>
      </c>
      <c r="O496">
        <f t="shared" si="66"/>
        <v>1</v>
      </c>
      <c r="Q496">
        <f t="shared" si="67"/>
        <v>5</v>
      </c>
    </row>
    <row r="497" spans="1:17">
      <c r="A497" t="s">
        <v>337</v>
      </c>
      <c r="B497">
        <v>69.482607424729622</v>
      </c>
      <c r="C497">
        <v>76.492537313432848</v>
      </c>
      <c r="D497">
        <v>57.490778788584464</v>
      </c>
      <c r="E497">
        <v>44.536233879480477</v>
      </c>
      <c r="F497">
        <v>47.523737731946518</v>
      </c>
      <c r="I497">
        <f t="shared" si="61"/>
        <v>59.10517902763479</v>
      </c>
      <c r="J497">
        <v>13</v>
      </c>
      <c r="K497">
        <f t="shared" si="62"/>
        <v>1</v>
      </c>
      <c r="L497">
        <f t="shared" si="63"/>
        <v>1</v>
      </c>
      <c r="M497">
        <f t="shared" si="64"/>
        <v>1</v>
      </c>
      <c r="N497">
        <f t="shared" si="65"/>
        <v>1</v>
      </c>
      <c r="O497">
        <f t="shared" si="66"/>
        <v>1</v>
      </c>
      <c r="Q497">
        <f t="shared" si="67"/>
        <v>5</v>
      </c>
    </row>
    <row r="498" spans="1:17">
      <c r="A498" t="s">
        <v>236</v>
      </c>
      <c r="B498">
        <v>157.70071852546081</v>
      </c>
      <c r="C498">
        <v>100.50146259924782</v>
      </c>
      <c r="D498">
        <v>25.924363840854777</v>
      </c>
      <c r="E498">
        <v>10.434315568467566</v>
      </c>
      <c r="F498">
        <v>6.4048887150585756</v>
      </c>
      <c r="I498">
        <f t="shared" si="61"/>
        <v>60.193149849817914</v>
      </c>
      <c r="J498">
        <v>12</v>
      </c>
      <c r="K498">
        <f t="shared" si="62"/>
        <v>1</v>
      </c>
      <c r="L498">
        <f t="shared" si="63"/>
        <v>1</v>
      </c>
      <c r="M498">
        <f t="shared" si="64"/>
        <v>1</v>
      </c>
      <c r="N498">
        <f t="shared" si="65"/>
        <v>1</v>
      </c>
      <c r="O498">
        <f t="shared" si="66"/>
        <v>1</v>
      </c>
      <c r="Q498">
        <f t="shared" si="67"/>
        <v>5</v>
      </c>
    </row>
    <row r="499" spans="1:17">
      <c r="A499" t="s">
        <v>9</v>
      </c>
      <c r="B499">
        <v>103.06992609437181</v>
      </c>
      <c r="C499">
        <v>114.79400749063672</v>
      </c>
      <c r="D499">
        <v>56.7783541286976</v>
      </c>
      <c r="E499">
        <v>30.099091659785291</v>
      </c>
      <c r="F499">
        <v>20.818225767464352</v>
      </c>
      <c r="I499">
        <f t="shared" si="61"/>
        <v>65.111921028191148</v>
      </c>
      <c r="J499">
        <v>11</v>
      </c>
      <c r="K499">
        <f t="shared" si="62"/>
        <v>1</v>
      </c>
      <c r="L499">
        <f t="shared" si="63"/>
        <v>1</v>
      </c>
      <c r="M499">
        <f t="shared" si="64"/>
        <v>1</v>
      </c>
      <c r="N499">
        <f t="shared" si="65"/>
        <v>1</v>
      </c>
      <c r="O499">
        <f t="shared" si="66"/>
        <v>1</v>
      </c>
      <c r="Q499">
        <f t="shared" si="67"/>
        <v>5</v>
      </c>
    </row>
    <row r="500" spans="1:17">
      <c r="A500" t="s">
        <v>124</v>
      </c>
      <c r="B500">
        <v>104.30759188270754</v>
      </c>
      <c r="C500">
        <v>91.360866001008162</v>
      </c>
      <c r="D500">
        <v>49.820602567188651</v>
      </c>
      <c r="E500">
        <v>62.73222919566507</v>
      </c>
      <c r="F500">
        <v>0</v>
      </c>
      <c r="I500">
        <f t="shared" si="61"/>
        <v>77.055322411642351</v>
      </c>
      <c r="J500">
        <v>10</v>
      </c>
      <c r="K500">
        <f t="shared" si="62"/>
        <v>1</v>
      </c>
      <c r="L500">
        <f t="shared" si="63"/>
        <v>1</v>
      </c>
      <c r="M500">
        <f t="shared" si="64"/>
        <v>1</v>
      </c>
      <c r="N500">
        <f t="shared" si="65"/>
        <v>1</v>
      </c>
      <c r="O500">
        <f t="shared" si="66"/>
        <v>0</v>
      </c>
      <c r="Q500">
        <f t="shared" si="67"/>
        <v>4</v>
      </c>
    </row>
    <row r="501" spans="1:17">
      <c r="A501" t="s">
        <v>315</v>
      </c>
      <c r="B501">
        <v>112.32177323952432</v>
      </c>
      <c r="C501">
        <v>97.398457583547568</v>
      </c>
      <c r="D501">
        <v>78.37419924895076</v>
      </c>
      <c r="E501">
        <v>53.296975706494791</v>
      </c>
      <c r="F501">
        <v>45.231066974234665</v>
      </c>
      <c r="I501">
        <f t="shared" si="61"/>
        <v>77.324494550550412</v>
      </c>
      <c r="J501">
        <v>9</v>
      </c>
      <c r="K501">
        <f t="shared" si="62"/>
        <v>1</v>
      </c>
      <c r="L501">
        <f t="shared" si="63"/>
        <v>1</v>
      </c>
      <c r="M501">
        <f t="shared" si="64"/>
        <v>1</v>
      </c>
      <c r="N501">
        <f t="shared" si="65"/>
        <v>1</v>
      </c>
      <c r="O501">
        <f t="shared" si="66"/>
        <v>1</v>
      </c>
      <c r="Q501">
        <f t="shared" si="67"/>
        <v>5</v>
      </c>
    </row>
    <row r="502" spans="1:17">
      <c r="A502" t="s">
        <v>16</v>
      </c>
      <c r="B502">
        <v>85.592417061611357</v>
      </c>
      <c r="C502">
        <v>87.032748924909029</v>
      </c>
      <c r="D502">
        <v>66.618497109826592</v>
      </c>
      <c r="E502">
        <v>0</v>
      </c>
      <c r="F502">
        <v>0</v>
      </c>
      <c r="I502">
        <f t="shared" si="61"/>
        <v>79.747887698782321</v>
      </c>
      <c r="J502">
        <v>8</v>
      </c>
      <c r="K502">
        <f t="shared" si="62"/>
        <v>1</v>
      </c>
      <c r="L502">
        <f t="shared" si="63"/>
        <v>1</v>
      </c>
      <c r="M502">
        <f t="shared" si="64"/>
        <v>1</v>
      </c>
      <c r="N502">
        <f t="shared" si="65"/>
        <v>0</v>
      </c>
      <c r="O502">
        <f t="shared" si="66"/>
        <v>0</v>
      </c>
      <c r="Q502">
        <f t="shared" si="67"/>
        <v>3</v>
      </c>
    </row>
    <row r="503" spans="1:17">
      <c r="A503" t="s">
        <v>331</v>
      </c>
      <c r="B503">
        <v>150.49851071040007</v>
      </c>
      <c r="C503">
        <v>117.26636853571839</v>
      </c>
      <c r="D503">
        <v>49.658725703395667</v>
      </c>
      <c r="E503">
        <v>37.359632272755817</v>
      </c>
      <c r="F503">
        <v>54.430339013048872</v>
      </c>
      <c r="I503">
        <f t="shared" ref="I503:I510" si="68">IF(Q503&gt;0,SUM(B503:F503)/Q503,0)</f>
        <v>81.842715247063751</v>
      </c>
      <c r="J503">
        <v>7</v>
      </c>
      <c r="K503">
        <f t="shared" ref="K503:K510" si="69">IF(B503&gt;0,1,0)</f>
        <v>1</v>
      </c>
      <c r="L503">
        <f t="shared" ref="L503:L510" si="70">IF(C503&gt;0,1,0)</f>
        <v>1</v>
      </c>
      <c r="M503">
        <f t="shared" ref="M503:M510" si="71">IF(D503&gt;0,1,0)</f>
        <v>1</v>
      </c>
      <c r="N503">
        <f t="shared" ref="N503:N510" si="72">IF(E503&gt;0,1,0)</f>
        <v>1</v>
      </c>
      <c r="O503">
        <f t="shared" ref="O503:O510" si="73">IF(F503&gt;0,1,0)</f>
        <v>1</v>
      </c>
      <c r="Q503">
        <f t="shared" ref="Q503:Q534" si="74">SUM(K503:P503)</f>
        <v>5</v>
      </c>
    </row>
    <row r="504" spans="1:17">
      <c r="A504" t="s">
        <v>310</v>
      </c>
      <c r="B504">
        <v>114.27688053144848</v>
      </c>
      <c r="C504">
        <v>121.2736550643932</v>
      </c>
      <c r="D504">
        <v>91.403120816162087</v>
      </c>
      <c r="E504">
        <v>62.543424226108385</v>
      </c>
      <c r="F504">
        <v>47.046468919919583</v>
      </c>
      <c r="I504">
        <f t="shared" si="68"/>
        <v>87.308709911606343</v>
      </c>
      <c r="J504">
        <v>6</v>
      </c>
      <c r="K504">
        <f t="shared" si="69"/>
        <v>1</v>
      </c>
      <c r="L504">
        <f t="shared" si="70"/>
        <v>1</v>
      </c>
      <c r="M504">
        <f t="shared" si="71"/>
        <v>1</v>
      </c>
      <c r="N504">
        <f t="shared" si="72"/>
        <v>1</v>
      </c>
      <c r="O504">
        <f t="shared" si="73"/>
        <v>1</v>
      </c>
      <c r="Q504">
        <f t="shared" si="74"/>
        <v>5</v>
      </c>
    </row>
    <row r="505" spans="1:17">
      <c r="A505" t="s">
        <v>87</v>
      </c>
      <c r="B505">
        <v>133.79520108144644</v>
      </c>
      <c r="C505">
        <v>135.69668246445497</v>
      </c>
      <c r="D505">
        <v>94.725869007083162</v>
      </c>
      <c r="E505">
        <v>101.73091922930116</v>
      </c>
      <c r="F505">
        <v>97.799071717322946</v>
      </c>
      <c r="I505">
        <f t="shared" si="68"/>
        <v>112.74954869992173</v>
      </c>
      <c r="J505">
        <v>5</v>
      </c>
      <c r="K505">
        <f t="shared" si="69"/>
        <v>1</v>
      </c>
      <c r="L505">
        <f t="shared" si="70"/>
        <v>1</v>
      </c>
      <c r="M505">
        <f t="shared" si="71"/>
        <v>1</v>
      </c>
      <c r="N505">
        <f t="shared" si="72"/>
        <v>1</v>
      </c>
      <c r="O505">
        <f t="shared" si="73"/>
        <v>1</v>
      </c>
      <c r="Q505">
        <f t="shared" si="74"/>
        <v>5</v>
      </c>
    </row>
    <row r="506" spans="1:17">
      <c r="A506" t="s">
        <v>33</v>
      </c>
      <c r="B506">
        <v>166.18911174785103</v>
      </c>
      <c r="C506">
        <v>142.01793910809786</v>
      </c>
      <c r="D506">
        <v>107.89806266664613</v>
      </c>
      <c r="E506">
        <v>0</v>
      </c>
      <c r="F506">
        <v>61.588547281272909</v>
      </c>
      <c r="I506">
        <f t="shared" si="68"/>
        <v>119.42341520096697</v>
      </c>
      <c r="J506">
        <v>4</v>
      </c>
      <c r="K506">
        <f t="shared" si="69"/>
        <v>1</v>
      </c>
      <c r="L506">
        <f t="shared" si="70"/>
        <v>1</v>
      </c>
      <c r="M506">
        <f t="shared" si="71"/>
        <v>1</v>
      </c>
      <c r="N506">
        <f t="shared" si="72"/>
        <v>0</v>
      </c>
      <c r="O506">
        <f t="shared" si="73"/>
        <v>1</v>
      </c>
      <c r="Q506">
        <f t="shared" si="74"/>
        <v>4</v>
      </c>
    </row>
    <row r="507" spans="1:17">
      <c r="A507" t="s">
        <v>89</v>
      </c>
      <c r="B507">
        <v>191.88179920386912</v>
      </c>
      <c r="C507">
        <v>147.61690023588179</v>
      </c>
      <c r="D507">
        <v>113.575579962362</v>
      </c>
      <c r="E507">
        <v>93.559014639872174</v>
      </c>
      <c r="F507">
        <v>100.54312286873954</v>
      </c>
      <c r="I507">
        <f t="shared" si="68"/>
        <v>129.43528338214492</v>
      </c>
      <c r="J507">
        <v>3</v>
      </c>
      <c r="K507">
        <f t="shared" si="69"/>
        <v>1</v>
      </c>
      <c r="L507">
        <f t="shared" si="70"/>
        <v>1</v>
      </c>
      <c r="M507">
        <f t="shared" si="71"/>
        <v>1</v>
      </c>
      <c r="N507">
        <f t="shared" si="72"/>
        <v>1</v>
      </c>
      <c r="O507">
        <f t="shared" si="73"/>
        <v>1</v>
      </c>
      <c r="Q507">
        <f t="shared" si="74"/>
        <v>5</v>
      </c>
    </row>
    <row r="508" spans="1:17">
      <c r="A508" t="s">
        <v>560</v>
      </c>
      <c r="B508">
        <v>231.78855382852231</v>
      </c>
      <c r="C508">
        <v>212.5789765710297</v>
      </c>
      <c r="D508">
        <v>114.15053842008641</v>
      </c>
      <c r="E508">
        <v>66.028750041055844</v>
      </c>
      <c r="F508">
        <v>0</v>
      </c>
      <c r="I508">
        <f t="shared" si="68"/>
        <v>156.13670471517355</v>
      </c>
      <c r="J508">
        <v>2</v>
      </c>
      <c r="K508">
        <f t="shared" si="69"/>
        <v>1</v>
      </c>
      <c r="L508">
        <f t="shared" si="70"/>
        <v>1</v>
      </c>
      <c r="M508">
        <f t="shared" si="71"/>
        <v>1</v>
      </c>
      <c r="N508">
        <f t="shared" si="72"/>
        <v>1</v>
      </c>
      <c r="O508">
        <f t="shared" si="73"/>
        <v>0</v>
      </c>
      <c r="Q508">
        <f t="shared" si="74"/>
        <v>4</v>
      </c>
    </row>
    <row r="509" spans="1:17">
      <c r="A509" t="s">
        <v>5</v>
      </c>
      <c r="B509">
        <v>512.46447946267119</v>
      </c>
      <c r="C509">
        <v>165.02215957433302</v>
      </c>
      <c r="D509">
        <v>71.249011050710777</v>
      </c>
      <c r="E509">
        <v>51.148063570844009</v>
      </c>
      <c r="F509">
        <v>29.125204796743287</v>
      </c>
      <c r="I509">
        <f t="shared" si="68"/>
        <v>165.80178369106048</v>
      </c>
      <c r="J509">
        <v>1</v>
      </c>
      <c r="K509">
        <f t="shared" si="69"/>
        <v>1</v>
      </c>
      <c r="L509">
        <f t="shared" si="70"/>
        <v>1</v>
      </c>
      <c r="M509">
        <f t="shared" si="71"/>
        <v>1</v>
      </c>
      <c r="N509">
        <f t="shared" si="72"/>
        <v>1</v>
      </c>
      <c r="O509">
        <f t="shared" si="73"/>
        <v>1</v>
      </c>
      <c r="Q509">
        <f t="shared" si="74"/>
        <v>5</v>
      </c>
    </row>
    <row r="510" spans="1:17">
      <c r="A510" t="s">
        <v>230</v>
      </c>
      <c r="B510">
        <v>1815.3462258265749</v>
      </c>
      <c r="C510">
        <v>1172.8876620259241</v>
      </c>
      <c r="D510">
        <v>0</v>
      </c>
      <c r="E510">
        <v>0</v>
      </c>
      <c r="F510">
        <v>0</v>
      </c>
      <c r="I510">
        <f t="shared" si="68"/>
        <v>1494.1169439262494</v>
      </c>
      <c r="K510">
        <f t="shared" si="69"/>
        <v>1</v>
      </c>
      <c r="L510">
        <f t="shared" si="70"/>
        <v>1</v>
      </c>
      <c r="M510">
        <f t="shared" si="71"/>
        <v>0</v>
      </c>
      <c r="N510">
        <f t="shared" si="72"/>
        <v>0</v>
      </c>
      <c r="O510">
        <f t="shared" si="73"/>
        <v>0</v>
      </c>
      <c r="Q510">
        <f t="shared" si="74"/>
        <v>2</v>
      </c>
    </row>
    <row r="512" spans="1:17">
      <c r="A512" t="s">
        <v>2</v>
      </c>
      <c r="B512" t="s">
        <v>1424</v>
      </c>
    </row>
    <row r="513" spans="1:2">
      <c r="A513" t="s">
        <v>47</v>
      </c>
      <c r="B513" s="53">
        <v>0</v>
      </c>
    </row>
    <row r="514" spans="1:2">
      <c r="A514" t="s">
        <v>37</v>
      </c>
      <c r="B514" s="53">
        <v>0</v>
      </c>
    </row>
    <row r="515" spans="1:2">
      <c r="A515" t="s">
        <v>16</v>
      </c>
      <c r="B515" s="53">
        <v>0</v>
      </c>
    </row>
    <row r="516" spans="1:2">
      <c r="A516" t="s">
        <v>124</v>
      </c>
      <c r="B516" s="53">
        <v>0</v>
      </c>
    </row>
    <row r="517" spans="1:2">
      <c r="A517" t="s">
        <v>230</v>
      </c>
      <c r="B517" s="53">
        <v>0</v>
      </c>
    </row>
    <row r="518" spans="1:2">
      <c r="A518" t="s">
        <v>263</v>
      </c>
      <c r="B518" s="53">
        <v>0</v>
      </c>
    </row>
    <row r="519" spans="1:2">
      <c r="A519" t="s">
        <v>261</v>
      </c>
      <c r="B519" s="53">
        <v>0</v>
      </c>
    </row>
    <row r="520" spans="1:2">
      <c r="A520" t="s">
        <v>80</v>
      </c>
      <c r="B520" s="53">
        <v>0</v>
      </c>
    </row>
    <row r="521" spans="1:2">
      <c r="A521" t="s">
        <v>55</v>
      </c>
      <c r="B521" s="53">
        <v>0</v>
      </c>
    </row>
    <row r="522" spans="1:2">
      <c r="A522" t="s">
        <v>0</v>
      </c>
      <c r="B522" s="53">
        <v>0</v>
      </c>
    </row>
    <row r="523" spans="1:2">
      <c r="A523" t="s">
        <v>535</v>
      </c>
      <c r="B523" s="53">
        <v>0</v>
      </c>
    </row>
    <row r="524" spans="1:2">
      <c r="A524" t="s">
        <v>41</v>
      </c>
      <c r="B524" s="53">
        <v>0</v>
      </c>
    </row>
    <row r="525" spans="1:2">
      <c r="A525" t="s">
        <v>88</v>
      </c>
      <c r="B525" s="53">
        <v>0</v>
      </c>
    </row>
    <row r="526" spans="1:2">
      <c r="A526" t="s">
        <v>509</v>
      </c>
      <c r="B526" s="53">
        <v>0</v>
      </c>
    </row>
    <row r="527" spans="1:2">
      <c r="A527" t="s">
        <v>511</v>
      </c>
      <c r="B527" s="53">
        <v>0</v>
      </c>
    </row>
    <row r="528" spans="1:2">
      <c r="A528" t="s">
        <v>561</v>
      </c>
      <c r="B528" s="53">
        <v>0</v>
      </c>
    </row>
    <row r="529" spans="1:2">
      <c r="A529" t="s">
        <v>560</v>
      </c>
      <c r="B529" s="53">
        <v>0</v>
      </c>
    </row>
    <row r="530" spans="1:2">
      <c r="A530" t="s">
        <v>284</v>
      </c>
      <c r="B530" s="53">
        <v>1.0414496979795877E-2</v>
      </c>
    </row>
    <row r="531" spans="1:2">
      <c r="A531" t="s">
        <v>396</v>
      </c>
      <c r="B531" s="53">
        <v>1.5662975965433432</v>
      </c>
    </row>
    <row r="532" spans="1:2">
      <c r="A532" t="s">
        <v>74</v>
      </c>
      <c r="B532" s="53">
        <v>2.824624075766387</v>
      </c>
    </row>
    <row r="533" spans="1:2">
      <c r="A533" t="s">
        <v>65</v>
      </c>
      <c r="B533" s="53">
        <v>2.8247797510837644</v>
      </c>
    </row>
    <row r="534" spans="1:2">
      <c r="A534" t="s">
        <v>81</v>
      </c>
      <c r="B534" s="53">
        <v>3.1658590406503637</v>
      </c>
    </row>
    <row r="535" spans="1:2">
      <c r="A535" t="s">
        <v>19</v>
      </c>
      <c r="B535" s="53">
        <v>3.1937648334261186</v>
      </c>
    </row>
    <row r="536" spans="1:2">
      <c r="A536" t="s">
        <v>38</v>
      </c>
      <c r="B536" s="53">
        <v>3.3764498694358416</v>
      </c>
    </row>
    <row r="537" spans="1:2">
      <c r="A537" t="s">
        <v>83</v>
      </c>
      <c r="B537" s="53">
        <v>4.5790934320073999</v>
      </c>
    </row>
    <row r="538" spans="1:2">
      <c r="A538" t="s">
        <v>408</v>
      </c>
      <c r="B538" s="53">
        <v>4.5918780174235136</v>
      </c>
    </row>
    <row r="539" spans="1:2">
      <c r="A539" t="s">
        <v>339</v>
      </c>
      <c r="B539" s="53">
        <v>4.9053089102763119</v>
      </c>
    </row>
    <row r="540" spans="1:2">
      <c r="A540" t="s">
        <v>11</v>
      </c>
      <c r="B540" s="53">
        <v>5.2399608227228205</v>
      </c>
    </row>
    <row r="541" spans="1:2">
      <c r="A541" t="s">
        <v>49</v>
      </c>
      <c r="B541" s="53">
        <v>5.2905876193161223</v>
      </c>
    </row>
    <row r="542" spans="1:2">
      <c r="A542" t="s">
        <v>236</v>
      </c>
      <c r="B542" s="53">
        <v>5.4634596781285722</v>
      </c>
    </row>
    <row r="543" spans="1:2">
      <c r="A543" t="s">
        <v>22</v>
      </c>
      <c r="B543" s="53">
        <v>5.7562431286320086</v>
      </c>
    </row>
    <row r="544" spans="1:2">
      <c r="A544" t="s">
        <v>72</v>
      </c>
      <c r="B544" s="53">
        <v>6.0171755177068675</v>
      </c>
    </row>
    <row r="545" spans="1:2">
      <c r="A545" t="s">
        <v>14</v>
      </c>
      <c r="B545" s="53">
        <v>6.0877460893970037</v>
      </c>
    </row>
    <row r="546" spans="1:2">
      <c r="A546" t="s">
        <v>40</v>
      </c>
      <c r="B546" s="53">
        <v>6.4700285442435774</v>
      </c>
    </row>
    <row r="547" spans="1:2">
      <c r="A547" t="s">
        <v>61</v>
      </c>
      <c r="B547" s="53">
        <v>6.5500794912559623</v>
      </c>
    </row>
    <row r="548" spans="1:2">
      <c r="A548" t="s">
        <v>18</v>
      </c>
      <c r="B548" s="53">
        <v>6.6053991958644449</v>
      </c>
    </row>
    <row r="549" spans="1:2">
      <c r="A549" t="s">
        <v>295</v>
      </c>
      <c r="B549" s="53">
        <v>6.7553205984140385</v>
      </c>
    </row>
    <row r="550" spans="1:2">
      <c r="A550" t="s">
        <v>172</v>
      </c>
      <c r="B550" s="53">
        <v>6.7781279590711865</v>
      </c>
    </row>
    <row r="551" spans="1:2">
      <c r="A551" t="s">
        <v>91</v>
      </c>
      <c r="B551" s="53">
        <v>7.0093457943925239</v>
      </c>
    </row>
    <row r="552" spans="1:2">
      <c r="A552" t="s">
        <v>210</v>
      </c>
      <c r="B552" s="53">
        <v>7.107747798719898</v>
      </c>
    </row>
    <row r="553" spans="1:2">
      <c r="A553" t="s">
        <v>78</v>
      </c>
      <c r="B553" s="53">
        <v>7.3261109382513503</v>
      </c>
    </row>
    <row r="554" spans="1:2">
      <c r="A554" t="s">
        <v>31</v>
      </c>
      <c r="B554" s="53">
        <v>7.4037018509254624</v>
      </c>
    </row>
    <row r="555" spans="1:2">
      <c r="A555" t="s">
        <v>520</v>
      </c>
      <c r="B555" s="53">
        <v>7.5318655851680187</v>
      </c>
    </row>
    <row r="556" spans="1:2">
      <c r="A556" t="s">
        <v>62</v>
      </c>
      <c r="B556" s="53">
        <v>7.789810484863402</v>
      </c>
    </row>
    <row r="557" spans="1:2">
      <c r="A557" t="s">
        <v>474</v>
      </c>
      <c r="B557" s="53">
        <v>7.8451221055295459</v>
      </c>
    </row>
    <row r="558" spans="1:2">
      <c r="A558" t="s">
        <v>23</v>
      </c>
      <c r="B558" s="53">
        <v>7.8536847767616997</v>
      </c>
    </row>
    <row r="559" spans="1:2">
      <c r="A559" t="s">
        <v>6</v>
      </c>
      <c r="B559" s="53">
        <v>8.0650929899856951</v>
      </c>
    </row>
    <row r="560" spans="1:2">
      <c r="A560" t="s">
        <v>126</v>
      </c>
      <c r="B560" s="53">
        <v>8.6762129429421257</v>
      </c>
    </row>
    <row r="561" spans="1:2">
      <c r="A561" t="s">
        <v>317</v>
      </c>
      <c r="B561" s="53">
        <v>9.0062033804656298</v>
      </c>
    </row>
    <row r="562" spans="1:2">
      <c r="A562" t="s">
        <v>383</v>
      </c>
      <c r="B562" s="53">
        <v>9.081030735796336</v>
      </c>
    </row>
    <row r="563" spans="1:2">
      <c r="A563" t="s">
        <v>243</v>
      </c>
      <c r="B563" s="53">
        <v>9.0909090909090917</v>
      </c>
    </row>
    <row r="564" spans="1:2">
      <c r="A564" t="s">
        <v>44</v>
      </c>
      <c r="B564" s="53">
        <v>9.1377030600680023</v>
      </c>
    </row>
    <row r="565" spans="1:2">
      <c r="A565" t="s">
        <v>399</v>
      </c>
      <c r="B565" s="53">
        <v>9.2918138316816048</v>
      </c>
    </row>
    <row r="566" spans="1:2">
      <c r="A566" t="s">
        <v>77</v>
      </c>
      <c r="B566" s="53">
        <v>9.3265866009292751</v>
      </c>
    </row>
    <row r="567" spans="1:2">
      <c r="A567" t="s">
        <v>25</v>
      </c>
      <c r="B567" s="53">
        <v>9.432734842570909</v>
      </c>
    </row>
    <row r="568" spans="1:2">
      <c r="A568" t="s">
        <v>488</v>
      </c>
      <c r="B568" s="53">
        <v>9.6028173104850421</v>
      </c>
    </row>
    <row r="569" spans="1:2">
      <c r="A569" t="s">
        <v>69</v>
      </c>
      <c r="B569" s="53">
        <v>9.7287561175034671</v>
      </c>
    </row>
    <row r="570" spans="1:2">
      <c r="A570" t="s">
        <v>32</v>
      </c>
      <c r="B570" s="53">
        <v>9.8034462884260076</v>
      </c>
    </row>
    <row r="571" spans="1:2">
      <c r="A571" t="s">
        <v>50</v>
      </c>
      <c r="B571" s="53">
        <v>9.8290572265494163</v>
      </c>
    </row>
    <row r="572" spans="1:2">
      <c r="A572" t="s">
        <v>48</v>
      </c>
      <c r="B572" s="53">
        <v>9.8558672051576561</v>
      </c>
    </row>
    <row r="573" spans="1:2">
      <c r="A573" t="s">
        <v>52</v>
      </c>
      <c r="B573" s="53">
        <v>9.9049524762381207</v>
      </c>
    </row>
    <row r="574" spans="1:2">
      <c r="A574" t="s">
        <v>559</v>
      </c>
      <c r="B574" s="53">
        <v>10.380888483889596</v>
      </c>
    </row>
    <row r="575" spans="1:2">
      <c r="A575" t="s">
        <v>490</v>
      </c>
      <c r="B575" s="53">
        <v>10.518658510060808</v>
      </c>
    </row>
    <row r="576" spans="1:2">
      <c r="A576" t="s">
        <v>57</v>
      </c>
      <c r="B576" s="53">
        <v>10.569639062245921</v>
      </c>
    </row>
    <row r="577" spans="1:2">
      <c r="A577" t="s">
        <v>64</v>
      </c>
      <c r="B577" s="53">
        <v>10.751870768499822</v>
      </c>
    </row>
    <row r="578" spans="1:2">
      <c r="A578" t="s">
        <v>10</v>
      </c>
      <c r="B578" s="53">
        <v>10.964073535786225</v>
      </c>
    </row>
    <row r="579" spans="1:2">
      <c r="A579" t="s">
        <v>149</v>
      </c>
      <c r="B579" s="53">
        <v>10.966653433902342</v>
      </c>
    </row>
    <row r="580" spans="1:2">
      <c r="A580" t="s">
        <v>201</v>
      </c>
      <c r="B580" s="53">
        <v>11.009055049337629</v>
      </c>
    </row>
    <row r="581" spans="1:2">
      <c r="A581" t="s">
        <v>20</v>
      </c>
      <c r="B581" s="53">
        <v>11.053342200189428</v>
      </c>
    </row>
    <row r="582" spans="1:2">
      <c r="A582" t="s">
        <v>527</v>
      </c>
      <c r="B582" s="53">
        <v>11.059771922925679</v>
      </c>
    </row>
    <row r="583" spans="1:2">
      <c r="A583" t="s">
        <v>66</v>
      </c>
      <c r="B583" s="53">
        <v>11.278195488721805</v>
      </c>
    </row>
    <row r="584" spans="1:2">
      <c r="A584" t="s">
        <v>36</v>
      </c>
      <c r="B584" s="53">
        <v>11.567351026539809</v>
      </c>
    </row>
    <row r="585" spans="1:2">
      <c r="A585" t="s">
        <v>27</v>
      </c>
      <c r="B585" s="53">
        <v>11.654098521202624</v>
      </c>
    </row>
    <row r="586" spans="1:2">
      <c r="A586" t="s">
        <v>486</v>
      </c>
      <c r="B586" s="53">
        <v>11.659976516206548</v>
      </c>
    </row>
    <row r="587" spans="1:2">
      <c r="A587" t="s">
        <v>427</v>
      </c>
      <c r="B587" s="53">
        <v>11.672699069286452</v>
      </c>
    </row>
    <row r="588" spans="1:2">
      <c r="A588" t="s">
        <v>151</v>
      </c>
      <c r="B588" s="53">
        <v>11.73073452445407</v>
      </c>
    </row>
    <row r="589" spans="1:2">
      <c r="A589" t="s">
        <v>208</v>
      </c>
      <c r="B589" s="53">
        <v>12.09645117359609</v>
      </c>
    </row>
    <row r="590" spans="1:2">
      <c r="A590" t="s">
        <v>411</v>
      </c>
      <c r="B590" s="53">
        <v>12.30083489879136</v>
      </c>
    </row>
    <row r="591" spans="1:2">
      <c r="A591" t="s">
        <v>53</v>
      </c>
      <c r="B591" s="53">
        <v>12.378597579578969</v>
      </c>
    </row>
    <row r="592" spans="1:2">
      <c r="A592" t="s">
        <v>42</v>
      </c>
      <c r="B592" s="53">
        <v>12.432221078597674</v>
      </c>
    </row>
    <row r="593" spans="1:2">
      <c r="A593" t="s">
        <v>203</v>
      </c>
      <c r="B593" s="53">
        <v>12.480448449498976</v>
      </c>
    </row>
    <row r="594" spans="1:2">
      <c r="A594" t="s">
        <v>232</v>
      </c>
      <c r="B594" s="53">
        <v>12.768518129784345</v>
      </c>
    </row>
    <row r="595" spans="1:2">
      <c r="A595" t="s">
        <v>313</v>
      </c>
      <c r="B595" s="53">
        <v>12.877662209014362</v>
      </c>
    </row>
    <row r="596" spans="1:2">
      <c r="A596" t="s">
        <v>507</v>
      </c>
      <c r="B596" s="53">
        <v>13.217538739059577</v>
      </c>
    </row>
    <row r="597" spans="1:2">
      <c r="A597" t="s">
        <v>35</v>
      </c>
      <c r="B597" s="53">
        <v>13.435194942044257</v>
      </c>
    </row>
    <row r="598" spans="1:2">
      <c r="A598" t="s">
        <v>15</v>
      </c>
      <c r="B598" s="53">
        <v>13.435870237779545</v>
      </c>
    </row>
    <row r="599" spans="1:2">
      <c r="A599" t="s">
        <v>558</v>
      </c>
      <c r="B599" s="53">
        <v>13.566739606126914</v>
      </c>
    </row>
    <row r="600" spans="1:2">
      <c r="A600" t="s">
        <v>463</v>
      </c>
      <c r="B600" s="53">
        <v>13.704581358609795</v>
      </c>
    </row>
    <row r="601" spans="1:2">
      <c r="A601" t="s">
        <v>82</v>
      </c>
      <c r="B601" s="53">
        <v>13.726448390074388</v>
      </c>
    </row>
    <row r="602" spans="1:2">
      <c r="A602" t="s">
        <v>28</v>
      </c>
      <c r="B602" s="53">
        <v>13.784764207980654</v>
      </c>
    </row>
    <row r="603" spans="1:2">
      <c r="A603" t="s">
        <v>414</v>
      </c>
      <c r="B603" s="53">
        <v>13.79572643662264</v>
      </c>
    </row>
    <row r="604" spans="1:2">
      <c r="A604" t="s">
        <v>75</v>
      </c>
      <c r="B604" s="53">
        <v>13.916810089235353</v>
      </c>
    </row>
    <row r="605" spans="1:2">
      <c r="A605" t="s">
        <v>158</v>
      </c>
      <c r="B605" s="53">
        <v>14.164953397374743</v>
      </c>
    </row>
    <row r="606" spans="1:2">
      <c r="A606" t="s">
        <v>156</v>
      </c>
      <c r="B606" s="53">
        <v>14.168974752214618</v>
      </c>
    </row>
    <row r="607" spans="1:2">
      <c r="A607" t="s">
        <v>562</v>
      </c>
      <c r="B607" s="53">
        <v>14.518838492920567</v>
      </c>
    </row>
    <row r="608" spans="1:2">
      <c r="A608" t="s">
        <v>68</v>
      </c>
      <c r="B608" s="53">
        <v>14.530137791419055</v>
      </c>
    </row>
    <row r="609" spans="1:2">
      <c r="A609" t="s">
        <v>34</v>
      </c>
      <c r="B609" s="53">
        <v>15.356489945155394</v>
      </c>
    </row>
    <row r="610" spans="1:2">
      <c r="A610" t="s">
        <v>388</v>
      </c>
      <c r="B610" s="53">
        <v>15.395921366893258</v>
      </c>
    </row>
    <row r="611" spans="1:2">
      <c r="A611" t="s">
        <v>76</v>
      </c>
      <c r="B611" s="53">
        <v>15.504505235814594</v>
      </c>
    </row>
    <row r="612" spans="1:2">
      <c r="A612" t="s">
        <v>1050</v>
      </c>
      <c r="B612" s="53">
        <v>15.613577023498694</v>
      </c>
    </row>
    <row r="613" spans="1:2">
      <c r="A613" t="s">
        <v>17</v>
      </c>
      <c r="B613" s="53">
        <v>15.620324376084746</v>
      </c>
    </row>
    <row r="614" spans="1:2">
      <c r="A614" t="s">
        <v>67</v>
      </c>
      <c r="B614" s="53">
        <v>16.347473301115684</v>
      </c>
    </row>
    <row r="615" spans="1:2">
      <c r="A615" t="s">
        <v>84</v>
      </c>
      <c r="B615" s="53">
        <v>16.548762296828642</v>
      </c>
    </row>
    <row r="616" spans="1:2">
      <c r="A616" t="s">
        <v>258</v>
      </c>
      <c r="B616" s="53">
        <v>16.557078349045394</v>
      </c>
    </row>
    <row r="617" spans="1:2">
      <c r="A617" t="s">
        <v>39</v>
      </c>
      <c r="B617" s="53">
        <v>16.632185306884104</v>
      </c>
    </row>
    <row r="618" spans="1:2">
      <c r="A618" t="s">
        <v>476</v>
      </c>
      <c r="B618" s="53">
        <v>17.2440103769266</v>
      </c>
    </row>
    <row r="619" spans="1:2">
      <c r="A619" t="s">
        <v>178</v>
      </c>
      <c r="B619" s="53">
        <v>17.584989273027819</v>
      </c>
    </row>
    <row r="620" spans="1:2">
      <c r="A620" t="s">
        <v>251</v>
      </c>
      <c r="B620" s="53">
        <v>17.672029860453279</v>
      </c>
    </row>
    <row r="621" spans="1:2">
      <c r="A621" t="s">
        <v>73</v>
      </c>
      <c r="B621" s="53">
        <v>17.738951781620475</v>
      </c>
    </row>
    <row r="622" spans="1:2">
      <c r="A622" t="s">
        <v>51</v>
      </c>
      <c r="B622" s="53">
        <v>17.814179847729829</v>
      </c>
    </row>
    <row r="623" spans="1:2">
      <c r="A623" t="s">
        <v>21</v>
      </c>
      <c r="B623" s="53">
        <v>18.178584133760229</v>
      </c>
    </row>
    <row r="624" spans="1:2">
      <c r="A624" t="s">
        <v>9</v>
      </c>
      <c r="B624" s="53">
        <v>18.303946263643997</v>
      </c>
    </row>
    <row r="625" spans="1:2">
      <c r="A625" t="s">
        <v>253</v>
      </c>
      <c r="B625" s="53">
        <v>18.415243406529569</v>
      </c>
    </row>
    <row r="626" spans="1:2">
      <c r="A626" t="s">
        <v>29</v>
      </c>
      <c r="B626" s="53">
        <v>18.66952789699571</v>
      </c>
    </row>
    <row r="627" spans="1:2">
      <c r="A627" t="s">
        <v>478</v>
      </c>
      <c r="B627" s="53">
        <v>18.724214535068235</v>
      </c>
    </row>
    <row r="628" spans="1:2">
      <c r="A628" t="s">
        <v>492</v>
      </c>
      <c r="B628" s="53">
        <v>18.833118833118832</v>
      </c>
    </row>
    <row r="629" spans="1:2">
      <c r="A629" t="s">
        <v>30</v>
      </c>
      <c r="B629" s="53">
        <v>18.842530282637956</v>
      </c>
    </row>
    <row r="630" spans="1:2">
      <c r="A630" t="s">
        <v>176</v>
      </c>
      <c r="B630" s="53">
        <v>18.845521524690984</v>
      </c>
    </row>
    <row r="631" spans="1:2">
      <c r="A631" t="s">
        <v>134</v>
      </c>
      <c r="B631" s="53">
        <v>18.851093860268172</v>
      </c>
    </row>
    <row r="632" spans="1:2">
      <c r="A632" t="s">
        <v>453</v>
      </c>
      <c r="B632" s="53">
        <v>18.877120553084477</v>
      </c>
    </row>
    <row r="633" spans="1:2">
      <c r="A633" t="s">
        <v>361</v>
      </c>
      <c r="B633" s="53">
        <v>18.989675516224189</v>
      </c>
    </row>
    <row r="634" spans="1:2">
      <c r="A634" t="s">
        <v>364</v>
      </c>
      <c r="B634" s="53">
        <v>19.036421152823269</v>
      </c>
    </row>
    <row r="635" spans="1:2">
      <c r="A635" t="s">
        <v>45</v>
      </c>
      <c r="B635" s="53">
        <v>19.392007438030248</v>
      </c>
    </row>
    <row r="636" spans="1:2">
      <c r="A636" t="s">
        <v>434</v>
      </c>
      <c r="B636" s="53">
        <v>19.545082968843495</v>
      </c>
    </row>
    <row r="637" spans="1:2">
      <c r="A637" t="s">
        <v>234</v>
      </c>
      <c r="B637" s="53">
        <v>19.918777799265133</v>
      </c>
    </row>
    <row r="638" spans="1:2">
      <c r="A638" t="s">
        <v>60</v>
      </c>
      <c r="B638" s="53">
        <v>19.972910032793116</v>
      </c>
    </row>
    <row r="639" spans="1:2">
      <c r="A639" t="s">
        <v>323</v>
      </c>
      <c r="B639" s="53">
        <v>20.126765261870343</v>
      </c>
    </row>
    <row r="640" spans="1:2">
      <c r="A640" t="s">
        <v>12</v>
      </c>
      <c r="B640" s="53">
        <v>20.488920154766092</v>
      </c>
    </row>
    <row r="641" spans="1:3">
      <c r="A641" t="s">
        <v>8</v>
      </c>
      <c r="B641" s="53">
        <v>20.964924069345518</v>
      </c>
    </row>
    <row r="642" spans="1:3">
      <c r="A642" t="s">
        <v>63</v>
      </c>
      <c r="B642" s="53">
        <v>21.129384827565012</v>
      </c>
    </row>
    <row r="643" spans="1:3">
      <c r="A643" t="s">
        <v>5</v>
      </c>
      <c r="B643" s="53">
        <v>21.520538881235694</v>
      </c>
    </row>
    <row r="644" spans="1:3">
      <c r="A644" t="s">
        <v>301</v>
      </c>
      <c r="B644" s="53">
        <v>22.378869448183043</v>
      </c>
    </row>
    <row r="645" spans="1:3">
      <c r="A645" t="s">
        <v>71</v>
      </c>
      <c r="B645" s="53">
        <v>23.102298280363406</v>
      </c>
    </row>
    <row r="646" spans="1:3">
      <c r="A646" t="s">
        <v>3</v>
      </c>
      <c r="B646" s="53">
        <v>23.312341177770413</v>
      </c>
    </row>
    <row r="647" spans="1:3">
      <c r="A647" t="s">
        <v>26</v>
      </c>
      <c r="B647" s="53">
        <v>23.652817770464829</v>
      </c>
    </row>
    <row r="648" spans="1:3">
      <c r="A648" t="s">
        <v>265</v>
      </c>
      <c r="B648" s="53">
        <v>23.785904110087735</v>
      </c>
    </row>
    <row r="649" spans="1:3">
      <c r="A649" t="s">
        <v>224</v>
      </c>
      <c r="B649" s="53">
        <v>23.981785509318932</v>
      </c>
      <c r="C649">
        <v>30</v>
      </c>
    </row>
    <row r="650" spans="1:3">
      <c r="A650" t="s">
        <v>59</v>
      </c>
      <c r="B650" s="53">
        <v>25.997935617835779</v>
      </c>
      <c r="C650">
        <v>29</v>
      </c>
    </row>
    <row r="651" spans="1:3">
      <c r="A651" t="s">
        <v>162</v>
      </c>
      <c r="B651" s="53">
        <v>26.041275797373359</v>
      </c>
      <c r="C651">
        <v>28</v>
      </c>
    </row>
    <row r="652" spans="1:3">
      <c r="A652" t="s">
        <v>13</v>
      </c>
      <c r="B652" s="53">
        <v>26.160186346532878</v>
      </c>
      <c r="C652">
        <v>27</v>
      </c>
    </row>
    <row r="653" spans="1:3">
      <c r="A653" t="s">
        <v>523</v>
      </c>
      <c r="B653" s="53">
        <v>26.856423551867152</v>
      </c>
      <c r="C653">
        <v>26</v>
      </c>
    </row>
    <row r="654" spans="1:3">
      <c r="A654" t="s">
        <v>7</v>
      </c>
      <c r="B654" s="53">
        <v>26.919749631062032</v>
      </c>
      <c r="C654">
        <v>25</v>
      </c>
    </row>
    <row r="655" spans="1:3">
      <c r="A655" t="s">
        <v>85</v>
      </c>
      <c r="B655" s="53">
        <v>27.223039514054094</v>
      </c>
      <c r="C655">
        <v>24</v>
      </c>
    </row>
    <row r="656" spans="1:3">
      <c r="A656" t="s">
        <v>24</v>
      </c>
      <c r="B656" s="53">
        <v>27.757528178096788</v>
      </c>
      <c r="C656">
        <v>23</v>
      </c>
    </row>
    <row r="657" spans="1:3">
      <c r="A657" t="s">
        <v>86</v>
      </c>
      <c r="B657" s="53">
        <v>28.047962993380892</v>
      </c>
      <c r="C657">
        <v>22</v>
      </c>
    </row>
    <row r="658" spans="1:3">
      <c r="A658" t="s">
        <v>394</v>
      </c>
      <c r="B658" s="53">
        <v>28.550906805530616</v>
      </c>
      <c r="C658">
        <v>21</v>
      </c>
    </row>
    <row r="659" spans="1:3">
      <c r="A659" t="s">
        <v>465</v>
      </c>
      <c r="B659" s="53">
        <v>29.079389603735979</v>
      </c>
      <c r="C659">
        <v>20</v>
      </c>
    </row>
    <row r="660" spans="1:3">
      <c r="A660" t="s">
        <v>534</v>
      </c>
      <c r="B660" s="53">
        <v>30.396253490918344</v>
      </c>
      <c r="C660">
        <v>19</v>
      </c>
    </row>
    <row r="661" spans="1:3">
      <c r="A661" t="s">
        <v>1</v>
      </c>
      <c r="B661" s="53">
        <v>30.46559538524928</v>
      </c>
      <c r="C661">
        <v>18</v>
      </c>
    </row>
    <row r="662" spans="1:3">
      <c r="A662" t="s">
        <v>56</v>
      </c>
      <c r="B662" s="53">
        <v>30.914490215487699</v>
      </c>
      <c r="C662">
        <v>17</v>
      </c>
    </row>
    <row r="663" spans="1:3">
      <c r="A663" t="s">
        <v>186</v>
      </c>
      <c r="B663" s="53">
        <v>31.500390672580728</v>
      </c>
      <c r="C663">
        <v>16</v>
      </c>
    </row>
    <row r="664" spans="1:3">
      <c r="A664" t="s">
        <v>403</v>
      </c>
      <c r="B664" s="53">
        <v>32.375904304849222</v>
      </c>
      <c r="C664">
        <v>15</v>
      </c>
    </row>
    <row r="665" spans="1:3">
      <c r="A665" t="s">
        <v>33</v>
      </c>
      <c r="B665" s="53">
        <v>33.303673573153681</v>
      </c>
      <c r="C665">
        <v>14</v>
      </c>
    </row>
    <row r="666" spans="1:3">
      <c r="A666" t="s">
        <v>70</v>
      </c>
      <c r="B666" s="53">
        <v>35.214661160823503</v>
      </c>
      <c r="C666">
        <v>13</v>
      </c>
    </row>
    <row r="667" spans="1:3">
      <c r="A667" t="s">
        <v>145</v>
      </c>
      <c r="B667" s="53">
        <v>35.864653933045801</v>
      </c>
      <c r="C667">
        <v>12</v>
      </c>
    </row>
    <row r="668" spans="1:3">
      <c r="A668" t="s">
        <v>137</v>
      </c>
      <c r="B668" s="53">
        <v>37.769625176803395</v>
      </c>
      <c r="C668">
        <v>11</v>
      </c>
    </row>
    <row r="669" spans="1:3">
      <c r="A669" t="s">
        <v>79</v>
      </c>
      <c r="B669" s="53">
        <v>38.120195233423168</v>
      </c>
      <c r="C669">
        <v>10</v>
      </c>
    </row>
    <row r="670" spans="1:3">
      <c r="A670" t="s">
        <v>54</v>
      </c>
      <c r="B670" s="53">
        <v>40.918066750833574</v>
      </c>
      <c r="C670">
        <v>9</v>
      </c>
    </row>
    <row r="671" spans="1:3">
      <c r="A671" t="s">
        <v>310</v>
      </c>
      <c r="B671" s="53">
        <v>41.793227437239395</v>
      </c>
      <c r="C671">
        <v>8</v>
      </c>
    </row>
    <row r="672" spans="1:3">
      <c r="A672" t="s">
        <v>315</v>
      </c>
      <c r="B672" s="53">
        <v>44.242588575560376</v>
      </c>
      <c r="C672">
        <v>7</v>
      </c>
    </row>
    <row r="673" spans="1:3">
      <c r="A673" t="s">
        <v>128</v>
      </c>
      <c r="B673" s="53">
        <v>46.47081266692102</v>
      </c>
      <c r="C673">
        <v>6</v>
      </c>
    </row>
    <row r="674" spans="1:3">
      <c r="A674" t="s">
        <v>337</v>
      </c>
      <c r="B674" s="53">
        <v>47.63130351229389</v>
      </c>
      <c r="C674">
        <v>5</v>
      </c>
    </row>
    <row r="675" spans="1:3">
      <c r="A675" t="s">
        <v>212</v>
      </c>
      <c r="B675" s="53">
        <v>52.175711944775621</v>
      </c>
      <c r="C675">
        <v>4</v>
      </c>
    </row>
    <row r="676" spans="1:3">
      <c r="A676" t="s">
        <v>331</v>
      </c>
      <c r="B676" s="53">
        <v>53.278808237184172</v>
      </c>
      <c r="C676">
        <v>3</v>
      </c>
    </row>
    <row r="677" spans="1:3">
      <c r="A677" t="s">
        <v>87</v>
      </c>
      <c r="B677" s="53">
        <v>84.447129301014371</v>
      </c>
      <c r="C677">
        <v>2</v>
      </c>
    </row>
    <row r="678" spans="1:3">
      <c r="A678" t="s">
        <v>89</v>
      </c>
      <c r="B678" s="53">
        <v>88.624732538415415</v>
      </c>
      <c r="C678">
        <v>1</v>
      </c>
    </row>
    <row r="679" spans="1:3">
      <c r="A679" t="s">
        <v>58</v>
      </c>
      <c r="B679" s="53" t="e">
        <v>#DIV/0!</v>
      </c>
    </row>
    <row r="680" spans="1:3">
      <c r="A680" t="s">
        <v>90</v>
      </c>
      <c r="B680" s="53" t="e">
        <v>#DIV/0!</v>
      </c>
    </row>
  </sheetData>
  <sortState ref="A513:B680">
    <sortCondition ref="B513:B680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9"/>
  <sheetViews>
    <sheetView topLeftCell="C1" workbookViewId="0">
      <pane ySplit="1" topLeftCell="A2" activePane="bottomLeft" state="frozen"/>
      <selection pane="bottomLeft" activeCell="A489" sqref="A489"/>
    </sheetView>
  </sheetViews>
  <sheetFormatPr baseColWidth="10" defaultRowHeight="14.4"/>
  <cols>
    <col min="3" max="7" width="12.33203125" bestFit="1" customWidth="1"/>
  </cols>
  <sheetData>
    <row r="1" spans="1:19">
      <c r="A1" t="str">
        <f>Données!A2</f>
        <v>Pays</v>
      </c>
      <c r="B1" s="81" t="s">
        <v>1410</v>
      </c>
      <c r="C1" t="s">
        <v>1405</v>
      </c>
      <c r="D1" t="s">
        <v>1406</v>
      </c>
      <c r="E1" t="s">
        <v>1407</v>
      </c>
      <c r="F1" t="s">
        <v>1408</v>
      </c>
      <c r="G1" t="s">
        <v>1409</v>
      </c>
      <c r="H1" s="81" t="s">
        <v>1414</v>
      </c>
      <c r="I1" t="s">
        <v>1405</v>
      </c>
      <c r="J1" t="s">
        <v>1406</v>
      </c>
      <c r="K1" s="47" t="s">
        <v>1407</v>
      </c>
      <c r="L1" t="s">
        <v>1408</v>
      </c>
      <c r="M1" s="48" t="s">
        <v>1409</v>
      </c>
      <c r="N1" s="54" t="s">
        <v>1415</v>
      </c>
      <c r="O1" t="s">
        <v>1405</v>
      </c>
      <c r="P1" t="s">
        <v>1406</v>
      </c>
      <c r="Q1" s="47" t="s">
        <v>1407</v>
      </c>
      <c r="R1" t="s">
        <v>1408</v>
      </c>
      <c r="S1" s="48" t="s">
        <v>1409</v>
      </c>
    </row>
    <row r="2" spans="1:19">
      <c r="A2" t="str">
        <f>Données!A3</f>
        <v>Afghanistan</v>
      </c>
      <c r="C2" s="49">
        <f>'pr POP'!H2</f>
        <v>19954304.5</v>
      </c>
      <c r="D2" s="49">
        <f>'pr POP'!I2</f>
        <v>22679053.199999999</v>
      </c>
      <c r="E2" s="49">
        <f>'pr POP'!J2</f>
        <v>27060990.199999999</v>
      </c>
      <c r="F2" s="49">
        <f>'pr POP'!K2</f>
        <v>31220935.800000001</v>
      </c>
      <c r="G2" s="49">
        <f>'pr POP'!L2</f>
        <v>35816379.25</v>
      </c>
      <c r="I2">
        <f>'pr PIB'!AC2</f>
        <v>0</v>
      </c>
      <c r="J2">
        <f>'pr PIB'!AD2</f>
        <v>4.6886666666666663</v>
      </c>
      <c r="K2">
        <f>'pr PIB'!AE2</f>
        <v>8.8021999999999991</v>
      </c>
      <c r="L2">
        <f>'pr PIB'!AF2</f>
        <v>18.858799999999999</v>
      </c>
      <c r="M2">
        <f>'pr PIB'!AG2</f>
        <v>19.859000000000002</v>
      </c>
      <c r="N2">
        <v>100000000</v>
      </c>
      <c r="O2">
        <f>I2*$N$2/C2</f>
        <v>0</v>
      </c>
      <c r="P2">
        <f t="shared" ref="P2:S2" si="0">J2*$N$2/D2</f>
        <v>20.673996508225777</v>
      </c>
      <c r="Q2">
        <f t="shared" si="0"/>
        <v>32.527265022253324</v>
      </c>
      <c r="R2">
        <f t="shared" si="0"/>
        <v>60.404339321565104</v>
      </c>
      <c r="S2">
        <f t="shared" si="0"/>
        <v>55.44669901271498</v>
      </c>
    </row>
    <row r="3" spans="1:19">
      <c r="A3" t="str">
        <f>Données!A4</f>
        <v>Afrique du Sud</v>
      </c>
      <c r="C3" s="49">
        <f>'pr POP'!H3</f>
        <v>44010401.5</v>
      </c>
      <c r="D3" s="49">
        <f>'pr POP'!I3</f>
        <v>46140140.200000003</v>
      </c>
      <c r="E3" s="49">
        <f>'pr POP'!J3</f>
        <v>49149260.200000003</v>
      </c>
      <c r="F3" s="49">
        <f>'pr POP'!K3</f>
        <v>52858073.600000001</v>
      </c>
      <c r="G3" s="49">
        <f>'pr POP'!L3</f>
        <v>56592523.5</v>
      </c>
      <c r="I3">
        <f>'pr PIB'!AC3</f>
        <v>137.11850000000001</v>
      </c>
      <c r="J3">
        <f>'pr PIB'!AD3</f>
        <v>155.5976</v>
      </c>
      <c r="K3">
        <f>'pr PIB'!AE3</f>
        <v>282.56560000000002</v>
      </c>
      <c r="L3">
        <f>'pr PIB'!AF3</f>
        <v>381.24739999999997</v>
      </c>
      <c r="M3">
        <f>'pr PIB'!AG3</f>
        <v>340.54339999999996</v>
      </c>
      <c r="O3">
        <f t="shared" ref="O3:O66" si="1">I3*$N$2/C3</f>
        <v>311.55930263440115</v>
      </c>
      <c r="P3">
        <f t="shared" ref="P3:P66" si="2">J3*$N$2/D3</f>
        <v>337.22827742946475</v>
      </c>
      <c r="Q3">
        <f t="shared" ref="Q3:Q66" si="3">K3*$N$2/E3</f>
        <v>574.91323134910579</v>
      </c>
      <c r="R3">
        <f t="shared" ref="R3:R66" si="4">L3*$N$2/F3</f>
        <v>721.26616434239475</v>
      </c>
      <c r="S3">
        <f t="shared" ref="S3:S66" si="5">M3*$N$2/G3</f>
        <v>601.74627130737497</v>
      </c>
    </row>
    <row r="4" spans="1:19">
      <c r="A4" t="str">
        <f>Données!A5</f>
        <v>Albanie</v>
      </c>
      <c r="C4" s="49">
        <f>'pr POP'!H4</f>
        <v>3118654</v>
      </c>
      <c r="D4" s="49">
        <f>'pr POP'!I4</f>
        <v>3053353</v>
      </c>
      <c r="E4" s="49">
        <f>'pr POP'!J4</f>
        <v>2969776.8</v>
      </c>
      <c r="F4" s="49">
        <f>'pr POP'!K4</f>
        <v>2900562.6</v>
      </c>
      <c r="G4" s="49">
        <f>'pr POP'!L4</f>
        <v>2874159.25</v>
      </c>
      <c r="I4">
        <f>'pr PIB'!AC4</f>
        <v>2.8845000000000001</v>
      </c>
      <c r="J4">
        <f>'pr PIB'!AD4</f>
        <v>4.9109999999999996</v>
      </c>
      <c r="K4">
        <f>'pr PIB'!AE4</f>
        <v>10.525200000000002</v>
      </c>
      <c r="L4">
        <f>'pr PIB'!AF4</f>
        <v>12.636000000000001</v>
      </c>
      <c r="M4">
        <f>'pr PIB'!AG4</f>
        <v>13.489799999999999</v>
      </c>
      <c r="O4">
        <f t="shared" si="1"/>
        <v>92.491824998861688</v>
      </c>
      <c r="P4">
        <f t="shared" si="2"/>
        <v>160.83957537828084</v>
      </c>
      <c r="Q4">
        <f t="shared" si="3"/>
        <v>354.41047286786005</v>
      </c>
      <c r="R4">
        <f t="shared" si="4"/>
        <v>435.63962384400872</v>
      </c>
      <c r="S4">
        <f t="shared" si="5"/>
        <v>469.3476883718256</v>
      </c>
    </row>
    <row r="5" spans="1:19">
      <c r="A5" t="str">
        <f>Données!A6</f>
        <v>Algérie</v>
      </c>
      <c r="C5" s="49">
        <f>'pr POP'!H5</f>
        <v>30408080</v>
      </c>
      <c r="D5" s="49">
        <f>'pr POP'!I5</f>
        <v>31861035.600000001</v>
      </c>
      <c r="E5" s="49">
        <f>'pr POP'!J5</f>
        <v>34204437.399999999</v>
      </c>
      <c r="F5" s="49">
        <f>'pr POP'!K5</f>
        <v>37417321</v>
      </c>
      <c r="G5" s="49">
        <f>'pr POP'!L5</f>
        <v>40974264</v>
      </c>
      <c r="I5">
        <f>'pr PIB'!AC5</f>
        <v>48.516500000000001</v>
      </c>
      <c r="J5">
        <f>'pr PIB'!AD5</f>
        <v>63.889200000000002</v>
      </c>
      <c r="K5">
        <f>'pr PIB'!AE5</f>
        <v>132.6514</v>
      </c>
      <c r="L5">
        <f>'pr PIB'!AF5</f>
        <v>198.80779999999999</v>
      </c>
      <c r="M5">
        <f>'pr PIB'!AG5</f>
        <v>171.55840000000001</v>
      </c>
      <c r="O5">
        <f t="shared" si="1"/>
        <v>159.55134293253636</v>
      </c>
      <c r="P5">
        <f t="shared" si="2"/>
        <v>200.52455545418616</v>
      </c>
      <c r="Q5">
        <f t="shared" si="3"/>
        <v>387.81927165976424</v>
      </c>
      <c r="R5">
        <f t="shared" si="4"/>
        <v>531.32558581625869</v>
      </c>
      <c r="S5">
        <f t="shared" si="5"/>
        <v>418.69794171287617</v>
      </c>
    </row>
    <row r="6" spans="1:19">
      <c r="A6" t="str">
        <f>Données!A7</f>
        <v>Allemagne</v>
      </c>
      <c r="C6" s="49">
        <f>'pr POP'!H6</f>
        <v>82073719</v>
      </c>
      <c r="D6" s="49">
        <f>'pr POP'!I6</f>
        <v>82420072.799999997</v>
      </c>
      <c r="E6" s="49">
        <f>'pr POP'!J6</f>
        <v>82224929.799999997</v>
      </c>
      <c r="F6" s="49">
        <f>'pr POP'!K6</f>
        <v>80821168.200000003</v>
      </c>
      <c r="G6" s="49">
        <f>'pr POP'!L6</f>
        <v>82405051</v>
      </c>
      <c r="I6">
        <f>'pr PIB'!AC6</f>
        <v>2224.5500000000002</v>
      </c>
      <c r="J6">
        <f>'pr PIB'!AD6</f>
        <v>2265.0159999999996</v>
      </c>
      <c r="K6">
        <f>'pr PIB'!AE6</f>
        <v>3302.5080000000003</v>
      </c>
      <c r="L6">
        <f>'pr PIB'!AF6</f>
        <v>3677.8339999999998</v>
      </c>
      <c r="M6">
        <f>'pr PIB'!AG6</f>
        <v>3708.9160000000002</v>
      </c>
      <c r="O6">
        <f t="shared" si="1"/>
        <v>2710.4291448033446</v>
      </c>
      <c r="P6">
        <f t="shared" si="2"/>
        <v>2748.1363738858527</v>
      </c>
      <c r="Q6">
        <f t="shared" si="3"/>
        <v>4016.4315226937415</v>
      </c>
      <c r="R6">
        <f t="shared" si="4"/>
        <v>4550.5825786863597</v>
      </c>
      <c r="S6">
        <f t="shared" si="5"/>
        <v>4500.8357558082207</v>
      </c>
    </row>
    <row r="7" spans="1:19">
      <c r="A7" t="str">
        <f>Données!A8</f>
        <v>Angola</v>
      </c>
      <c r="C7" s="49">
        <f>'pr POP'!H7</f>
        <v>15613235</v>
      </c>
      <c r="D7" s="49">
        <f>'pr POP'!I7</f>
        <v>17548053.399999999</v>
      </c>
      <c r="E7" s="49">
        <f>'pr POP'!J7</f>
        <v>20939756.199999999</v>
      </c>
      <c r="F7" s="49">
        <f>'pr POP'!K7</f>
        <v>25128479.399999999</v>
      </c>
      <c r="G7" s="49">
        <f>'pr POP'!L7</f>
        <v>29338343.75</v>
      </c>
      <c r="I7">
        <f>'pr PIB'!AC7</f>
        <v>7.742</v>
      </c>
      <c r="J7">
        <f>'pr PIB'!AD7</f>
        <v>15.749399999999998</v>
      </c>
      <c r="K7">
        <f>'pr PIB'!AE7</f>
        <v>62.692799999999998</v>
      </c>
      <c r="L7">
        <f>'pr PIB'!AF7</f>
        <v>121.21279999999999</v>
      </c>
      <c r="M7">
        <f>'pr PIB'!AG7</f>
        <v>107.78980000000001</v>
      </c>
      <c r="O7">
        <f t="shared" si="1"/>
        <v>49.586136377246611</v>
      </c>
      <c r="P7">
        <f t="shared" si="2"/>
        <v>89.750125788880936</v>
      </c>
      <c r="Q7">
        <f t="shared" si="3"/>
        <v>299.39603594811672</v>
      </c>
      <c r="R7">
        <f t="shared" si="4"/>
        <v>482.37220434436631</v>
      </c>
      <c r="S7">
        <f t="shared" si="5"/>
        <v>367.40247138184145</v>
      </c>
    </row>
    <row r="8" spans="1:19">
      <c r="A8" t="str">
        <f>Données!A9</f>
        <v>Arabie Saoudite</v>
      </c>
      <c r="C8" s="49">
        <f>'pr POP'!H8</f>
        <v>19988915.5</v>
      </c>
      <c r="D8" s="49">
        <f>'pr POP'!I8</f>
        <v>21852225.800000001</v>
      </c>
      <c r="E8" s="49">
        <f>'pr POP'!J8</f>
        <v>25203586.800000001</v>
      </c>
      <c r="F8" s="49">
        <f>'pr POP'!K8</f>
        <v>29162769</v>
      </c>
      <c r="G8" s="49">
        <f>'pr POP'!L8</f>
        <v>32739833.25</v>
      </c>
      <c r="I8">
        <f>'pr PIB'!AC8</f>
        <v>154.24600000000001</v>
      </c>
      <c r="J8">
        <f>'pr PIB'!AD8</f>
        <v>207.5616</v>
      </c>
      <c r="K8">
        <f>'pr PIB'!AE8</f>
        <v>413.83720000000005</v>
      </c>
      <c r="L8">
        <f>'pr PIB'!AF8</f>
        <v>687.68359999999996</v>
      </c>
      <c r="M8">
        <f>'pr PIB'!AG8</f>
        <v>706.5068</v>
      </c>
      <c r="O8">
        <f t="shared" si="1"/>
        <v>771.65767197324942</v>
      </c>
      <c r="P8">
        <f t="shared" si="2"/>
        <v>949.8419149595278</v>
      </c>
      <c r="Q8">
        <f t="shared" si="3"/>
        <v>1641.9774029940852</v>
      </c>
      <c r="R8">
        <f t="shared" si="4"/>
        <v>2358.0874641910718</v>
      </c>
      <c r="S8">
        <f t="shared" si="5"/>
        <v>2157.9425729054378</v>
      </c>
    </row>
    <row r="9" spans="1:19">
      <c r="A9" t="str">
        <f>Données!A10</f>
        <v>Argentine</v>
      </c>
      <c r="C9" s="49">
        <f>'pr POP'!H9</f>
        <v>36265338.5</v>
      </c>
      <c r="D9" s="49">
        <f>'pr POP'!I9</f>
        <v>37681605.600000001</v>
      </c>
      <c r="E9" s="49">
        <f>'pr POP'!J9</f>
        <v>39686010.399999999</v>
      </c>
      <c r="F9" s="49">
        <f>'pr POP'!K9</f>
        <v>41731129.799999997</v>
      </c>
      <c r="G9" s="49">
        <f>'pr POP'!L9</f>
        <v>43815411.75</v>
      </c>
      <c r="I9">
        <f>'pr PIB'!AC9</f>
        <v>315.95749999999998</v>
      </c>
      <c r="J9">
        <f>'pr PIB'!AD9</f>
        <v>202.40660000000003</v>
      </c>
      <c r="K9">
        <f>'pr PIB'!AE9</f>
        <v>283.65280000000001</v>
      </c>
      <c r="L9">
        <f>'pr PIB'!AF9</f>
        <v>541.42460000000005</v>
      </c>
      <c r="M9">
        <f>'pr PIB'!AG9</f>
        <v>567.60020000000009</v>
      </c>
      <c r="O9">
        <f t="shared" si="1"/>
        <v>871.23824861030869</v>
      </c>
      <c r="P9">
        <f t="shared" si="2"/>
        <v>537.14961657578635</v>
      </c>
      <c r="Q9">
        <f t="shared" si="3"/>
        <v>714.74254313051335</v>
      </c>
      <c r="R9">
        <f t="shared" si="4"/>
        <v>1297.4117944920822</v>
      </c>
      <c r="S9">
        <f t="shared" si="5"/>
        <v>1295.435047463636</v>
      </c>
    </row>
    <row r="10" spans="1:19">
      <c r="A10" t="str">
        <f>Données!A11</f>
        <v>Arménie</v>
      </c>
      <c r="C10" s="49">
        <f>'pr POP'!H10</f>
        <v>3098854.5</v>
      </c>
      <c r="D10" s="49">
        <f>'pr POP'!I10</f>
        <v>3034581.6</v>
      </c>
      <c r="E10" s="49">
        <f>'pr POP'!J10</f>
        <v>2933580.8</v>
      </c>
      <c r="F10" s="49">
        <f>'pr POP'!K10</f>
        <v>2889614.6</v>
      </c>
      <c r="G10" s="49">
        <f>'pr POP'!L10</f>
        <v>2939571</v>
      </c>
      <c r="I10">
        <f>'pr PIB'!AC10</f>
        <v>1.8685</v>
      </c>
      <c r="J10">
        <f>'pr PIB'!AD10</f>
        <v>2.5579999999999998</v>
      </c>
      <c r="K10">
        <f>'pr PIB'!AE10</f>
        <v>8.16</v>
      </c>
      <c r="L10">
        <f>'pr PIB'!AF10</f>
        <v>10.5504</v>
      </c>
      <c r="M10">
        <f>'pr PIB'!AG10</f>
        <v>11.6304</v>
      </c>
      <c r="O10">
        <f t="shared" si="1"/>
        <v>60.296474068079029</v>
      </c>
      <c r="P10">
        <f t="shared" si="2"/>
        <v>84.294981555282604</v>
      </c>
      <c r="Q10">
        <f t="shared" si="3"/>
        <v>278.15835173178118</v>
      </c>
      <c r="R10">
        <f t="shared" si="4"/>
        <v>365.11443429168719</v>
      </c>
      <c r="S10">
        <f t="shared" si="5"/>
        <v>395.64956927388386</v>
      </c>
    </row>
    <row r="11" spans="1:19">
      <c r="A11" t="str">
        <f>Données!A12</f>
        <v>Australie</v>
      </c>
      <c r="C11" s="49">
        <f>'pr POP'!H11</f>
        <v>18818500</v>
      </c>
      <c r="D11" s="49">
        <f>'pr POP'!I11</f>
        <v>19648040</v>
      </c>
      <c r="E11" s="49">
        <f>'pr POP'!J11</f>
        <v>20972240</v>
      </c>
      <c r="F11" s="49">
        <f>'pr POP'!K11</f>
        <v>22741810.800000001</v>
      </c>
      <c r="G11" s="49">
        <f>'pr POP'!L11</f>
        <v>24400282.75</v>
      </c>
      <c r="I11">
        <f>'pr PIB'!AC11</f>
        <v>395.82249999999999</v>
      </c>
      <c r="J11">
        <f>'pr PIB'!AD11</f>
        <v>479.28919999999999</v>
      </c>
      <c r="K11">
        <f>'pr PIB'!AE11</f>
        <v>903.57459999999992</v>
      </c>
      <c r="L11">
        <f>'pr PIB'!AF11</f>
        <v>1251.72</v>
      </c>
      <c r="M11">
        <f>'pr PIB'!AG11</f>
        <v>1344.9099999999999</v>
      </c>
      <c r="O11">
        <f t="shared" si="1"/>
        <v>2103.3690251614103</v>
      </c>
      <c r="P11">
        <f t="shared" si="2"/>
        <v>2439.374105508743</v>
      </c>
      <c r="Q11">
        <f t="shared" si="3"/>
        <v>4308.4315266275789</v>
      </c>
      <c r="R11">
        <f t="shared" si="4"/>
        <v>5504.0471975081246</v>
      </c>
      <c r="S11">
        <f t="shared" si="5"/>
        <v>5511.8623574146895</v>
      </c>
    </row>
    <row r="12" spans="1:19">
      <c r="A12" t="str">
        <f>Données!A13</f>
        <v>Autriche</v>
      </c>
      <c r="C12" s="49">
        <f>'pr POP'!H12</f>
        <v>7984556.5</v>
      </c>
      <c r="D12" s="49">
        <f>'pr POP'!I12</f>
        <v>8085841</v>
      </c>
      <c r="E12" s="49">
        <f>'pr POP'!J12</f>
        <v>8291355.2000000002</v>
      </c>
      <c r="F12" s="49">
        <f>'pr POP'!K12</f>
        <v>8442243.4000000004</v>
      </c>
      <c r="G12" s="49">
        <f>'pr POP'!L12</f>
        <v>8755992.5</v>
      </c>
      <c r="I12">
        <f>'pr PIB'!AC12</f>
        <v>218.01150000000001</v>
      </c>
      <c r="J12">
        <f>'pr PIB'!AD12</f>
        <v>234.44279999999998</v>
      </c>
      <c r="K12">
        <f>'pr PIB'!AE12</f>
        <v>375.10320000000002</v>
      </c>
      <c r="L12">
        <f>'pr PIB'!AF12</f>
        <v>421.33819999999997</v>
      </c>
      <c r="M12">
        <f>'pr PIB'!AG12</f>
        <v>422.22219999999999</v>
      </c>
      <c r="O12">
        <f t="shared" si="1"/>
        <v>2730.4146448209117</v>
      </c>
      <c r="P12">
        <f t="shared" si="2"/>
        <v>2899.4238199835982</v>
      </c>
      <c r="Q12">
        <f t="shared" si="3"/>
        <v>4524.0276281976194</v>
      </c>
      <c r="R12">
        <f t="shared" si="4"/>
        <v>4990.8321761961988</v>
      </c>
      <c r="S12">
        <f t="shared" si="5"/>
        <v>4822.0941258229723</v>
      </c>
    </row>
    <row r="13" spans="1:19">
      <c r="A13" t="str">
        <f>Données!A14</f>
        <v>Azerbaïdjan</v>
      </c>
      <c r="C13" s="49">
        <f>'pr POP'!H13</f>
        <v>7947875</v>
      </c>
      <c r="D13" s="49">
        <f>'pr POP'!I13</f>
        <v>8174470</v>
      </c>
      <c r="E13" s="49">
        <f>'pr POP'!J13</f>
        <v>8633668.5999999996</v>
      </c>
      <c r="F13" s="49">
        <f>'pr POP'!K13</f>
        <v>9295015.5999999996</v>
      </c>
      <c r="G13" s="49">
        <f>'pr POP'!L13</f>
        <v>9800880</v>
      </c>
      <c r="I13">
        <f>'pr PIB'!AC13</f>
        <v>4.4305000000000003</v>
      </c>
      <c r="J13">
        <f>'pr PIB'!AD13</f>
        <v>6.5876000000000001</v>
      </c>
      <c r="K13">
        <f>'pr PIB'!AE13</f>
        <v>32.131600000000006</v>
      </c>
      <c r="L13">
        <f>'pr PIB'!AF13</f>
        <v>67.597999999999999</v>
      </c>
      <c r="M13">
        <f>'pr PIB'!AG13</f>
        <v>44.119199999999999</v>
      </c>
      <c r="O13">
        <f t="shared" si="1"/>
        <v>55.744459997169059</v>
      </c>
      <c r="P13">
        <f t="shared" si="2"/>
        <v>80.587487629167398</v>
      </c>
      <c r="Q13">
        <f t="shared" si="3"/>
        <v>372.16624228546374</v>
      </c>
      <c r="R13">
        <f t="shared" si="4"/>
        <v>727.24998976871007</v>
      </c>
      <c r="S13">
        <f t="shared" si="5"/>
        <v>450.15549624115386</v>
      </c>
    </row>
    <row r="14" spans="1:19">
      <c r="A14" t="str">
        <f>Données!A15</f>
        <v>Bahreïn</v>
      </c>
      <c r="C14" s="49">
        <f>'pr POP'!H14</f>
        <v>625120.5</v>
      </c>
      <c r="D14" s="49">
        <f>'pr POP'!I14</f>
        <v>741170.8</v>
      </c>
      <c r="E14" s="49">
        <f>'pr POP'!J14</f>
        <v>1036643.6</v>
      </c>
      <c r="F14" s="49">
        <f>'pr POP'!K14</f>
        <v>1294011.6000000001</v>
      </c>
      <c r="G14" s="49">
        <f>'pr POP'!L14</f>
        <v>1465288.75</v>
      </c>
      <c r="I14">
        <f>'pr PIB'!AC14</f>
        <v>7.2889999999999997</v>
      </c>
      <c r="J14">
        <f>'pr PIB'!AD14</f>
        <v>10.414200000000001</v>
      </c>
      <c r="K14">
        <f>'pr PIB'!AE14</f>
        <v>20.970599999999997</v>
      </c>
      <c r="L14">
        <f>'pr PIB'!AF14</f>
        <v>30.2332</v>
      </c>
      <c r="M14">
        <f>'pr PIB'!AG14</f>
        <v>35.2104</v>
      </c>
      <c r="O14">
        <f t="shared" si="1"/>
        <v>1166.0151922709301</v>
      </c>
      <c r="P14">
        <f t="shared" si="2"/>
        <v>1405.1012263300174</v>
      </c>
      <c r="Q14">
        <f t="shared" si="3"/>
        <v>2022.9324716807203</v>
      </c>
      <c r="R14">
        <f t="shared" si="4"/>
        <v>2336.393274990734</v>
      </c>
      <c r="S14">
        <f t="shared" si="5"/>
        <v>2402.9666507710513</v>
      </c>
    </row>
    <row r="15" spans="1:19">
      <c r="A15" t="str">
        <f>Données!A16</f>
        <v>Bangladesh</v>
      </c>
      <c r="C15" s="49">
        <f>'pr POP'!H15</f>
        <v>123936233</v>
      </c>
      <c r="D15" s="49">
        <f>'pr POP'!I15</f>
        <v>132400535.40000001</v>
      </c>
      <c r="E15" s="49">
        <f>'pr POP'!J15</f>
        <v>142569202.40000001</v>
      </c>
      <c r="F15" s="49">
        <f>'pr POP'!K15</f>
        <v>151028371.59999999</v>
      </c>
      <c r="G15" s="49">
        <f>'pr POP'!L15</f>
        <v>158813437</v>
      </c>
      <c r="I15">
        <f>'pr PIB'!AC15</f>
        <v>52.956000000000003</v>
      </c>
      <c r="J15">
        <f>'pr PIB'!AD15</f>
        <v>59.72760000000001</v>
      </c>
      <c r="K15">
        <f>'pr PIB'!AE15</f>
        <v>87.650600000000011</v>
      </c>
      <c r="L15">
        <f>'pr PIB'!AF15</f>
        <v>148.0266</v>
      </c>
      <c r="M15">
        <f>'pr PIB'!AG15</f>
        <v>261.66160000000002</v>
      </c>
      <c r="O15">
        <f t="shared" si="1"/>
        <v>42.72842470530793</v>
      </c>
      <c r="P15">
        <f t="shared" si="2"/>
        <v>45.111297941171323</v>
      </c>
      <c r="Q15">
        <f t="shared" si="3"/>
        <v>61.479336718236432</v>
      </c>
      <c r="R15">
        <f t="shared" si="4"/>
        <v>98.012445232508881</v>
      </c>
      <c r="S15">
        <f t="shared" si="5"/>
        <v>164.76036596324028</v>
      </c>
    </row>
    <row r="16" spans="1:19">
      <c r="A16" t="str">
        <f>Données!A17</f>
        <v>Bélarus</v>
      </c>
      <c r="C16" s="49">
        <f>'pr POP'!H16</f>
        <v>10047869</v>
      </c>
      <c r="D16" s="49">
        <f>'pr POP'!I16</f>
        <v>9860120.4000000004</v>
      </c>
      <c r="E16" s="49">
        <f>'pr POP'!J16</f>
        <v>9572908.4000000004</v>
      </c>
      <c r="F16" s="49">
        <f>'pr POP'!K16</f>
        <v>9473751.5999999996</v>
      </c>
      <c r="G16" s="49">
        <f>'pr POP'!L16</f>
        <v>9493700</v>
      </c>
      <c r="I16">
        <f>'pr PIB'!AC16</f>
        <v>13.133500000000002</v>
      </c>
      <c r="J16">
        <f>'pr PIB'!AD16</f>
        <v>16.1572</v>
      </c>
      <c r="K16">
        <f>'pr PIB'!AE16</f>
        <v>44.81</v>
      </c>
      <c r="L16">
        <f>'pr PIB'!AF16</f>
        <v>67.697800000000001</v>
      </c>
      <c r="M16">
        <f>'pr PIB'!AG16</f>
        <v>55.869799999999998</v>
      </c>
      <c r="O16">
        <f t="shared" si="1"/>
        <v>130.70930761537599</v>
      </c>
      <c r="P16">
        <f t="shared" si="2"/>
        <v>163.86412482346563</v>
      </c>
      <c r="Q16">
        <f t="shared" si="3"/>
        <v>468.09180791910637</v>
      </c>
      <c r="R16">
        <f t="shared" si="4"/>
        <v>714.58280582319685</v>
      </c>
      <c r="S16">
        <f t="shared" si="5"/>
        <v>588.49342195350596</v>
      </c>
    </row>
    <row r="17" spans="1:19">
      <c r="A17" t="str">
        <f>Données!A18</f>
        <v>Belgique</v>
      </c>
      <c r="C17" s="49">
        <f>'pr POP'!H17</f>
        <v>10214713.5</v>
      </c>
      <c r="D17" s="49">
        <f>'pr POP'!I17</f>
        <v>10333575</v>
      </c>
      <c r="E17" s="49">
        <f>'pr POP'!J17</f>
        <v>10631748.199999999</v>
      </c>
      <c r="F17" s="49">
        <f>'pr POP'!K17</f>
        <v>11081849.199999999</v>
      </c>
      <c r="G17" s="49">
        <f>'pr POP'!L17</f>
        <v>11350711</v>
      </c>
      <c r="I17">
        <f>'pr PIB'!AC17</f>
        <v>260.74450000000002</v>
      </c>
      <c r="J17">
        <f>'pr PIB'!AD17</f>
        <v>285.40940000000001</v>
      </c>
      <c r="K17">
        <f>'pr PIB'!AE17</f>
        <v>455.4982</v>
      </c>
      <c r="L17">
        <f>'pr PIB'!AF17</f>
        <v>512.56880000000001</v>
      </c>
      <c r="M17">
        <f>'pr PIB'!AG17</f>
        <v>497.3442</v>
      </c>
      <c r="O17">
        <f t="shared" si="1"/>
        <v>2552.6364493727601</v>
      </c>
      <c r="P17">
        <f t="shared" si="2"/>
        <v>2761.9618573436587</v>
      </c>
      <c r="Q17">
        <f t="shared" si="3"/>
        <v>4284.3208043621653</v>
      </c>
      <c r="R17">
        <f t="shared" si="4"/>
        <v>4625.3002612596465</v>
      </c>
      <c r="S17">
        <f t="shared" si="5"/>
        <v>4381.6127465495338</v>
      </c>
    </row>
    <row r="18" spans="1:19">
      <c r="A18" t="str">
        <f>Données!A19</f>
        <v>Belize</v>
      </c>
      <c r="C18" s="49">
        <f>'pr POP'!H18</f>
        <v>234616</v>
      </c>
      <c r="D18" s="49">
        <f>'pr POP'!I18</f>
        <v>262137</v>
      </c>
      <c r="E18" s="49">
        <f>'pr POP'!J18</f>
        <v>299126.40000000002</v>
      </c>
      <c r="F18" s="49">
        <f>'pr POP'!K18</f>
        <v>337956.4</v>
      </c>
      <c r="G18" s="49">
        <f>'pr POP'!L18</f>
        <v>372043.25</v>
      </c>
      <c r="I18">
        <f>'pr PIB'!AC18</f>
        <v>0.71049999999999991</v>
      </c>
      <c r="J18">
        <f>'pr PIB'!AD18</f>
        <v>0.93699999999999994</v>
      </c>
      <c r="K18">
        <f>'pr PIB'!AE18</f>
        <v>1.2652000000000001</v>
      </c>
      <c r="L18">
        <f>'pr PIB'!AF18</f>
        <v>1.5498000000000001</v>
      </c>
      <c r="M18">
        <f>'pr PIB'!AG18</f>
        <v>1.871</v>
      </c>
      <c r="O18">
        <f t="shared" si="1"/>
        <v>302.83527125174749</v>
      </c>
      <c r="P18">
        <f t="shared" si="2"/>
        <v>357.44667864513593</v>
      </c>
      <c r="Q18">
        <f t="shared" si="3"/>
        <v>422.96500743498405</v>
      </c>
      <c r="R18">
        <f t="shared" si="4"/>
        <v>458.57986414815633</v>
      </c>
      <c r="S18">
        <f t="shared" si="5"/>
        <v>502.89852053491092</v>
      </c>
    </row>
    <row r="19" spans="1:19">
      <c r="A19" t="str">
        <f>Données!A20</f>
        <v>Bénin</v>
      </c>
      <c r="C19" s="49">
        <f>'pr POP'!H19</f>
        <v>6567181.5</v>
      </c>
      <c r="D19" s="49">
        <f>'pr POP'!I19</f>
        <v>7301727.4000000004</v>
      </c>
      <c r="E19" s="49">
        <f>'pr POP'!J19</f>
        <v>8459108.8000000007</v>
      </c>
      <c r="F19" s="49">
        <f>'pr POP'!K19</f>
        <v>9736153.4000000004</v>
      </c>
      <c r="G19" s="49">
        <f>'pr POP'!L19</f>
        <v>11027067.75</v>
      </c>
      <c r="I19">
        <f>'pr PIB'!AC19</f>
        <v>2.5765000000000002</v>
      </c>
      <c r="J19">
        <f>'pr PIB'!AD19</f>
        <v>3.3519999999999994</v>
      </c>
      <c r="K19">
        <f>'pr PIB'!AE19</f>
        <v>6.0435999999999996</v>
      </c>
      <c r="L19">
        <f>'pr PIB'!AF19</f>
        <v>8.3687999999999985</v>
      </c>
      <c r="M19">
        <f>'pr PIB'!AG19</f>
        <v>9.5551999999999992</v>
      </c>
      <c r="O19">
        <f t="shared" si="1"/>
        <v>39.23296470487378</v>
      </c>
      <c r="P19">
        <f t="shared" si="2"/>
        <v>45.906945252434369</v>
      </c>
      <c r="Q19">
        <f t="shared" si="3"/>
        <v>71.444878448661157</v>
      </c>
      <c r="R19">
        <f t="shared" si="4"/>
        <v>85.9559176625134</v>
      </c>
      <c r="S19">
        <f t="shared" si="5"/>
        <v>86.652229011651798</v>
      </c>
    </row>
    <row r="20" spans="1:19">
      <c r="A20" t="str">
        <f>Données!A21</f>
        <v>Bolivie</v>
      </c>
      <c r="C20" s="49">
        <f>'pr POP'!H20</f>
        <v>8176913.5</v>
      </c>
      <c r="D20" s="49">
        <f>'pr POP'!I20</f>
        <v>8743235</v>
      </c>
      <c r="E20" s="49">
        <f>'pr POP'!J20</f>
        <v>9558485.1999999993</v>
      </c>
      <c r="F20" s="49">
        <f>'pr POP'!K20</f>
        <v>10377622.6</v>
      </c>
      <c r="G20" s="49">
        <f>'pr POP'!L20</f>
        <v>11111884.75</v>
      </c>
      <c r="I20">
        <f>'pr PIB'!AC20</f>
        <v>8.3795000000000002</v>
      </c>
      <c r="J20">
        <f>'pr PIB'!AD20</f>
        <v>8.2667999999999999</v>
      </c>
      <c r="K20">
        <f>'pr PIB'!AE20</f>
        <v>13.276400000000001</v>
      </c>
      <c r="L20">
        <f>'pr PIB'!AF20</f>
        <v>26.216799999999999</v>
      </c>
      <c r="M20">
        <f>'pr PIB'!AG20</f>
        <v>38.030599999999993</v>
      </c>
      <c r="O20">
        <f t="shared" si="1"/>
        <v>102.47754241254968</v>
      </c>
      <c r="P20">
        <f t="shared" si="2"/>
        <v>94.550815573411896</v>
      </c>
      <c r="Q20">
        <f t="shared" si="3"/>
        <v>138.89648539707946</v>
      </c>
      <c r="R20">
        <f t="shared" si="4"/>
        <v>252.6281886566197</v>
      </c>
      <c r="S20">
        <f t="shared" si="5"/>
        <v>342.2515698788182</v>
      </c>
    </row>
    <row r="21" spans="1:19">
      <c r="A21" t="str">
        <f>Données!A22</f>
        <v>Bosnie-Herzégovine</v>
      </c>
      <c r="C21" s="49">
        <f>'pr POP'!H21</f>
        <v>3738845.5</v>
      </c>
      <c r="D21" s="49">
        <f>'pr POP'!I21</f>
        <v>3758488.4</v>
      </c>
      <c r="E21" s="49">
        <f>'pr POP'!J21</f>
        <v>3756750</v>
      </c>
      <c r="F21" s="49">
        <f>'pr POP'!K21</f>
        <v>3599265.6</v>
      </c>
      <c r="G21" s="49">
        <f>'pr POP'!L21</f>
        <v>3372771</v>
      </c>
      <c r="I21">
        <f>'pr PIB'!AC21</f>
        <v>5.5235000000000003</v>
      </c>
      <c r="J21">
        <f>'pr PIB'!AD21</f>
        <v>7.3365999999999998</v>
      </c>
      <c r="K21">
        <f>'pr PIB'!AE21</f>
        <v>15.006200000000002</v>
      </c>
      <c r="L21">
        <f>'pr PIB'!AF21</f>
        <v>17.935399999999998</v>
      </c>
      <c r="M21">
        <f>'pr PIB'!AG21</f>
        <v>18.264400000000002</v>
      </c>
      <c r="O21">
        <f t="shared" si="1"/>
        <v>147.73276938028062</v>
      </c>
      <c r="P21">
        <f t="shared" si="2"/>
        <v>195.20081530649398</v>
      </c>
      <c r="Q21">
        <f t="shared" si="3"/>
        <v>399.44632993944242</v>
      </c>
      <c r="R21">
        <f t="shared" si="4"/>
        <v>498.30721022644167</v>
      </c>
      <c r="S21">
        <f t="shared" si="5"/>
        <v>541.52505462125953</v>
      </c>
    </row>
    <row r="22" spans="1:19">
      <c r="A22" t="str">
        <f>Données!A23</f>
        <v>Botswana</v>
      </c>
      <c r="C22" s="49">
        <f>'pr POP'!H22</f>
        <v>1593044</v>
      </c>
      <c r="D22" s="49">
        <f>'pr POP'!I22</f>
        <v>1704515.8</v>
      </c>
      <c r="E22" s="49">
        <f>'pr POP'!J22</f>
        <v>1875916.4</v>
      </c>
      <c r="F22" s="49">
        <f>'pr POP'!K22</f>
        <v>2038641.6</v>
      </c>
      <c r="G22" s="49">
        <f>'pr POP'!L22</f>
        <v>2184978.5</v>
      </c>
      <c r="I22">
        <f>'pr PIB'!AC22</f>
        <v>5.1520000000000001</v>
      </c>
      <c r="J22">
        <f>'pr PIB'!AD22</f>
        <v>6.6555999999999997</v>
      </c>
      <c r="K22">
        <f>'pr PIB'!AE22</f>
        <v>10.485800000000001</v>
      </c>
      <c r="L22">
        <f>'pr PIB'!AF22</f>
        <v>15.094200000000001</v>
      </c>
      <c r="M22">
        <f>'pr PIB'!AG22</f>
        <v>17.227</v>
      </c>
      <c r="O22">
        <f t="shared" si="1"/>
        <v>323.40600761811976</v>
      </c>
      <c r="P22">
        <f t="shared" si="2"/>
        <v>390.46865978009708</v>
      </c>
      <c r="Q22">
        <f t="shared" si="3"/>
        <v>558.96947220036043</v>
      </c>
      <c r="R22">
        <f t="shared" si="4"/>
        <v>740.40478718770373</v>
      </c>
      <c r="S22">
        <f t="shared" si="5"/>
        <v>788.42881062674076</v>
      </c>
    </row>
    <row r="23" spans="1:19">
      <c r="A23" t="str">
        <f>Données!A24</f>
        <v>Brésil</v>
      </c>
      <c r="C23" s="49">
        <f>'pr POP'!H23</f>
        <v>171051962.5</v>
      </c>
      <c r="D23" s="49">
        <f>'pr POP'!I23</f>
        <v>179467928.19999999</v>
      </c>
      <c r="E23" s="49">
        <f>'pr POP'!J23</f>
        <v>190068354.40000001</v>
      </c>
      <c r="F23" s="49">
        <f>'pr POP'!K23</f>
        <v>199263020.59999999</v>
      </c>
      <c r="G23" s="49">
        <f>'pr POP'!L23</f>
        <v>206984497.75</v>
      </c>
      <c r="I23">
        <f>'pr PIB'!AC23</f>
        <v>732.49099999999999</v>
      </c>
      <c r="J23">
        <f>'pr PIB'!AD23</f>
        <v>590.17359999999985</v>
      </c>
      <c r="K23">
        <f>'pr PIB'!AE23</f>
        <v>1351.1402</v>
      </c>
      <c r="L23">
        <f>'pr PIB'!AF23</f>
        <v>2442.748</v>
      </c>
      <c r="M23">
        <f>'pr PIB'!AG23</f>
        <v>1895.4420000000002</v>
      </c>
      <c r="O23">
        <f t="shared" si="1"/>
        <v>428.22718271940317</v>
      </c>
      <c r="P23">
        <f t="shared" si="2"/>
        <v>328.84627683577389</v>
      </c>
      <c r="Q23">
        <f t="shared" si="3"/>
        <v>710.87067821743608</v>
      </c>
      <c r="R23">
        <f t="shared" si="4"/>
        <v>1225.8912831114635</v>
      </c>
      <c r="S23">
        <f t="shared" si="5"/>
        <v>915.74104370335647</v>
      </c>
    </row>
    <row r="24" spans="1:19">
      <c r="A24" t="str">
        <f>Données!A25</f>
        <v>Brunéi Darussalam</v>
      </c>
      <c r="C24" s="49">
        <f>'pr POP'!H24</f>
        <v>322677</v>
      </c>
      <c r="D24" s="49">
        <f>'pr POP'!I24</f>
        <v>346541.4</v>
      </c>
      <c r="E24" s="49">
        <f>'pr POP'!J24</f>
        <v>374733.8</v>
      </c>
      <c r="F24" s="49">
        <f>'pr POP'!K24</f>
        <v>399102.6</v>
      </c>
      <c r="G24" s="49">
        <f>'pr POP'!L24</f>
        <v>422035.5</v>
      </c>
      <c r="I24">
        <f>'pr PIB'!AC24</f>
        <v>4.8010000000000002</v>
      </c>
      <c r="J24">
        <f>'pr PIB'!AD24</f>
        <v>7.077</v>
      </c>
      <c r="K24">
        <f>'pr PIB'!AE24</f>
        <v>12.957999999999998</v>
      </c>
      <c r="L24">
        <f>'pr PIB'!AF24</f>
        <v>17.293799999999997</v>
      </c>
      <c r="M24">
        <f>'pr PIB'!AG24</f>
        <v>12.773</v>
      </c>
      <c r="O24">
        <f t="shared" si="1"/>
        <v>1487.8655745528811</v>
      </c>
      <c r="P24">
        <f t="shared" si="2"/>
        <v>2042.1802416680948</v>
      </c>
      <c r="Q24">
        <f t="shared" si="3"/>
        <v>3457.9213297546148</v>
      </c>
      <c r="R24">
        <f t="shared" si="4"/>
        <v>4333.1714701933788</v>
      </c>
      <c r="S24">
        <f t="shared" si="5"/>
        <v>3026.5226503457648</v>
      </c>
    </row>
    <row r="25" spans="1:19">
      <c r="A25" t="str">
        <f>Données!A26</f>
        <v>Bulgarie</v>
      </c>
      <c r="C25" s="49">
        <f>'pr POP'!H25</f>
        <v>8233705</v>
      </c>
      <c r="D25" s="49">
        <f>'pr POP'!I25</f>
        <v>7901732.4000000004</v>
      </c>
      <c r="E25" s="49">
        <f>'pr POP'!J25</f>
        <v>7548467.2000000002</v>
      </c>
      <c r="F25" s="49">
        <f>'pr POP'!K25</f>
        <v>7307773.5999999996</v>
      </c>
      <c r="G25" s="49">
        <f>'pr POP'!L25</f>
        <v>7101494</v>
      </c>
      <c r="I25">
        <f>'pr PIB'!AC25</f>
        <v>13.364000000000001</v>
      </c>
      <c r="J25">
        <f>'pr PIB'!AD25</f>
        <v>18.089600000000001</v>
      </c>
      <c r="K25">
        <f>'pr PIB'!AE25</f>
        <v>42.893999999999991</v>
      </c>
      <c r="L25">
        <f>'pr PIB'!AF25</f>
        <v>54.860800000000005</v>
      </c>
      <c r="M25">
        <f>'pr PIB'!AG25</f>
        <v>58.755800000000001</v>
      </c>
      <c r="O25">
        <f t="shared" si="1"/>
        <v>162.30846259369264</v>
      </c>
      <c r="P25">
        <f t="shared" si="2"/>
        <v>228.93207570532255</v>
      </c>
      <c r="Q25">
        <f t="shared" si="3"/>
        <v>568.24781592745069</v>
      </c>
      <c r="R25">
        <f t="shared" si="4"/>
        <v>750.71838569273689</v>
      </c>
      <c r="S25">
        <f t="shared" si="5"/>
        <v>827.37238107924895</v>
      </c>
    </row>
    <row r="26" spans="1:19">
      <c r="A26" t="str">
        <f>Données!A27</f>
        <v>Burkina Faso</v>
      </c>
      <c r="C26" s="49">
        <f>'pr POP'!H26</f>
        <v>11125712.5</v>
      </c>
      <c r="D26" s="49">
        <f>'pr POP'!I26</f>
        <v>12306163.800000001</v>
      </c>
      <c r="E26" s="49">
        <f>'pr POP'!J26</f>
        <v>14266790</v>
      </c>
      <c r="F26" s="49">
        <f>'pr POP'!K26</f>
        <v>16583433.199999999</v>
      </c>
      <c r="G26" s="49">
        <f>'pr POP'!L26</f>
        <v>18925455.25</v>
      </c>
      <c r="I26">
        <f>'pr PIB'!AC26</f>
        <v>2.9089999999999998</v>
      </c>
      <c r="J26">
        <f>'pr PIB'!AD26</f>
        <v>3.5483999999999996</v>
      </c>
      <c r="K26">
        <f>'pr PIB'!AE26</f>
        <v>6.9721999999999991</v>
      </c>
      <c r="L26">
        <f>'pr PIB'!AF26</f>
        <v>11.0444</v>
      </c>
      <c r="M26">
        <f>'pr PIB'!AG26</f>
        <v>12.5458</v>
      </c>
      <c r="O26">
        <f t="shared" si="1"/>
        <v>26.146640046648699</v>
      </c>
      <c r="P26">
        <f t="shared" si="2"/>
        <v>28.834330971606271</v>
      </c>
      <c r="Q26">
        <f t="shared" si="3"/>
        <v>48.870138272169136</v>
      </c>
      <c r="R26">
        <f t="shared" si="4"/>
        <v>66.598995918408505</v>
      </c>
      <c r="S26">
        <f t="shared" si="5"/>
        <v>66.290611423997319</v>
      </c>
    </row>
    <row r="27" spans="1:19">
      <c r="A27" t="str">
        <f>Données!A28</f>
        <v>Burundi</v>
      </c>
      <c r="C27" s="49">
        <f>'pr POP'!H27</f>
        <v>6226343</v>
      </c>
      <c r="D27" s="49">
        <f>'pr POP'!I27</f>
        <v>6729875.2000000002</v>
      </c>
      <c r="E27" s="49">
        <f>'pr POP'!J27</f>
        <v>7871739</v>
      </c>
      <c r="F27" s="49">
        <f>'pr POP'!K27</f>
        <v>9252916.4000000004</v>
      </c>
      <c r="G27" s="49">
        <f>'pr POP'!L27</f>
        <v>10662607.5</v>
      </c>
      <c r="I27">
        <f>'pr PIB'!AC27</f>
        <v>0.87949999999999995</v>
      </c>
      <c r="J27">
        <f>'pr PIB'!AD27</f>
        <v>0.85440000000000005</v>
      </c>
      <c r="K27">
        <f>'pr PIB'!AE27</f>
        <v>1.4265999999999999</v>
      </c>
      <c r="L27">
        <f>'pr PIB'!AF27</f>
        <v>2.4220000000000006</v>
      </c>
      <c r="M27">
        <f>'pr PIB'!AG27</f>
        <v>3.3095999999999997</v>
      </c>
      <c r="O27">
        <f t="shared" si="1"/>
        <v>14.12546658608432</v>
      </c>
      <c r="P27">
        <f t="shared" si="2"/>
        <v>12.695629184921586</v>
      </c>
      <c r="Q27">
        <f t="shared" si="3"/>
        <v>18.123060228495888</v>
      </c>
      <c r="R27">
        <f t="shared" si="4"/>
        <v>26.17553099258522</v>
      </c>
      <c r="S27">
        <f t="shared" si="5"/>
        <v>31.039311913150694</v>
      </c>
    </row>
    <row r="28" spans="1:19">
      <c r="A28" t="str">
        <f>Données!A29</f>
        <v>Cambodge</v>
      </c>
      <c r="C28" s="49">
        <f>'pr POP'!H28</f>
        <v>11743483</v>
      </c>
      <c r="D28" s="49">
        <f>'pr POP'!I28</f>
        <v>12624201.199999999</v>
      </c>
      <c r="E28" s="49">
        <f>'pr POP'!J28</f>
        <v>13681692.6</v>
      </c>
      <c r="F28" s="49">
        <f>'pr POP'!K28</f>
        <v>14786984.800000001</v>
      </c>
      <c r="G28" s="49">
        <f>'pr POP'!L28</f>
        <v>15886735.25</v>
      </c>
      <c r="I28">
        <f>'pr PIB'!AC28</f>
        <v>3.3214999999999999</v>
      </c>
      <c r="J28">
        <f>'pr PIB'!AD28</f>
        <v>4.3894000000000002</v>
      </c>
      <c r="K28">
        <f>'pr PIB'!AE28</f>
        <v>8.5836000000000006</v>
      </c>
      <c r="L28">
        <f>'pr PIB'!AF28</f>
        <v>14.007400000000001</v>
      </c>
      <c r="M28">
        <f>'pr PIB'!AG28</f>
        <v>22.3706</v>
      </c>
      <c r="O28">
        <f t="shared" si="1"/>
        <v>28.283772369747545</v>
      </c>
      <c r="P28">
        <f t="shared" si="2"/>
        <v>34.769724677708716</v>
      </c>
      <c r="Q28">
        <f t="shared" si="3"/>
        <v>62.737851601782083</v>
      </c>
      <c r="R28">
        <f t="shared" si="4"/>
        <v>94.727898820860347</v>
      </c>
      <c r="S28">
        <f t="shared" si="5"/>
        <v>140.81307233970554</v>
      </c>
    </row>
    <row r="29" spans="1:19">
      <c r="A29" t="str">
        <f>Données!A30</f>
        <v>Cameroun</v>
      </c>
      <c r="C29" s="49">
        <f>'pr POP'!H29</f>
        <v>14918180</v>
      </c>
      <c r="D29" s="49">
        <f>'pr POP'!I29</f>
        <v>16372128.800000001</v>
      </c>
      <c r="E29" s="49">
        <f>'pr POP'!J29</f>
        <v>18745990.199999999</v>
      </c>
      <c r="F29" s="49">
        <f>'pr POP'!K29</f>
        <v>21498410.199999999</v>
      </c>
      <c r="G29" s="49">
        <f>'pr POP'!L29</f>
        <v>24251797.25</v>
      </c>
      <c r="I29">
        <f>'pr PIB'!AC29</f>
        <v>10.594999999999999</v>
      </c>
      <c r="J29">
        <f>'pr PIB'!AD29</f>
        <v>12.753</v>
      </c>
      <c r="K29">
        <f>'pr PIB'!AE29</f>
        <v>22.4726</v>
      </c>
      <c r="L29">
        <f>'pr PIB'!AF29</f>
        <v>30.407</v>
      </c>
      <c r="M29">
        <f>'pr PIB'!AG29</f>
        <v>35.260000000000005</v>
      </c>
      <c r="O29">
        <f t="shared" si="1"/>
        <v>71.020727729521951</v>
      </c>
      <c r="P29">
        <f t="shared" si="2"/>
        <v>77.894574100834092</v>
      </c>
      <c r="Q29">
        <f t="shared" si="3"/>
        <v>119.87950361779235</v>
      </c>
      <c r="R29">
        <f t="shared" si="4"/>
        <v>141.43836552155844</v>
      </c>
      <c r="S29">
        <f t="shared" si="5"/>
        <v>145.39128641280391</v>
      </c>
    </row>
    <row r="30" spans="1:19">
      <c r="A30" t="str">
        <f>Données!A31</f>
        <v>Canada</v>
      </c>
      <c r="C30" s="49">
        <f>'pr POP'!H30</f>
        <v>30278229.5</v>
      </c>
      <c r="D30" s="49">
        <f>'pr POP'!I30</f>
        <v>31330278.800000001</v>
      </c>
      <c r="E30" s="49">
        <f>'pr POP'!J30</f>
        <v>32915993</v>
      </c>
      <c r="F30" s="49">
        <f>'pr POP'!K30</f>
        <v>34715765.600000001</v>
      </c>
      <c r="G30" s="49">
        <f>'pr POP'!L30</f>
        <v>36352879.75</v>
      </c>
      <c r="I30">
        <f>'pr PIB'!AC30</f>
        <v>656.20499999999993</v>
      </c>
      <c r="J30">
        <f>'pr PIB'!AD30</f>
        <v>833.3288</v>
      </c>
      <c r="K30">
        <f>'pr PIB'!AE30</f>
        <v>1377.7639999999999</v>
      </c>
      <c r="L30">
        <f>'pr PIB'!AF30</f>
        <v>1777.9060000000002</v>
      </c>
      <c r="M30">
        <f>'pr PIB'!AG30</f>
        <v>1637.4180000000001</v>
      </c>
      <c r="O30">
        <f t="shared" si="1"/>
        <v>2167.2502350244749</v>
      </c>
      <c r="P30">
        <f t="shared" si="2"/>
        <v>2659.8192927667146</v>
      </c>
      <c r="Q30">
        <f t="shared" si="3"/>
        <v>4185.6978156484602</v>
      </c>
      <c r="R30">
        <f t="shared" si="4"/>
        <v>5121.3215934376522</v>
      </c>
      <c r="S30">
        <f t="shared" si="5"/>
        <v>4504.2318827575136</v>
      </c>
    </row>
    <row r="31" spans="1:19">
      <c r="A31" t="str">
        <f>Données!A32</f>
        <v>Cap Vert</v>
      </c>
      <c r="C31" s="49">
        <f>'pr POP'!H31</f>
        <v>416483</v>
      </c>
      <c r="D31" s="49">
        <f>'pr POP'!I31</f>
        <v>442679</v>
      </c>
      <c r="E31" s="49">
        <f>'pr POP'!J31</f>
        <v>474955</v>
      </c>
      <c r="F31" s="49">
        <f>'pr POP'!K31</f>
        <v>505352.4</v>
      </c>
      <c r="G31" s="49">
        <f>'pr POP'!L31</f>
        <v>534288.25</v>
      </c>
      <c r="I31">
        <f>'pr PIB'!AC31</f>
        <v>0.61349999999999993</v>
      </c>
      <c r="J31">
        <f>'pr PIB'!AD31</f>
        <v>0.75960000000000005</v>
      </c>
      <c r="K31">
        <f>'pr PIB'!AE31</f>
        <v>1.4683999999999999</v>
      </c>
      <c r="L31">
        <f>'pr PIB'!AF31</f>
        <v>1.7986</v>
      </c>
      <c r="M31">
        <f>'pr PIB'!AG31</f>
        <v>1.8097999999999999</v>
      </c>
      <c r="O31">
        <f t="shared" si="1"/>
        <v>147.30493201403178</v>
      </c>
      <c r="P31">
        <f t="shared" si="2"/>
        <v>171.59160475197604</v>
      </c>
      <c r="Q31">
        <f t="shared" si="3"/>
        <v>309.16613152825005</v>
      </c>
      <c r="R31">
        <f t="shared" si="4"/>
        <v>355.91005405336949</v>
      </c>
      <c r="S31">
        <f t="shared" si="5"/>
        <v>338.73101270709208</v>
      </c>
    </row>
    <row r="32" spans="1:19">
      <c r="A32" t="str">
        <f>Données!A33</f>
        <v>Centre Africaine Rép,</v>
      </c>
      <c r="C32" s="49">
        <f>'pr POP'!H32</f>
        <v>3516753</v>
      </c>
      <c r="D32" s="49">
        <f>'pr POP'!I32</f>
        <v>3801125.8</v>
      </c>
      <c r="E32" s="49">
        <f>'pr POP'!J32</f>
        <v>4193090.4</v>
      </c>
      <c r="F32" s="49">
        <f>'pr POP'!K32</f>
        <v>4430787.2</v>
      </c>
      <c r="G32" s="49">
        <f>'pr POP'!L32</f>
        <v>4573315.5</v>
      </c>
      <c r="I32">
        <f>'pr PIB'!AC32</f>
        <v>1.0375000000000001</v>
      </c>
      <c r="J32">
        <f>'pr PIB'!AD32</f>
        <v>1.0224</v>
      </c>
      <c r="K32">
        <f>'pr PIB'!AE32</f>
        <v>1.6926000000000001</v>
      </c>
      <c r="L32">
        <f>'pr PIB'!AF32</f>
        <v>1.9156</v>
      </c>
      <c r="M32">
        <f>'pr PIB'!AG32</f>
        <v>1.9496000000000002</v>
      </c>
      <c r="O32">
        <f t="shared" si="1"/>
        <v>29.501645409842549</v>
      </c>
      <c r="P32">
        <f t="shared" si="2"/>
        <v>26.897294480493123</v>
      </c>
      <c r="Q32">
        <f t="shared" si="3"/>
        <v>40.366408508626478</v>
      </c>
      <c r="R32">
        <f t="shared" si="4"/>
        <v>43.233852440487325</v>
      </c>
      <c r="S32">
        <f t="shared" si="5"/>
        <v>42.629903841097345</v>
      </c>
    </row>
    <row r="33" spans="1:19">
      <c r="A33" t="str">
        <f>Données!A34</f>
        <v>Chili</v>
      </c>
      <c r="C33" s="49">
        <f>'pr POP'!H33</f>
        <v>15070266.5</v>
      </c>
      <c r="D33" s="49">
        <f>'pr POP'!I33</f>
        <v>15681499.6</v>
      </c>
      <c r="E33" s="49">
        <f>'pr POP'!J33</f>
        <v>16532372.800000001</v>
      </c>
      <c r="F33" s="49">
        <f>'pr POP'!K33</f>
        <v>17405385</v>
      </c>
      <c r="G33" s="49">
        <f>'pr POP'!L33</f>
        <v>18344505</v>
      </c>
      <c r="I33">
        <f>'pr PIB'!AC33</f>
        <v>78.328000000000003</v>
      </c>
      <c r="J33">
        <f>'pr PIB'!AD33</f>
        <v>78.676400000000001</v>
      </c>
      <c r="K33">
        <f>'pr PIB'!AE33</f>
        <v>160.68739999999997</v>
      </c>
      <c r="L33">
        <f>'pr PIB'!AF33</f>
        <v>255.24979999999999</v>
      </c>
      <c r="M33">
        <f>'pr PIB'!AG33</f>
        <v>273.12540000000001</v>
      </c>
      <c r="O33">
        <f t="shared" si="1"/>
        <v>519.75192343148012</v>
      </c>
      <c r="P33">
        <f t="shared" si="2"/>
        <v>501.71477222752344</v>
      </c>
      <c r="Q33">
        <f t="shared" si="3"/>
        <v>971.95606428618612</v>
      </c>
      <c r="R33">
        <f t="shared" si="4"/>
        <v>1466.4990174017983</v>
      </c>
      <c r="S33">
        <f t="shared" si="5"/>
        <v>1488.8676472872939</v>
      </c>
    </row>
    <row r="34" spans="1:19">
      <c r="A34" t="str">
        <f>Données!A35</f>
        <v>Chine</v>
      </c>
      <c r="C34" s="49">
        <f>'pr POP'!H34</f>
        <v>1247335000</v>
      </c>
      <c r="D34" s="49">
        <f>'pr POP'!I34</f>
        <v>1279874000</v>
      </c>
      <c r="E34" s="49">
        <f>'pr POP'!J34</f>
        <v>1317708000</v>
      </c>
      <c r="F34" s="49">
        <f>'pr POP'!K34</f>
        <v>1350836000</v>
      </c>
      <c r="G34" s="49">
        <f>'pr POP'!L34</f>
        <v>1382252500</v>
      </c>
      <c r="I34">
        <f>'pr PIB'!AC34</f>
        <v>1064.855</v>
      </c>
      <c r="J34">
        <f>'pr PIB'!AD34</f>
        <v>1534.7619999999999</v>
      </c>
      <c r="K34">
        <f>'pr PIB'!AE34</f>
        <v>3676.1020000000003</v>
      </c>
      <c r="L34">
        <f>'pr PIB'!AF34</f>
        <v>8465.6720000000005</v>
      </c>
      <c r="M34">
        <f>'pr PIB'!AG34</f>
        <v>12426.842000000001</v>
      </c>
      <c r="O34">
        <f t="shared" si="1"/>
        <v>85.370409713509204</v>
      </c>
      <c r="P34">
        <f t="shared" si="2"/>
        <v>119.9150853912182</v>
      </c>
      <c r="Q34">
        <f t="shared" si="3"/>
        <v>278.97698124318896</v>
      </c>
      <c r="R34">
        <f t="shared" si="4"/>
        <v>626.69872582608104</v>
      </c>
      <c r="S34">
        <f t="shared" si="5"/>
        <v>899.02836131604033</v>
      </c>
    </row>
    <row r="35" spans="1:19">
      <c r="A35" t="str">
        <f>Données!A36</f>
        <v>Chypre</v>
      </c>
      <c r="C35" s="49">
        <f>'pr POP'!H35</f>
        <v>917374</v>
      </c>
      <c r="D35" s="49">
        <f>'pr POP'!I35</f>
        <v>976900.2</v>
      </c>
      <c r="E35" s="49">
        <f>'pr POP'!J35</f>
        <v>1063305.6000000001</v>
      </c>
      <c r="F35" s="49">
        <f>'pr POP'!K35</f>
        <v>1133728.3999999999</v>
      </c>
      <c r="G35" s="49">
        <f>'pr POP'!L35</f>
        <v>1175029.25</v>
      </c>
      <c r="I35">
        <f>'pr PIB'!AC35</f>
        <v>10.3765</v>
      </c>
      <c r="J35">
        <f>'pr PIB'!AD35</f>
        <v>12.737399999999999</v>
      </c>
      <c r="K35">
        <f>'pr PIB'!AE35</f>
        <v>23.439399999999999</v>
      </c>
      <c r="L35">
        <f>'pr PIB'!AF35</f>
        <v>25.122399999999995</v>
      </c>
      <c r="M35">
        <f>'pr PIB'!AG35</f>
        <v>22.293600000000001</v>
      </c>
      <c r="O35">
        <f t="shared" si="1"/>
        <v>1131.1090133358914</v>
      </c>
      <c r="P35">
        <f t="shared" si="2"/>
        <v>1303.8588793410013</v>
      </c>
      <c r="Q35">
        <f t="shared" si="3"/>
        <v>2204.3897822037238</v>
      </c>
      <c r="R35">
        <f t="shared" si="4"/>
        <v>2215.9099128150974</v>
      </c>
      <c r="S35">
        <f t="shared" si="5"/>
        <v>1897.2804294020766</v>
      </c>
    </row>
    <row r="36" spans="1:19">
      <c r="A36" t="str">
        <f>Données!A37</f>
        <v>Colombie</v>
      </c>
      <c r="C36" s="49">
        <f>'pr POP'!H36</f>
        <v>38681890</v>
      </c>
      <c r="D36" s="49">
        <f>'pr POP'!I36</f>
        <v>40864223.799999997</v>
      </c>
      <c r="E36" s="49">
        <f>'pr POP'!J36</f>
        <v>43718233</v>
      </c>
      <c r="F36" s="49">
        <f>'pr POP'!K36</f>
        <v>46085824.600000001</v>
      </c>
      <c r="G36" s="49">
        <f>'pr POP'!L36</f>
        <v>48560452.5</v>
      </c>
      <c r="I36">
        <f>'pr PIB'!AC36</f>
        <v>110.0515</v>
      </c>
      <c r="J36">
        <f>'pr PIB'!AD36</f>
        <v>100.59180000000001</v>
      </c>
      <c r="K36">
        <f>'pr PIB'!AE36</f>
        <v>197.37479999999999</v>
      </c>
      <c r="L36">
        <f>'pr PIB'!AF36</f>
        <v>350.78899999999999</v>
      </c>
      <c r="M36">
        <f>'pr PIB'!AG36</f>
        <v>311.5444</v>
      </c>
      <c r="O36">
        <f t="shared" si="1"/>
        <v>284.50393711372431</v>
      </c>
      <c r="P36">
        <f t="shared" si="2"/>
        <v>246.16104417478255</v>
      </c>
      <c r="Q36">
        <f t="shared" si="3"/>
        <v>451.47021381216393</v>
      </c>
      <c r="R36">
        <f t="shared" si="4"/>
        <v>761.16463803058434</v>
      </c>
      <c r="S36">
        <f t="shared" si="5"/>
        <v>641.55991956623552</v>
      </c>
    </row>
    <row r="37" spans="1:19">
      <c r="A37" t="str">
        <f>Données!A38</f>
        <v>Corée du Nord</v>
      </c>
      <c r="C37" s="49">
        <f>'pr POP'!H37</f>
        <v>22634117.5</v>
      </c>
      <c r="D37" s="49">
        <f>'pr POP'!I37</f>
        <v>23335333</v>
      </c>
      <c r="E37" s="49">
        <f>'pr POP'!J37</f>
        <v>24177169</v>
      </c>
      <c r="F37" s="49">
        <f>'pr POP'!K37</f>
        <v>24802007.399999999</v>
      </c>
      <c r="G37" s="49">
        <f>'pr POP'!L37</f>
        <v>25367845.25</v>
      </c>
      <c r="I37">
        <f>'pr PIB'!AC37</f>
        <v>0</v>
      </c>
      <c r="J37">
        <f>'pr PIB'!AD37</f>
        <v>0</v>
      </c>
      <c r="K37">
        <f>'pr PIB'!AE37</f>
        <v>30.02</v>
      </c>
      <c r="L37">
        <f>'pr PIB'!AF37</f>
        <v>30.506</v>
      </c>
      <c r="M37">
        <f>'pr PIB'!AG37</f>
        <v>31.814999999999998</v>
      </c>
      <c r="O37">
        <f t="shared" si="1"/>
        <v>0</v>
      </c>
      <c r="P37">
        <f t="shared" si="2"/>
        <v>0</v>
      </c>
      <c r="Q37">
        <f t="shared" si="3"/>
        <v>124.16672936355782</v>
      </c>
      <c r="R37">
        <f t="shared" si="4"/>
        <v>122.99810861277302</v>
      </c>
      <c r="S37">
        <f t="shared" si="5"/>
        <v>125.41467233997732</v>
      </c>
    </row>
    <row r="38" spans="1:19">
      <c r="A38" t="str">
        <f>Données!A39</f>
        <v>Corée du Sud</v>
      </c>
      <c r="C38" s="49">
        <f>'pr POP'!H38</f>
        <v>46451590</v>
      </c>
      <c r="D38" s="49">
        <f>'pr POP'!I38</f>
        <v>47599572</v>
      </c>
      <c r="E38" s="49">
        <f>'pr POP'!J38</f>
        <v>48733806.799999997</v>
      </c>
      <c r="F38" s="49">
        <f>'pr POP'!K38</f>
        <v>50173231</v>
      </c>
      <c r="G38" s="49">
        <f>'pr POP'!L38</f>
        <v>51340527.75</v>
      </c>
      <c r="I38">
        <f>'pr PIB'!AC38</f>
        <v>429.74599999999998</v>
      </c>
      <c r="J38">
        <f>'pr PIB'!AD38</f>
        <v>629.82079999999996</v>
      </c>
      <c r="K38">
        <f>'pr PIB'!AE38</f>
        <v>987.35440000000017</v>
      </c>
      <c r="L38">
        <f>'pr PIB'!AF38</f>
        <v>1247.3420000000001</v>
      </c>
      <c r="M38">
        <f>'pr PIB'!AG38</f>
        <v>1520.8799999999999</v>
      </c>
      <c r="O38">
        <f t="shared" si="1"/>
        <v>925.1480950382969</v>
      </c>
      <c r="P38">
        <f t="shared" si="2"/>
        <v>1323.1648385409851</v>
      </c>
      <c r="Q38">
        <f t="shared" si="3"/>
        <v>2026.0153368523638</v>
      </c>
      <c r="R38">
        <f t="shared" si="4"/>
        <v>2486.0707096977671</v>
      </c>
      <c r="S38">
        <f t="shared" si="5"/>
        <v>2962.3380721870353</v>
      </c>
    </row>
    <row r="39" spans="1:19">
      <c r="A39" t="str">
        <f>Données!A40</f>
        <v>Costa Rica</v>
      </c>
      <c r="C39" s="49">
        <f>'pr POP'!H39</f>
        <v>3844658.5</v>
      </c>
      <c r="D39" s="49">
        <f>'pr POP'!I39</f>
        <v>4097315.8</v>
      </c>
      <c r="E39" s="49">
        <f>'pr POP'!J39</f>
        <v>4403881.4000000004</v>
      </c>
      <c r="F39" s="49">
        <f>'pr POP'!K39</f>
        <v>4687193.4000000004</v>
      </c>
      <c r="G39" s="49">
        <f>'pr POP'!L39</f>
        <v>4924136</v>
      </c>
      <c r="I39">
        <f>'pr PIB'!AC39</f>
        <v>13.922499999999999</v>
      </c>
      <c r="J39">
        <f>'pr PIB'!AD39</f>
        <v>16.6404</v>
      </c>
      <c r="K39">
        <f>'pr PIB'!AE39</f>
        <v>26.235800000000001</v>
      </c>
      <c r="L39">
        <f>'pr PIB'!AF39</f>
        <v>45.7684</v>
      </c>
      <c r="M39">
        <f>'pr PIB'!AG39</f>
        <v>58.271399999999993</v>
      </c>
      <c r="O39">
        <f t="shared" si="1"/>
        <v>362.12579088623863</v>
      </c>
      <c r="P39">
        <f t="shared" si="2"/>
        <v>406.12930055330372</v>
      </c>
      <c r="Q39">
        <f t="shared" si="3"/>
        <v>595.7426555583445</v>
      </c>
      <c r="R39">
        <f t="shared" si="4"/>
        <v>976.45640139363559</v>
      </c>
      <c r="S39">
        <f t="shared" si="5"/>
        <v>1183.3832371811013</v>
      </c>
    </row>
    <row r="40" spans="1:19">
      <c r="A40" t="str">
        <f>Données!A41</f>
        <v>Côte d'Ivoire</v>
      </c>
      <c r="C40" s="49">
        <f>'pr POP'!H40</f>
        <v>15810993.5</v>
      </c>
      <c r="D40" s="49">
        <f>'pr POP'!I40</f>
        <v>17221867.399999999</v>
      </c>
      <c r="E40" s="49">
        <f>'pr POP'!J40</f>
        <v>19189076.600000001</v>
      </c>
      <c r="F40" s="49">
        <f>'pr POP'!K40</f>
        <v>21568796.199999999</v>
      </c>
      <c r="G40" s="49">
        <f>'pr POP'!L40</f>
        <v>24138888.75</v>
      </c>
      <c r="I40">
        <f>'pr PIB'!AC40</f>
        <v>12.4945</v>
      </c>
      <c r="J40">
        <f>'pr PIB'!AD40</f>
        <v>13.223599999999999</v>
      </c>
      <c r="K40">
        <f>'pr PIB'!AE40</f>
        <v>20.746400000000001</v>
      </c>
      <c r="L40">
        <f>'pr PIB'!AF40</f>
        <v>28.785199999999996</v>
      </c>
      <c r="M40">
        <f>'pr PIB'!AG40</f>
        <v>38.968399999999995</v>
      </c>
      <c r="O40">
        <f t="shared" si="1"/>
        <v>79.024129634864508</v>
      </c>
      <c r="P40">
        <f t="shared" si="2"/>
        <v>76.783775492313922</v>
      </c>
      <c r="Q40">
        <f t="shared" si="3"/>
        <v>108.11567660321916</v>
      </c>
      <c r="R40">
        <f t="shared" si="4"/>
        <v>133.45761039737579</v>
      </c>
      <c r="S40">
        <f t="shared" si="5"/>
        <v>161.43410909916057</v>
      </c>
    </row>
    <row r="41" spans="1:19">
      <c r="A41" t="str">
        <f>Données!A42</f>
        <v>Croatie</v>
      </c>
      <c r="C41" s="49">
        <f>'pr POP'!H41</f>
        <v>4522366</v>
      </c>
      <c r="D41" s="49">
        <f>'pr POP'!I41</f>
        <v>4335623.4000000004</v>
      </c>
      <c r="E41" s="49">
        <f>'pr POP'!J41</f>
        <v>4309281.4000000004</v>
      </c>
      <c r="F41" s="49">
        <f>'pr POP'!K41</f>
        <v>4267537</v>
      </c>
      <c r="G41" s="49">
        <f>'pr POP'!L41</f>
        <v>4147971</v>
      </c>
      <c r="I41">
        <f>'pr PIB'!AC41</f>
        <v>24.36</v>
      </c>
      <c r="J41">
        <f>'pr PIB'!AD41</f>
        <v>29.624599999999997</v>
      </c>
      <c r="K41">
        <f>'pr PIB'!AE41</f>
        <v>57.804200000000002</v>
      </c>
      <c r="L41">
        <f>'pr PIB'!AF41</f>
        <v>58.930999999999997</v>
      </c>
      <c r="M41">
        <f>'pr PIB'!AG41</f>
        <v>55.656600000000005</v>
      </c>
      <c r="O41">
        <f t="shared" si="1"/>
        <v>538.65609285051232</v>
      </c>
      <c r="P41">
        <f t="shared" si="2"/>
        <v>683.28351581458833</v>
      </c>
      <c r="Q41">
        <f t="shared" si="3"/>
        <v>1341.388380902672</v>
      </c>
      <c r="R41">
        <f t="shared" si="4"/>
        <v>1380.9136276967254</v>
      </c>
      <c r="S41">
        <f t="shared" si="5"/>
        <v>1341.7789082903425</v>
      </c>
    </row>
    <row r="42" spans="1:19">
      <c r="A42" t="str">
        <f>Données!A43</f>
        <v>Cuba</v>
      </c>
      <c r="C42" s="49">
        <f>'pr POP'!H42</f>
        <v>11061681</v>
      </c>
      <c r="D42" s="49">
        <f>'pr POP'!I42</f>
        <v>11194059.199999999</v>
      </c>
      <c r="E42" s="49">
        <f>'pr POP'!J42</f>
        <v>11247526.4</v>
      </c>
      <c r="F42" s="49">
        <f>'pr POP'!K42</f>
        <v>11261845</v>
      </c>
      <c r="G42" s="49">
        <f>'pr POP'!L42</f>
        <v>11334321.75</v>
      </c>
      <c r="I42">
        <f>'pr PIB'!AC42</f>
        <v>27.049999999999997</v>
      </c>
      <c r="J42">
        <f>'pr PIB'!AD42</f>
        <v>33.988</v>
      </c>
      <c r="K42">
        <f>'pr PIB'!AE42</f>
        <v>55.517999999999994</v>
      </c>
      <c r="L42">
        <f>'pr PIB'!AF42</f>
        <v>72.853999999999999</v>
      </c>
      <c r="M42">
        <f>'pr PIB'!AG42</f>
        <v>90.464000000000013</v>
      </c>
      <c r="O42">
        <f t="shared" si="1"/>
        <v>244.53787810369866</v>
      </c>
      <c r="P42">
        <f t="shared" si="2"/>
        <v>303.62533726818242</v>
      </c>
      <c r="Q42">
        <f t="shared" si="3"/>
        <v>493.60186431747331</v>
      </c>
      <c r="R42">
        <f t="shared" si="4"/>
        <v>646.90998677392554</v>
      </c>
      <c r="S42">
        <f t="shared" si="5"/>
        <v>798.14215614622037</v>
      </c>
    </row>
    <row r="43" spans="1:19">
      <c r="A43" t="str">
        <f>Données!A44</f>
        <v>Danemark</v>
      </c>
      <c r="C43" s="49">
        <f>'pr POP'!H43</f>
        <v>5313009</v>
      </c>
      <c r="D43" s="49">
        <f>'pr POP'!I43</f>
        <v>5373885.4000000004</v>
      </c>
      <c r="E43" s="49">
        <f>'pr POP'!J43</f>
        <v>5466971.5999999996</v>
      </c>
      <c r="F43" s="49">
        <f>'pr POP'!K43</f>
        <v>5593646.7999999998</v>
      </c>
      <c r="G43" s="49">
        <f>'pr POP'!L43</f>
        <v>5743479.75</v>
      </c>
      <c r="I43">
        <f>'pr PIB'!AC43</f>
        <v>177.47750000000002</v>
      </c>
      <c r="J43">
        <f>'pr PIB'!AD43</f>
        <v>195.41119999999998</v>
      </c>
      <c r="K43">
        <f>'pr PIB'!AE43</f>
        <v>308.2758</v>
      </c>
      <c r="L43">
        <f>'pr PIB'!AF43</f>
        <v>337.94499999999999</v>
      </c>
      <c r="M43">
        <f>'pr PIB'!AG43</f>
        <v>328.98500000000001</v>
      </c>
      <c r="O43">
        <f t="shared" si="1"/>
        <v>3340.4328884065517</v>
      </c>
      <c r="P43">
        <f t="shared" si="2"/>
        <v>3636.3112618665064</v>
      </c>
      <c r="Q43">
        <f t="shared" si="3"/>
        <v>5638.8769241091359</v>
      </c>
      <c r="R43">
        <f t="shared" si="4"/>
        <v>6041.5863225400644</v>
      </c>
      <c r="S43">
        <f t="shared" si="5"/>
        <v>5727.9735338145838</v>
      </c>
    </row>
    <row r="44" spans="1:19">
      <c r="A44" t="str">
        <f>Données!A45</f>
        <v>Djibouti</v>
      </c>
      <c r="C44" s="49">
        <f>'pr POP'!H44</f>
        <v>690219</v>
      </c>
      <c r="D44" s="49">
        <f>'pr POP'!I44</f>
        <v>745757</v>
      </c>
      <c r="E44" s="49">
        <f>'pr POP'!J44</f>
        <v>805489.8</v>
      </c>
      <c r="F44" s="49">
        <f>'pr POP'!K44</f>
        <v>868799.4</v>
      </c>
      <c r="G44" s="49">
        <f>'pr POP'!L44</f>
        <v>936530.5</v>
      </c>
      <c r="I44">
        <f>'pr PIB'!AC44</f>
        <v>0.52750000000000008</v>
      </c>
      <c r="J44">
        <f>'pr PIB'!AD44</f>
        <v>0.60460000000000003</v>
      </c>
      <c r="K44">
        <f>'pr PIB'!AE44</f>
        <v>0.86499999999999999</v>
      </c>
      <c r="L44">
        <f>'pr PIB'!AF44</f>
        <v>1.347</v>
      </c>
      <c r="M44">
        <f>'pr PIB'!AG44</f>
        <v>2.0447999999999995</v>
      </c>
      <c r="O44">
        <f t="shared" si="1"/>
        <v>76.425018725940618</v>
      </c>
      <c r="P44">
        <f t="shared" si="2"/>
        <v>81.071984574063663</v>
      </c>
      <c r="Q44">
        <f t="shared" si="3"/>
        <v>107.38807617427308</v>
      </c>
      <c r="R44">
        <f t="shared" si="4"/>
        <v>155.04154353697757</v>
      </c>
      <c r="S44">
        <f t="shared" si="5"/>
        <v>218.33779038696545</v>
      </c>
    </row>
    <row r="45" spans="1:19">
      <c r="A45" t="str">
        <f>Données!A46</f>
        <v>Égypte</v>
      </c>
      <c r="C45" s="49">
        <f>'pr POP'!H45</f>
        <v>66857930</v>
      </c>
      <c r="D45" s="49">
        <f>'pr POP'!I45</f>
        <v>71493487</v>
      </c>
      <c r="E45" s="49">
        <f>'pr POP'!J45</f>
        <v>78280047</v>
      </c>
      <c r="F45" s="49">
        <f>'pr POP'!K45</f>
        <v>86508403.799999997</v>
      </c>
      <c r="G45" s="49">
        <f>'pr POP'!L45</f>
        <v>95438951.75</v>
      </c>
      <c r="I45">
        <f>'pr PIB'!AC45</f>
        <v>92.113500000000002</v>
      </c>
      <c r="J45">
        <f>'pr PIB'!AD45</f>
        <v>93.0608</v>
      </c>
      <c r="K45">
        <f>'pr PIB'!AE45</f>
        <v>142.63939999999999</v>
      </c>
      <c r="L45">
        <f>'pr PIB'!AF45</f>
        <v>270.01859999999999</v>
      </c>
      <c r="M45">
        <f>'pr PIB'!AG45</f>
        <v>290.04699999999997</v>
      </c>
      <c r="O45">
        <f t="shared" si="1"/>
        <v>137.77498046978121</v>
      </c>
      <c r="P45">
        <f t="shared" si="2"/>
        <v>130.16682204911896</v>
      </c>
      <c r="Q45">
        <f t="shared" si="3"/>
        <v>182.21680423876086</v>
      </c>
      <c r="R45">
        <f t="shared" si="4"/>
        <v>312.12990662070223</v>
      </c>
      <c r="S45">
        <f t="shared" si="5"/>
        <v>303.90840917843587</v>
      </c>
    </row>
    <row r="46" spans="1:19">
      <c r="A46" t="str">
        <f>Données!A47</f>
        <v>Émirats arabes unis</v>
      </c>
      <c r="C46" s="49">
        <f>'pr POP'!H46</f>
        <v>2889624</v>
      </c>
      <c r="D46" s="49">
        <f>'pr POP'!I46</f>
        <v>3539212</v>
      </c>
      <c r="E46" s="49">
        <f>'pr POP'!J46</f>
        <v>6212819.2000000002</v>
      </c>
      <c r="F46" s="49">
        <f>'pr POP'!K46</f>
        <v>9010089.1999999993</v>
      </c>
      <c r="G46" s="49">
        <f>'pr POP'!L46</f>
        <v>9435510.5</v>
      </c>
      <c r="I46">
        <f>'pr PIB'!AC46</f>
        <v>78.129500000000007</v>
      </c>
      <c r="J46">
        <f>'pr PIB'!AD46</f>
        <v>117.8382</v>
      </c>
      <c r="K46">
        <f>'pr PIB'!AE46</f>
        <v>245.93440000000001</v>
      </c>
      <c r="L46">
        <f>'pr PIB'!AF46</f>
        <v>361.65780000000001</v>
      </c>
      <c r="M46">
        <f>'pr PIB'!AG46</f>
        <v>390.0532</v>
      </c>
      <c r="O46">
        <f t="shared" si="1"/>
        <v>2703.7946805535948</v>
      </c>
      <c r="P46">
        <f t="shared" si="2"/>
        <v>3329.5038556605255</v>
      </c>
      <c r="Q46">
        <f t="shared" si="3"/>
        <v>3958.4992268888172</v>
      </c>
      <c r="R46">
        <f t="shared" si="4"/>
        <v>4013.9203061385901</v>
      </c>
      <c r="S46">
        <f t="shared" si="5"/>
        <v>4133.8854956496525</v>
      </c>
    </row>
    <row r="47" spans="1:19">
      <c r="A47" t="str">
        <f>Données!A48</f>
        <v>Équateur</v>
      </c>
      <c r="C47" s="49">
        <f>'pr POP'!H47</f>
        <v>12320282</v>
      </c>
      <c r="D47" s="49">
        <f>'pr POP'!I47</f>
        <v>13141064.199999999</v>
      </c>
      <c r="E47" s="49">
        <f>'pr POP'!J47</f>
        <v>14298390.199999999</v>
      </c>
      <c r="F47" s="49">
        <f>'pr POP'!K47</f>
        <v>15477682.800000001</v>
      </c>
      <c r="G47" s="49">
        <f>'pr POP'!L47</f>
        <v>16643213.25</v>
      </c>
      <c r="I47">
        <f>'pr PIB'!AC47</f>
        <v>23.606999999999999</v>
      </c>
      <c r="J47">
        <f>'pr PIB'!AD47</f>
        <v>28.072199999999999</v>
      </c>
      <c r="K47">
        <f>'pr PIB'!AE47</f>
        <v>52.720000000000006</v>
      </c>
      <c r="L47">
        <f>'pr PIB'!AF47</f>
        <v>86.7226</v>
      </c>
      <c r="M47">
        <f>'pr PIB'!AG47</f>
        <v>103.4648</v>
      </c>
      <c r="O47">
        <f t="shared" si="1"/>
        <v>191.61087384201107</v>
      </c>
      <c r="P47">
        <f t="shared" si="2"/>
        <v>213.62196830299331</v>
      </c>
      <c r="Q47">
        <f t="shared" si="3"/>
        <v>368.71283593869197</v>
      </c>
      <c r="R47">
        <f t="shared" si="4"/>
        <v>560.30738658114888</v>
      </c>
      <c r="S47">
        <f t="shared" si="5"/>
        <v>621.66360813768938</v>
      </c>
    </row>
    <row r="48" spans="1:19">
      <c r="A48" s="72" t="str">
        <f>Données!A49</f>
        <v>Érythrée</v>
      </c>
      <c r="C48" s="49">
        <f>'pr POP'!H48</f>
        <v>3383500</v>
      </c>
      <c r="D48" s="49">
        <f>'pr POP'!I48</f>
        <v>3794400</v>
      </c>
      <c r="E48" s="49">
        <f>'pr POP'!J48</f>
        <v>4398000</v>
      </c>
      <c r="F48" s="49">
        <f>'pr POP'!K48</f>
        <v>4497800</v>
      </c>
      <c r="G48" s="49">
        <f>'pr POP'!L48</f>
        <v>4595000</v>
      </c>
      <c r="I48">
        <f>'pr PIB'!AC48</f>
        <v>0.8015000000000001</v>
      </c>
      <c r="J48">
        <f>'pr PIB'!AD48</f>
        <v>0.83320000000000005</v>
      </c>
      <c r="K48">
        <f>'pr PIB'!AE48</f>
        <v>1.3728</v>
      </c>
      <c r="L48">
        <f>'pr PIB'!AF48</f>
        <v>3.0534000000000003</v>
      </c>
      <c r="M48">
        <f>'pr PIB'!AG48</f>
        <v>5.9398</v>
      </c>
      <c r="O48">
        <f t="shared" si="1"/>
        <v>23.688488251810259</v>
      </c>
      <c r="P48">
        <f t="shared" si="2"/>
        <v>21.958675943495678</v>
      </c>
      <c r="Q48">
        <f t="shared" si="3"/>
        <v>31.21418826739427</v>
      </c>
      <c r="R48">
        <f t="shared" si="4"/>
        <v>67.886522299791025</v>
      </c>
      <c r="S48">
        <f t="shared" si="5"/>
        <v>129.26659412404788</v>
      </c>
    </row>
    <row r="49" spans="1:19">
      <c r="A49" t="str">
        <f>Données!A50</f>
        <v>Espagne</v>
      </c>
      <c r="C49" s="49">
        <f>'pr POP'!H49</f>
        <v>40305192</v>
      </c>
      <c r="D49" s="49">
        <f>'pr POP'!I49</f>
        <v>41591874.799999997</v>
      </c>
      <c r="E49" s="49">
        <f>'pr POP'!J49</f>
        <v>45118865.799999997</v>
      </c>
      <c r="F49" s="49">
        <f>'pr POP'!K49</f>
        <v>46638715.200000003</v>
      </c>
      <c r="G49" s="49">
        <f>'pr POP'!L49</f>
        <v>46561346.5</v>
      </c>
      <c r="I49">
        <f>'pr PIB'!AC49</f>
        <v>625.62699999999995</v>
      </c>
      <c r="J49">
        <f>'pr PIB'!AD49</f>
        <v>781.97039999999993</v>
      </c>
      <c r="K49">
        <f>'pr PIB'!AE49</f>
        <v>1410.364</v>
      </c>
      <c r="L49">
        <f>'pr PIB'!AF49</f>
        <v>1400.3720000000001</v>
      </c>
      <c r="M49">
        <f>'pr PIB'!AG49</f>
        <v>1321.932</v>
      </c>
      <c r="O49">
        <f t="shared" si="1"/>
        <v>1552.2243387402793</v>
      </c>
      <c r="P49">
        <f t="shared" si="2"/>
        <v>1880.1037552651992</v>
      </c>
      <c r="Q49">
        <f t="shared" si="3"/>
        <v>3125.8853142536223</v>
      </c>
      <c r="R49">
        <f t="shared" si="4"/>
        <v>3002.5955775042448</v>
      </c>
      <c r="S49">
        <f t="shared" si="5"/>
        <v>2839.1189245353976</v>
      </c>
    </row>
    <row r="50" spans="1:19">
      <c r="A50" t="str">
        <f>Données!A51</f>
        <v>Estonie</v>
      </c>
      <c r="C50" s="49">
        <f>'pr POP'!H50</f>
        <v>1388200</v>
      </c>
      <c r="D50" s="49">
        <f>'pr POP'!I50</f>
        <v>1379544</v>
      </c>
      <c r="E50" s="49">
        <f>'pr POP'!J50</f>
        <v>1342774</v>
      </c>
      <c r="F50" s="49">
        <f>'pr POP'!K50</f>
        <v>1322830.3999999999</v>
      </c>
      <c r="G50" s="49">
        <f>'pr POP'!L50</f>
        <v>1317366.25</v>
      </c>
      <c r="I50">
        <f>'pr PIB'!AC50</f>
        <v>5.681</v>
      </c>
      <c r="J50">
        <f>'pr PIB'!AD50</f>
        <v>8.2463999999999995</v>
      </c>
      <c r="K50">
        <f>'pr PIB'!AE50</f>
        <v>19.454599999999999</v>
      </c>
      <c r="L50">
        <f>'pr PIB'!AF50</f>
        <v>23.517400000000002</v>
      </c>
      <c r="M50">
        <f>'pr PIB'!AG50</f>
        <v>26.982599999999998</v>
      </c>
      <c r="O50">
        <f t="shared" si="1"/>
        <v>409.23498055035299</v>
      </c>
      <c r="P50">
        <f t="shared" si="2"/>
        <v>597.76273899201476</v>
      </c>
      <c r="Q50">
        <f t="shared" si="3"/>
        <v>1448.8365130692134</v>
      </c>
      <c r="R50">
        <f t="shared" si="4"/>
        <v>1777.8091583017749</v>
      </c>
      <c r="S50">
        <f t="shared" si="5"/>
        <v>2048.2231118339337</v>
      </c>
    </row>
    <row r="51" spans="1:19">
      <c r="A51" t="str">
        <f>Données!A52</f>
        <v>Eswatini</v>
      </c>
      <c r="C51" s="49">
        <f>'pr POP'!H51</f>
        <v>987013</v>
      </c>
      <c r="D51" s="49">
        <f>'pr POP'!I51</f>
        <v>1017438.2</v>
      </c>
      <c r="E51" s="49">
        <f>'pr POP'!J51</f>
        <v>1043347</v>
      </c>
      <c r="F51" s="49">
        <f>'pr POP'!K51</f>
        <v>1079603.3999999999</v>
      </c>
      <c r="G51" s="49">
        <f>'pr POP'!L51</f>
        <v>1119743</v>
      </c>
      <c r="I51">
        <f>'pr PIB'!AC51</f>
        <v>1.7805</v>
      </c>
      <c r="J51">
        <f>'pr PIB'!AD51</f>
        <v>1.9381999999999997</v>
      </c>
      <c r="K51">
        <f>'pr PIB'!AE51</f>
        <v>3.3658000000000001</v>
      </c>
      <c r="L51">
        <f>'pr PIB'!AF51</f>
        <v>4.6063999999999998</v>
      </c>
      <c r="M51">
        <f>'pr PIB'!AG51</f>
        <v>4.3238000000000003</v>
      </c>
      <c r="O51">
        <f t="shared" si="1"/>
        <v>180.39276078430578</v>
      </c>
      <c r="P51">
        <f t="shared" si="2"/>
        <v>190.49805678615172</v>
      </c>
      <c r="Q51">
        <f t="shared" si="3"/>
        <v>322.59641327381973</v>
      </c>
      <c r="R51">
        <f t="shared" si="4"/>
        <v>426.67520313478082</v>
      </c>
      <c r="S51">
        <f t="shared" si="5"/>
        <v>386.14217726746233</v>
      </c>
    </row>
    <row r="52" spans="1:19">
      <c r="A52" t="str">
        <f>Données!A53</f>
        <v>États-Unis</v>
      </c>
      <c r="C52" s="49">
        <f>'pr POP'!H52</f>
        <v>277447000</v>
      </c>
      <c r="D52" s="49">
        <f>'pr POP'!I52</f>
        <v>287533958</v>
      </c>
      <c r="E52" s="49">
        <f>'pr POP'!J52</f>
        <v>301198642.60000002</v>
      </c>
      <c r="F52" s="49">
        <f>'pr POP'!K52</f>
        <v>313844892</v>
      </c>
      <c r="G52" s="49">
        <f>'pr POP'!L52</f>
        <v>324032142.5</v>
      </c>
      <c r="I52">
        <f>'pr PIB'!AC52</f>
        <v>9346.7649999999994</v>
      </c>
      <c r="J52">
        <f>'pr PIB'!AD52</f>
        <v>11088.522000000001</v>
      </c>
      <c r="K52">
        <f>'pr PIB'!AE52</f>
        <v>14092.973999999998</v>
      </c>
      <c r="L52">
        <f>'pr PIB'!AF52</f>
        <v>16207.655999999999</v>
      </c>
      <c r="M52">
        <f>'pr PIB'!AG52</f>
        <v>19650.113999999998</v>
      </c>
      <c r="O52">
        <f t="shared" si="1"/>
        <v>3368.8470230350299</v>
      </c>
      <c r="P52">
        <f t="shared" si="2"/>
        <v>3856.4217169785561</v>
      </c>
      <c r="Q52">
        <f t="shared" si="3"/>
        <v>4678.963317479438</v>
      </c>
      <c r="R52">
        <f t="shared" si="4"/>
        <v>5164.2248808688591</v>
      </c>
      <c r="S52">
        <f t="shared" si="5"/>
        <v>6064.2483947406536</v>
      </c>
    </row>
    <row r="53" spans="1:19">
      <c r="A53" t="str">
        <f>Données!A54</f>
        <v>Éthiopie</v>
      </c>
      <c r="C53" s="49">
        <f>'pr POP'!H53</f>
        <v>63425368.5</v>
      </c>
      <c r="D53" s="49">
        <f>'pr POP'!I53</f>
        <v>70187281.400000006</v>
      </c>
      <c r="E53" s="49">
        <f>'pr POP'!J53</f>
        <v>80732002.599999994</v>
      </c>
      <c r="F53" s="49">
        <f>'pr POP'!K53</f>
        <v>92797380</v>
      </c>
      <c r="G53" s="49">
        <f>'pr POP'!L53</f>
        <v>105015885.5</v>
      </c>
      <c r="I53">
        <f>'pr PIB'!AC53</f>
        <v>8.0024999999999995</v>
      </c>
      <c r="J53">
        <f>'pr PIB'!AD53</f>
        <v>8.6147999999999989</v>
      </c>
      <c r="K53">
        <f>'pr PIB'!AE53</f>
        <v>21.338999999999999</v>
      </c>
      <c r="L53">
        <f>'pr PIB'!AF53</f>
        <v>40.960999999999999</v>
      </c>
      <c r="M53">
        <f>'pr PIB'!AG53</f>
        <v>76.191800000000001</v>
      </c>
      <c r="O53">
        <f t="shared" si="1"/>
        <v>12.617191179582978</v>
      </c>
      <c r="P53">
        <f t="shared" si="2"/>
        <v>12.27401863722848</v>
      </c>
      <c r="Q53">
        <f t="shared" si="3"/>
        <v>26.431897280843618</v>
      </c>
      <c r="R53">
        <f t="shared" si="4"/>
        <v>44.140254821849496</v>
      </c>
      <c r="S53">
        <f t="shared" si="5"/>
        <v>72.552642523782751</v>
      </c>
    </row>
    <row r="54" spans="1:19">
      <c r="A54" t="str">
        <f>Données!A55</f>
        <v>Fidji</v>
      </c>
      <c r="C54" s="49">
        <f>'pr POP'!H54</f>
        <v>803230</v>
      </c>
      <c r="D54" s="49">
        <f>'pr POP'!I54</f>
        <v>814824.8</v>
      </c>
      <c r="E54" s="49">
        <f>'pr POP'!J54</f>
        <v>836932.4</v>
      </c>
      <c r="F54" s="49">
        <f>'pr POP'!K54</f>
        <v>864079.4</v>
      </c>
      <c r="G54" s="49">
        <f>'pr POP'!L54</f>
        <v>875492</v>
      </c>
      <c r="I54">
        <f>'pr PIB'!AC54</f>
        <v>1.7945</v>
      </c>
      <c r="J54">
        <f>'pr PIB'!AD54</f>
        <v>2.0344000000000002</v>
      </c>
      <c r="K54">
        <f>'pr PIB'!AE54</f>
        <v>3.1657999999999999</v>
      </c>
      <c r="L54">
        <f>'pr PIB'!AF54</f>
        <v>3.9121999999999999</v>
      </c>
      <c r="M54">
        <f>'pr PIB'!AG54</f>
        <v>4.8492000000000006</v>
      </c>
      <c r="O54">
        <f t="shared" si="1"/>
        <v>223.41048018624804</v>
      </c>
      <c r="P54">
        <f t="shared" si="2"/>
        <v>249.67330400351096</v>
      </c>
      <c r="Q54">
        <f t="shared" si="3"/>
        <v>378.26233038654016</v>
      </c>
      <c r="R54">
        <f t="shared" si="4"/>
        <v>452.75931818302809</v>
      </c>
      <c r="S54">
        <f t="shared" si="5"/>
        <v>553.88284530298404</v>
      </c>
    </row>
    <row r="55" spans="1:19">
      <c r="A55" t="str">
        <f>Données!A56</f>
        <v>Finlande</v>
      </c>
      <c r="C55" s="49">
        <f>'pr POP'!H55</f>
        <v>5159486</v>
      </c>
      <c r="D55" s="49">
        <f>'pr POP'!I55</f>
        <v>5201200.2</v>
      </c>
      <c r="E55" s="49">
        <f>'pr POP'!J55</f>
        <v>5290670.8</v>
      </c>
      <c r="F55" s="49">
        <f>'pr POP'!K55</f>
        <v>5413215.7999999998</v>
      </c>
      <c r="G55" s="49">
        <f>'pr POP'!L55</f>
        <v>5500274.5</v>
      </c>
      <c r="I55">
        <f>'pr PIB'!AC55</f>
        <v>134.755</v>
      </c>
      <c r="J55">
        <f>'pr PIB'!AD55</f>
        <v>152.709</v>
      </c>
      <c r="K55">
        <f>'pr PIB'!AE55</f>
        <v>242.89259999999999</v>
      </c>
      <c r="L55">
        <f>'pr PIB'!AF55</f>
        <v>264.42860000000002</v>
      </c>
      <c r="M55">
        <f>'pr PIB'!AG55</f>
        <v>255.2868</v>
      </c>
      <c r="O55">
        <f t="shared" si="1"/>
        <v>2611.791174547232</v>
      </c>
      <c r="P55">
        <f t="shared" si="2"/>
        <v>2936.0338792573298</v>
      </c>
      <c r="Q55">
        <f t="shared" si="3"/>
        <v>4590.9603750057558</v>
      </c>
      <c r="R55">
        <f t="shared" si="4"/>
        <v>4884.8708377744706</v>
      </c>
      <c r="S55">
        <f t="shared" si="5"/>
        <v>4641.3465364319545</v>
      </c>
    </row>
    <row r="56" spans="1:19">
      <c r="A56" t="str">
        <f>Données!A57</f>
        <v>France</v>
      </c>
      <c r="C56" s="49">
        <f>'pr POP'!H56</f>
        <v>60341503</v>
      </c>
      <c r="D56" s="49">
        <f>'pr POP'!I56</f>
        <v>61804995.600000001</v>
      </c>
      <c r="E56" s="49">
        <f>'pr POP'!J56</f>
        <v>63979796.200000003</v>
      </c>
      <c r="F56" s="49">
        <f>'pr POP'!K56</f>
        <v>65668976.600000001</v>
      </c>
      <c r="G56" s="49">
        <f>'pr POP'!L56</f>
        <v>66826380.5</v>
      </c>
      <c r="I56">
        <f>'pr PIB'!AC56</f>
        <v>1499.875</v>
      </c>
      <c r="J56">
        <f>'pr PIB'!AD56</f>
        <v>1640.7800000000002</v>
      </c>
      <c r="K56">
        <f>'pr PIB'!AE56</f>
        <v>2562.0739999999996</v>
      </c>
      <c r="L56">
        <f>'pr PIB'!AF56</f>
        <v>2773.1080000000002</v>
      </c>
      <c r="M56">
        <f>'pr PIB'!AG56</f>
        <v>2606.0300000000002</v>
      </c>
      <c r="O56">
        <f t="shared" si="1"/>
        <v>2485.6440848017987</v>
      </c>
      <c r="P56">
        <f t="shared" si="2"/>
        <v>2654.7692206291499</v>
      </c>
      <c r="Q56">
        <f t="shared" si="3"/>
        <v>4004.5047845901072</v>
      </c>
      <c r="R56">
        <f t="shared" si="4"/>
        <v>4222.858560582471</v>
      </c>
      <c r="S56">
        <f t="shared" si="5"/>
        <v>3899.7024535841806</v>
      </c>
    </row>
    <row r="57" spans="1:19">
      <c r="A57" t="str">
        <f>Données!A58</f>
        <v>Gabon</v>
      </c>
      <c r="C57" s="49">
        <f>'pr POP'!H57</f>
        <v>1184556.5</v>
      </c>
      <c r="D57" s="49">
        <f>'pr POP'!I57</f>
        <v>1289685.2</v>
      </c>
      <c r="E57" s="49">
        <f>'pr POP'!J57</f>
        <v>1476148.8</v>
      </c>
      <c r="F57" s="49">
        <f>'pr POP'!K57</f>
        <v>1751865.6</v>
      </c>
      <c r="G57" s="49">
        <f>'pr POP'!L57</f>
        <v>2034914.25</v>
      </c>
      <c r="I57">
        <f>'pr PIB'!AC57</f>
        <v>4.87</v>
      </c>
      <c r="J57">
        <f>'pr PIB'!AD57</f>
        <v>6.0038</v>
      </c>
      <c r="K57">
        <f>'pr PIB'!AE57</f>
        <v>11.972</v>
      </c>
      <c r="L57">
        <f>'pr PIB'!AF57</f>
        <v>17.114800000000002</v>
      </c>
      <c r="M57">
        <f>'pr PIB'!AG57</f>
        <v>15.4138</v>
      </c>
      <c r="O57">
        <f t="shared" si="1"/>
        <v>411.12433218677199</v>
      </c>
      <c r="P57">
        <f t="shared" si="2"/>
        <v>465.52445511509325</v>
      </c>
      <c r="Q57">
        <f t="shared" si="3"/>
        <v>811.02934880277655</v>
      </c>
      <c r="R57">
        <f t="shared" si="4"/>
        <v>976.94709000507805</v>
      </c>
      <c r="S57">
        <f t="shared" si="5"/>
        <v>757.46680726227157</v>
      </c>
    </row>
    <row r="58" spans="1:19">
      <c r="A58" t="str">
        <f>Données!A59</f>
        <v>Gambie</v>
      </c>
      <c r="C58" s="49">
        <f>'pr POP'!H58</f>
        <v>1257629</v>
      </c>
      <c r="D58" s="49">
        <f>'pr POP'!I58</f>
        <v>1405698</v>
      </c>
      <c r="E58" s="49">
        <f>'pr POP'!J58</f>
        <v>1640919.6</v>
      </c>
      <c r="F58" s="49">
        <f>'pr POP'!K58</f>
        <v>1906821.4</v>
      </c>
      <c r="G58" s="49">
        <f>'pr POP'!L58</f>
        <v>2182248.75</v>
      </c>
      <c r="I58">
        <f>'pr PIB'!AC58</f>
        <v>1.0660000000000001</v>
      </c>
      <c r="J58">
        <f>'pr PIB'!AD58</f>
        <v>0.98059999999999992</v>
      </c>
      <c r="K58">
        <f>'pr PIB'!AE58</f>
        <v>1.3047999999999997</v>
      </c>
      <c r="L58">
        <f>'pr PIB'!AF58</f>
        <v>1.4154</v>
      </c>
      <c r="M58">
        <f>'pr PIB'!AG58</f>
        <v>1.5312000000000001</v>
      </c>
      <c r="O58">
        <f t="shared" si="1"/>
        <v>84.762676433192937</v>
      </c>
      <c r="P58">
        <f t="shared" si="2"/>
        <v>69.75893826412215</v>
      </c>
      <c r="Q58">
        <f t="shared" si="3"/>
        <v>79.516388249613186</v>
      </c>
      <c r="R58">
        <f t="shared" si="4"/>
        <v>74.228241826948249</v>
      </c>
      <c r="S58">
        <f t="shared" si="5"/>
        <v>70.166153148214661</v>
      </c>
    </row>
    <row r="59" spans="1:19">
      <c r="A59" t="str">
        <f>Données!A60</f>
        <v>Géorgie</v>
      </c>
      <c r="C59" s="49">
        <f>'pr POP'!H59</f>
        <v>4200399.5</v>
      </c>
      <c r="D59" s="49">
        <f>'pr POP'!I59</f>
        <v>3989819</v>
      </c>
      <c r="E59" s="49">
        <f>'pr POP'!J59</f>
        <v>3861168.4</v>
      </c>
      <c r="F59" s="49">
        <f>'pr POP'!K59</f>
        <v>3741818.4</v>
      </c>
      <c r="G59" s="49">
        <f>'pr POP'!L59</f>
        <v>3727946.25</v>
      </c>
      <c r="I59">
        <f>'pr PIB'!AC59</f>
        <v>3.2060000000000004</v>
      </c>
      <c r="J59">
        <f>'pr PIB'!AD59</f>
        <v>3.7576000000000001</v>
      </c>
      <c r="K59">
        <f>'pr PIB'!AE59</f>
        <v>9.5782000000000007</v>
      </c>
      <c r="L59">
        <f>'pr PIB'!AF59</f>
        <v>14.914000000000001</v>
      </c>
      <c r="M59">
        <f>'pr PIB'!AG59</f>
        <v>15.3978</v>
      </c>
      <c r="O59">
        <f t="shared" si="1"/>
        <v>76.326073269935407</v>
      </c>
      <c r="P59">
        <f t="shared" si="2"/>
        <v>94.179710909191627</v>
      </c>
      <c r="Q59">
        <f t="shared" si="3"/>
        <v>248.06480856934397</v>
      </c>
      <c r="R59">
        <f t="shared" si="4"/>
        <v>398.57626441732185</v>
      </c>
      <c r="S59">
        <f t="shared" si="5"/>
        <v>413.03707101463709</v>
      </c>
    </row>
    <row r="60" spans="1:19">
      <c r="A60" t="str">
        <f>Données!A61</f>
        <v>Ghana</v>
      </c>
      <c r="C60" s="49">
        <f>'pr POP'!H60</f>
        <v>18584757.5</v>
      </c>
      <c r="D60" s="49">
        <f>'pr POP'!I60</f>
        <v>20260957.399999999</v>
      </c>
      <c r="E60" s="49">
        <f>'pr POP'!J60</f>
        <v>22978481.600000001</v>
      </c>
      <c r="F60" s="49">
        <f>'pr POP'!K60</f>
        <v>25999178.399999999</v>
      </c>
      <c r="G60" s="49">
        <f>'pr POP'!L60</f>
        <v>28804932.5</v>
      </c>
      <c r="I60">
        <f>'pr PIB'!AC60</f>
        <v>17.454499999999999</v>
      </c>
      <c r="J60">
        <f>'pr PIB'!AD60</f>
        <v>15.126200000000001</v>
      </c>
      <c r="K60">
        <f>'pr PIB'!AE60</f>
        <v>31.982799999999997</v>
      </c>
      <c r="L60">
        <f>'pr PIB'!AF60</f>
        <v>53.928800000000003</v>
      </c>
      <c r="M60">
        <f>'pr PIB'!AG60</f>
        <v>59.202200000000005</v>
      </c>
      <c r="O60">
        <f t="shared" si="1"/>
        <v>93.918362938015193</v>
      </c>
      <c r="P60">
        <f t="shared" si="2"/>
        <v>74.656886648406854</v>
      </c>
      <c r="Q60">
        <f t="shared" si="3"/>
        <v>139.18587205518398</v>
      </c>
      <c r="R60">
        <f t="shared" si="4"/>
        <v>207.42501616897249</v>
      </c>
      <c r="S60">
        <f t="shared" si="5"/>
        <v>205.52799420724213</v>
      </c>
    </row>
    <row r="61" spans="1:19">
      <c r="A61" t="str">
        <f>Données!A62</f>
        <v>Grèce</v>
      </c>
      <c r="C61" s="49">
        <f>'pr POP'!H61</f>
        <v>10741103.5</v>
      </c>
      <c r="D61" s="49">
        <f>'pr POP'!I61</f>
        <v>10890634.6</v>
      </c>
      <c r="E61" s="49">
        <f>'pr POP'!J61</f>
        <v>11048201.4</v>
      </c>
      <c r="F61" s="49">
        <f>'pr POP'!K61</f>
        <v>11025775</v>
      </c>
      <c r="G61" s="49">
        <f>'pr POP'!L61</f>
        <v>10769800.25</v>
      </c>
      <c r="I61">
        <f>'pr PIB'!AC61</f>
        <v>147.02800000000002</v>
      </c>
      <c r="J61">
        <f>'pr PIB'!AD61</f>
        <v>173.16699999999997</v>
      </c>
      <c r="K61">
        <f>'pr PIB'!AE61</f>
        <v>305.52960000000002</v>
      </c>
      <c r="L61">
        <f>'pr PIB'!AF61</f>
        <v>262.22619999999995</v>
      </c>
      <c r="M61">
        <f>'pr PIB'!AG61</f>
        <v>206.86700000000002</v>
      </c>
      <c r="O61">
        <f t="shared" si="1"/>
        <v>1368.8351480832489</v>
      </c>
      <c r="P61">
        <f t="shared" si="2"/>
        <v>1590.0542655246184</v>
      </c>
      <c r="Q61">
        <f t="shared" si="3"/>
        <v>2765.4238815740632</v>
      </c>
      <c r="R61">
        <f t="shared" si="4"/>
        <v>2378.3017520310359</v>
      </c>
      <c r="S61">
        <f t="shared" si="5"/>
        <v>1920.8062842205454</v>
      </c>
    </row>
    <row r="62" spans="1:19">
      <c r="A62" t="str">
        <f>Données!A63</f>
        <v>Guatemala</v>
      </c>
      <c r="C62" s="49">
        <f>'pr POP'!H62</f>
        <v>11260352</v>
      </c>
      <c r="D62" s="49">
        <f>'pr POP'!I62</f>
        <v>12216388</v>
      </c>
      <c r="E62" s="49">
        <f>'pr POP'!J62</f>
        <v>13703213.4</v>
      </c>
      <c r="F62" s="49">
        <f>'pr POP'!K62</f>
        <v>15273812.4</v>
      </c>
      <c r="G62" s="49">
        <f>'pr POP'!L62</f>
        <v>16749558</v>
      </c>
      <c r="I62">
        <f>'pr PIB'!AC62</f>
        <v>16.990000000000002</v>
      </c>
      <c r="J62">
        <f>'pr PIB'!AD62</f>
        <v>20.51</v>
      </c>
      <c r="K62">
        <f>'pr PIB'!AE62</f>
        <v>33.685200000000002</v>
      </c>
      <c r="L62">
        <f>'pr PIB'!AF62</f>
        <v>50.390799999999999</v>
      </c>
      <c r="M62">
        <f>'pr PIB'!AG62</f>
        <v>73.872799999999998</v>
      </c>
      <c r="O62">
        <f t="shared" si="1"/>
        <v>150.88338268643824</v>
      </c>
      <c r="P62">
        <f t="shared" si="2"/>
        <v>167.88923207088709</v>
      </c>
      <c r="Q62">
        <f t="shared" si="3"/>
        <v>245.81971408253776</v>
      </c>
      <c r="R62">
        <f t="shared" si="4"/>
        <v>329.91632135012998</v>
      </c>
      <c r="S62">
        <f t="shared" si="5"/>
        <v>441.04328006745016</v>
      </c>
    </row>
    <row r="63" spans="1:19">
      <c r="A63" t="str">
        <f>Données!A64</f>
        <v>Guinée</v>
      </c>
      <c r="C63" s="49">
        <f>'pr POP'!H63</f>
        <v>7957762</v>
      </c>
      <c r="D63" s="49">
        <f>'pr POP'!I63</f>
        <v>8584544.1999999993</v>
      </c>
      <c r="E63" s="49">
        <f>'pr POP'!J63</f>
        <v>9527685.8000000007</v>
      </c>
      <c r="F63" s="49">
        <f>'pr POP'!K63</f>
        <v>10661692.6</v>
      </c>
      <c r="G63" s="49">
        <f>'pr POP'!L63</f>
        <v>11913096.5</v>
      </c>
      <c r="I63">
        <f>'pr PIB'!AC63</f>
        <v>4.9005000000000001</v>
      </c>
      <c r="J63">
        <f>'pr PIB'!AD63</f>
        <v>4.3360000000000003</v>
      </c>
      <c r="K63">
        <f>'pr PIB'!AE63</f>
        <v>5.7440000000000007</v>
      </c>
      <c r="L63">
        <f>'pr PIB'!AF63</f>
        <v>7.4736000000000002</v>
      </c>
      <c r="M63">
        <f>'pr PIB'!AG63</f>
        <v>10.4496</v>
      </c>
      <c r="O63">
        <f t="shared" si="1"/>
        <v>61.581384313830952</v>
      </c>
      <c r="P63">
        <f t="shared" si="2"/>
        <v>50.509379403043916</v>
      </c>
      <c r="Q63">
        <f t="shared" si="3"/>
        <v>60.287462460191549</v>
      </c>
      <c r="R63">
        <f t="shared" si="4"/>
        <v>70.097687866183648</v>
      </c>
      <c r="S63">
        <f t="shared" si="5"/>
        <v>87.715230041156801</v>
      </c>
    </row>
    <row r="64" spans="1:19">
      <c r="A64" t="str">
        <f>Données!A65</f>
        <v>Guinée équatoriale</v>
      </c>
      <c r="C64" s="49">
        <f>'pr POP'!H64</f>
        <v>570131</v>
      </c>
      <c r="D64" s="49">
        <f>'pr POP'!I64</f>
        <v>659968.80000000005</v>
      </c>
      <c r="E64" s="49">
        <f>'pr POP'!J64</f>
        <v>823631.4</v>
      </c>
      <c r="F64" s="49">
        <f>'pr POP'!K64</f>
        <v>1032074.4</v>
      </c>
      <c r="G64" s="49">
        <f>'pr POP'!L64</f>
        <v>1238680.5</v>
      </c>
      <c r="I64">
        <f>'pr PIB'!AC64</f>
        <v>0.58899999999999997</v>
      </c>
      <c r="J64">
        <f>'pr PIB'!AD64</f>
        <v>2.9207999999999998</v>
      </c>
      <c r="K64">
        <f>'pr PIB'!AE64</f>
        <v>13.224200000000002</v>
      </c>
      <c r="L64">
        <f>'pr PIB'!AF64</f>
        <v>20.739599999999999</v>
      </c>
      <c r="M64">
        <f>'pr PIB'!AG64</f>
        <v>12.573200000000002</v>
      </c>
      <c r="O64">
        <f t="shared" si="1"/>
        <v>103.30959025206488</v>
      </c>
      <c r="P64">
        <f t="shared" si="2"/>
        <v>442.56637586504087</v>
      </c>
      <c r="Q64">
        <f t="shared" si="3"/>
        <v>1605.5968725815944</v>
      </c>
      <c r="R64">
        <f t="shared" si="4"/>
        <v>2009.5062914068985</v>
      </c>
      <c r="S64">
        <f t="shared" si="5"/>
        <v>1015.0478674686493</v>
      </c>
    </row>
    <row r="65" spans="1:19">
      <c r="A65" t="str">
        <f>Données!A66</f>
        <v>Guinée-Bissau</v>
      </c>
      <c r="C65" s="49">
        <f>'pr POP'!H65</f>
        <v>1165751</v>
      </c>
      <c r="D65" s="49">
        <f>'pr POP'!I65</f>
        <v>1255931.3999999999</v>
      </c>
      <c r="E65" s="49">
        <f>'pr POP'!J65</f>
        <v>1412982.2</v>
      </c>
      <c r="F65" s="49">
        <f>'pr POP'!K65</f>
        <v>1606252.6</v>
      </c>
      <c r="G65" s="49">
        <f>'pr POP'!L65</f>
        <v>1805523.5</v>
      </c>
      <c r="I65">
        <f>'pr PIB'!AC65</f>
        <v>0.39100000000000001</v>
      </c>
      <c r="J65">
        <f>'pr PIB'!AD65</f>
        <v>0.43259999999999998</v>
      </c>
      <c r="K65">
        <f>'pr PIB'!AE65</f>
        <v>0.71499999999999986</v>
      </c>
      <c r="L65">
        <f>'pr PIB'!AF65</f>
        <v>1.0082</v>
      </c>
      <c r="M65">
        <f>'pr PIB'!AG65</f>
        <v>1.3148000000000002</v>
      </c>
      <c r="O65">
        <f t="shared" si="1"/>
        <v>33.540610301856915</v>
      </c>
      <c r="P65">
        <f t="shared" si="2"/>
        <v>34.44455644631546</v>
      </c>
      <c r="Q65">
        <f t="shared" si="3"/>
        <v>50.602194422548273</v>
      </c>
      <c r="R65">
        <f t="shared" si="4"/>
        <v>62.76721357524962</v>
      </c>
      <c r="S65">
        <f t="shared" si="5"/>
        <v>72.820985160259625</v>
      </c>
    </row>
    <row r="66" spans="1:19">
      <c r="A66" t="str">
        <f>Données!A67</f>
        <v>Guyana</v>
      </c>
      <c r="C66" s="49">
        <f>'pr POP'!H66</f>
        <v>751726</v>
      </c>
      <c r="D66" s="49">
        <f>'pr POP'!I66</f>
        <v>745518</v>
      </c>
      <c r="E66" s="49">
        <f>'pr POP'!J66</f>
        <v>746703</v>
      </c>
      <c r="F66" s="49">
        <f>'pr POP'!K66</f>
        <v>755905.6</v>
      </c>
      <c r="G66" s="49">
        <f>'pr POP'!L66</f>
        <v>773255.75</v>
      </c>
      <c r="I66">
        <f>'pr PIB'!AC66</f>
        <v>1.1305000000000001</v>
      </c>
      <c r="J66">
        <f>'pr PIB'!AD66</f>
        <v>1.1734</v>
      </c>
      <c r="K66">
        <f>'pr PIB'!AE66</f>
        <v>1.6892</v>
      </c>
      <c r="L66">
        <f>'pr PIB'!AF66</f>
        <v>2.7551999999999999</v>
      </c>
      <c r="M66">
        <f>'pr PIB'!AG66</f>
        <v>3.5456000000000003</v>
      </c>
      <c r="O66">
        <f t="shared" si="1"/>
        <v>150.38724216004235</v>
      </c>
      <c r="P66">
        <f t="shared" si="2"/>
        <v>157.39391939564169</v>
      </c>
      <c r="Q66">
        <f t="shared" si="3"/>
        <v>226.22113477513818</v>
      </c>
      <c r="R66">
        <f t="shared" si="4"/>
        <v>364.48995747617164</v>
      </c>
      <c r="S66">
        <f t="shared" si="5"/>
        <v>458.5287597279426</v>
      </c>
    </row>
    <row r="67" spans="1:19" s="33" customFormat="1">
      <c r="A67" s="33" t="str">
        <f>Données!A68</f>
        <v>Haïti</v>
      </c>
      <c r="C67" s="95">
        <f>'pr POP'!H67</f>
        <v>8246868.5</v>
      </c>
      <c r="D67" s="95">
        <f>'pr POP'!I67</f>
        <v>8754791.1999999993</v>
      </c>
      <c r="E67" s="95">
        <f>'pr POP'!J67</f>
        <v>9496005.4000000004</v>
      </c>
      <c r="F67" s="95">
        <f>'pr POP'!K67</f>
        <v>10250050.6</v>
      </c>
      <c r="G67" s="95">
        <f>'pr POP'!L67</f>
        <v>10910263.5</v>
      </c>
      <c r="I67" s="33">
        <f>'pr PIB'!AC67</f>
        <v>3.9390000000000001</v>
      </c>
      <c r="J67" s="33">
        <f>'pr PIB'!AD67</f>
        <v>3.504</v>
      </c>
      <c r="K67" s="33">
        <f>'pr PIB'!AE67</f>
        <v>5.6169999999999991</v>
      </c>
      <c r="L67" s="33">
        <f>'pr PIB'!AF67</f>
        <v>7.8501999999999992</v>
      </c>
      <c r="M67" s="33">
        <f>'pr PIB'!AG67</f>
        <v>8.9170000000000016</v>
      </c>
      <c r="O67" s="33">
        <f>I67*$N$2/C67</f>
        <v>47.76358444420449</v>
      </c>
      <c r="P67" s="33">
        <f t="shared" ref="P67:P130" si="6">J67*$N$2/D67</f>
        <v>40.023798625831311</v>
      </c>
      <c r="Q67" s="33">
        <f t="shared" ref="Q67:Q130" si="7">K67*$N$2/E67</f>
        <v>59.151187930032123</v>
      </c>
      <c r="R67" s="33">
        <f t="shared" ref="R67:R130" si="8">L67*$N$2/F67</f>
        <v>76.58693899520847</v>
      </c>
      <c r="S67" s="33">
        <f t="shared" ref="S67:S130" si="9">M67*$N$2/G67</f>
        <v>81.730381672266674</v>
      </c>
    </row>
    <row r="68" spans="1:19">
      <c r="A68" t="str">
        <f>Données!A69</f>
        <v>Honduras</v>
      </c>
      <c r="C68" s="49">
        <f>'pr POP'!H68</f>
        <v>6308778.5</v>
      </c>
      <c r="D68" s="49">
        <f>'pr POP'!I68</f>
        <v>6928991.5999999996</v>
      </c>
      <c r="E68" s="49">
        <f>'pr POP'!J68</f>
        <v>7806706.2000000002</v>
      </c>
      <c r="F68" s="49">
        <f>'pr POP'!K68</f>
        <v>8638588.4000000004</v>
      </c>
      <c r="G68" s="49">
        <f>'pr POP'!L68</f>
        <v>9350061.5</v>
      </c>
      <c r="I68">
        <f>'pr PIB'!AC68</f>
        <v>6.3914999999999997</v>
      </c>
      <c r="J68">
        <f>'pr PIB'!AD68</f>
        <v>7.8713999999999995</v>
      </c>
      <c r="K68">
        <f>'pr PIB'!AE68</f>
        <v>12.212999999999999</v>
      </c>
      <c r="L68">
        <f>'pr PIB'!AF68</f>
        <v>18.032800000000002</v>
      </c>
      <c r="M68">
        <f>'pr PIB'!AG68</f>
        <v>22.845599999999997</v>
      </c>
      <c r="O68">
        <f t="shared" ref="O67:O130" si="10">I68*$N$2/C68</f>
        <v>101.31121262222156</v>
      </c>
      <c r="P68">
        <f t="shared" si="6"/>
        <v>113.60094591542008</v>
      </c>
      <c r="Q68">
        <f t="shared" si="7"/>
        <v>156.44241869893861</v>
      </c>
      <c r="R68">
        <f t="shared" si="8"/>
        <v>208.74706798161608</v>
      </c>
      <c r="S68">
        <f t="shared" si="9"/>
        <v>244.33636078222582</v>
      </c>
    </row>
    <row r="69" spans="1:19">
      <c r="A69" t="str">
        <f>Données!A70</f>
        <v>Hongrie</v>
      </c>
      <c r="C69" s="49">
        <f>'pr POP'!H69</f>
        <v>10252050</v>
      </c>
      <c r="D69" s="49">
        <f>'pr POP'!I69</f>
        <v>10158770.6</v>
      </c>
      <c r="E69" s="49">
        <f>'pr POP'!J69</f>
        <v>10055010.6</v>
      </c>
      <c r="F69" s="49">
        <f>'pr POP'!K69</f>
        <v>9930332.4000000004</v>
      </c>
      <c r="G69" s="49">
        <f>'pr POP'!L69</f>
        <v>9803450.5</v>
      </c>
      <c r="I69">
        <f>'pr PIB'!AC69</f>
        <v>48.97</v>
      </c>
      <c r="J69">
        <f>'pr PIB'!AD69</f>
        <v>71.648200000000003</v>
      </c>
      <c r="K69">
        <f>'pr PIB'!AE69</f>
        <v>131.35459999999998</v>
      </c>
      <c r="L69">
        <f>'pr PIB'!AF69</f>
        <v>134.97319999999999</v>
      </c>
      <c r="M69">
        <f>'pr PIB'!AG69</f>
        <v>142.66479999999999</v>
      </c>
      <c r="O69">
        <f t="shared" si="10"/>
        <v>477.66056544788603</v>
      </c>
      <c r="P69">
        <f t="shared" si="6"/>
        <v>705.28416105783515</v>
      </c>
      <c r="Q69">
        <f t="shared" si="7"/>
        <v>1306.359637253888</v>
      </c>
      <c r="R69">
        <f t="shared" si="8"/>
        <v>1359.2012287524233</v>
      </c>
      <c r="S69">
        <f t="shared" si="9"/>
        <v>1455.2508833496938</v>
      </c>
    </row>
    <row r="70" spans="1:19">
      <c r="A70" t="str">
        <f>Données!A71</f>
        <v>Inde</v>
      </c>
      <c r="C70" s="49">
        <f>'pr POP'!H70</f>
        <v>1028770868.5</v>
      </c>
      <c r="D70" s="49">
        <f>'pr POP'!I70</f>
        <v>1093207884.5999999</v>
      </c>
      <c r="E70" s="49">
        <f>'pr POP'!J70</f>
        <v>1182940334</v>
      </c>
      <c r="F70" s="49">
        <f>'pr POP'!K70</f>
        <v>1265360600.4000001</v>
      </c>
      <c r="G70" s="49">
        <f>'pr POP'!L70</f>
        <v>1331484538.75</v>
      </c>
      <c r="I70">
        <f>'pr PIB'!AC70</f>
        <v>447.80399999999997</v>
      </c>
      <c r="J70">
        <f>'pr PIB'!AD70</f>
        <v>566.8592000000001</v>
      </c>
      <c r="K70">
        <f>'pr PIB'!AE70</f>
        <v>1122.3012000000001</v>
      </c>
      <c r="L70">
        <f>'pr PIB'!AF70</f>
        <v>1851</v>
      </c>
      <c r="M70">
        <f>'pr PIB'!AG70</f>
        <v>2546.8679999999999</v>
      </c>
      <c r="O70">
        <f t="shared" si="10"/>
        <v>43.528059912205805</v>
      </c>
      <c r="P70">
        <f t="shared" si="6"/>
        <v>51.852827626413564</v>
      </c>
      <c r="Q70">
        <f t="shared" si="7"/>
        <v>94.873863688884938</v>
      </c>
      <c r="R70">
        <f t="shared" si="8"/>
        <v>146.2824114655435</v>
      </c>
      <c r="S70">
        <f t="shared" si="9"/>
        <v>191.28032852645845</v>
      </c>
    </row>
    <row r="71" spans="1:19">
      <c r="A71" t="str">
        <f>Données!A72</f>
        <v>Indonésie</v>
      </c>
      <c r="C71" s="49">
        <f>'pr POP'!H71</f>
        <v>207169880.5</v>
      </c>
      <c r="D71" s="49">
        <f>'pr POP'!I71</f>
        <v>217378835.59999999</v>
      </c>
      <c r="E71" s="49">
        <f>'pr POP'!J71</f>
        <v>232414460.40000001</v>
      </c>
      <c r="F71" s="49">
        <f>'pr POP'!K71</f>
        <v>248467648</v>
      </c>
      <c r="G71" s="49">
        <f>'pr POP'!L71</f>
        <v>263061700.75</v>
      </c>
      <c r="I71">
        <f>'pr PIB'!AC71</f>
        <v>142.2405</v>
      </c>
      <c r="J71">
        <f>'pr PIB'!AD71</f>
        <v>220.35599999999999</v>
      </c>
      <c r="K71">
        <f>'pr PIB'!AE71</f>
        <v>462.67459999999994</v>
      </c>
      <c r="L71">
        <f>'pr PIB'!AF71</f>
        <v>874.90899999999999</v>
      </c>
      <c r="M71">
        <f>'pr PIB'!AG71</f>
        <v>986.29139999999984</v>
      </c>
      <c r="O71">
        <f t="shared" si="10"/>
        <v>68.658870515687724</v>
      </c>
      <c r="P71">
        <f t="shared" si="6"/>
        <v>101.36957417762524</v>
      </c>
      <c r="Q71">
        <f t="shared" si="7"/>
        <v>199.07306937946444</v>
      </c>
      <c r="R71">
        <f t="shared" si="8"/>
        <v>352.12189878337801</v>
      </c>
      <c r="S71">
        <f t="shared" si="9"/>
        <v>374.9277820329001</v>
      </c>
    </row>
    <row r="72" spans="1:19">
      <c r="A72" t="str">
        <f>Données!A73</f>
        <v>Iran</v>
      </c>
      <c r="C72" s="49">
        <f>'pr POP'!H72</f>
        <v>64386358</v>
      </c>
      <c r="D72" s="49">
        <f>'pr POP'!I72</f>
        <v>67286306.400000006</v>
      </c>
      <c r="E72" s="49">
        <f>'pr POP'!J72</f>
        <v>71339804.599999994</v>
      </c>
      <c r="F72" s="49">
        <f>'pr POP'!K72</f>
        <v>75577006.599999994</v>
      </c>
      <c r="G72" s="49">
        <f>'pr POP'!L72</f>
        <v>80132612.75</v>
      </c>
      <c r="I72">
        <f>'pr PIB'!AC72</f>
        <v>243.01150000000001</v>
      </c>
      <c r="J72">
        <f>'pr PIB'!AD72</f>
        <v>233.97539999999998</v>
      </c>
      <c r="K72">
        <f>'pr PIB'!AE72</f>
        <v>333.41020000000003</v>
      </c>
      <c r="L72">
        <f>'pr PIB'!AF72</f>
        <v>453.72280000000001</v>
      </c>
      <c r="M72">
        <f>'pr PIB'!AG72</f>
        <v>429.49920000000003</v>
      </c>
      <c r="O72">
        <f t="shared" si="10"/>
        <v>377.42700091842437</v>
      </c>
      <c r="P72">
        <f t="shared" si="6"/>
        <v>347.73108009388363</v>
      </c>
      <c r="Q72">
        <f t="shared" si="7"/>
        <v>467.35507879425853</v>
      </c>
      <c r="R72">
        <f t="shared" si="8"/>
        <v>600.3450261021585</v>
      </c>
      <c r="S72">
        <f t="shared" si="9"/>
        <v>535.98551858026121</v>
      </c>
    </row>
    <row r="73" spans="1:19">
      <c r="A73" t="str">
        <f>Données!A74</f>
        <v>Iraq</v>
      </c>
      <c r="C73" s="49">
        <f>'pr POP'!H73</f>
        <v>22458194</v>
      </c>
      <c r="D73" s="49">
        <f>'pr POP'!I73</f>
        <v>24919204.199999999</v>
      </c>
      <c r="E73" s="49">
        <f>'pr POP'!J73</f>
        <v>27928112.800000001</v>
      </c>
      <c r="F73" s="49">
        <f>'pr POP'!K73</f>
        <v>31985257.600000001</v>
      </c>
      <c r="G73" s="49">
        <f>'pr POP'!L73</f>
        <v>37042318.5</v>
      </c>
      <c r="I73">
        <f>'pr PIB'!AC73</f>
        <v>14.459</v>
      </c>
      <c r="J73">
        <f>'pr PIB'!AD73</f>
        <v>23.241000000000003</v>
      </c>
      <c r="K73">
        <f>'pr PIB'!AE73</f>
        <v>89.463200000000001</v>
      </c>
      <c r="L73">
        <f>'pr PIB'!AF73</f>
        <v>202.3176</v>
      </c>
      <c r="M73">
        <f>'pr PIB'!AG73</f>
        <v>198.61759999999998</v>
      </c>
      <c r="O73">
        <f t="shared" si="10"/>
        <v>64.381846554535954</v>
      </c>
      <c r="P73">
        <f t="shared" si="6"/>
        <v>93.265418162912297</v>
      </c>
      <c r="Q73">
        <f t="shared" si="7"/>
        <v>320.33385370743702</v>
      </c>
      <c r="R73">
        <f t="shared" si="8"/>
        <v>632.53390837158679</v>
      </c>
      <c r="S73">
        <f t="shared" si="9"/>
        <v>536.19105942302178</v>
      </c>
    </row>
    <row r="74" spans="1:19">
      <c r="A74" t="str">
        <f>Données!A75</f>
        <v>Irlande</v>
      </c>
      <c r="C74" s="49">
        <f>'pr POP'!H74</f>
        <v>3733741</v>
      </c>
      <c r="D74" s="49">
        <f>'pr POP'!I74</f>
        <v>3934029.4</v>
      </c>
      <c r="E74" s="49">
        <f>'pr POP'!J74</f>
        <v>4371473.2</v>
      </c>
      <c r="F74" s="49">
        <f>'pr POP'!K74</f>
        <v>4604265.5999999996</v>
      </c>
      <c r="G74" s="49">
        <f>'pr POP'!L74</f>
        <v>4779546.5</v>
      </c>
      <c r="I74">
        <f>'pr PIB'!AC74</f>
        <v>94.508999999999986</v>
      </c>
      <c r="J74">
        <f>'pr PIB'!AD74</f>
        <v>139.25200000000001</v>
      </c>
      <c r="K74">
        <f>'pr PIB'!AE74</f>
        <v>245.56420000000003</v>
      </c>
      <c r="L74">
        <f>'pr PIB'!AF74</f>
        <v>236.73379999999997</v>
      </c>
      <c r="M74">
        <f>'pr PIB'!AG74</f>
        <v>335.73779999999999</v>
      </c>
      <c r="O74">
        <f t="shared" si="10"/>
        <v>2531.2146718264598</v>
      </c>
      <c r="P74">
        <f t="shared" si="6"/>
        <v>3539.6786816082263</v>
      </c>
      <c r="Q74">
        <f t="shared" si="7"/>
        <v>5617.4243502167647</v>
      </c>
      <c r="R74">
        <f t="shared" si="8"/>
        <v>5141.6191107654604</v>
      </c>
      <c r="S74">
        <f t="shared" si="9"/>
        <v>7024.4697901777918</v>
      </c>
    </row>
    <row r="75" spans="1:19">
      <c r="A75" t="str">
        <f>Données!A76</f>
        <v>Islande</v>
      </c>
      <c r="C75" s="49">
        <f>'pr POP'!H75</f>
        <v>275714</v>
      </c>
      <c r="D75" s="49">
        <f>'pr POP'!I75</f>
        <v>287058.2</v>
      </c>
      <c r="E75" s="49">
        <f>'pr POP'!J75</f>
        <v>309599</v>
      </c>
      <c r="F75" s="49">
        <f>'pr POP'!K75</f>
        <v>321784.2</v>
      </c>
      <c r="G75" s="49">
        <f>'pr POP'!L75</f>
        <v>340807</v>
      </c>
      <c r="I75">
        <f>'pr PIB'!AC75</f>
        <v>8.7330000000000005</v>
      </c>
      <c r="J75">
        <f>'pr PIB'!AD75</f>
        <v>10.3506</v>
      </c>
      <c r="K75">
        <f>'pr PIB'!AE75</f>
        <v>17.322800000000001</v>
      </c>
      <c r="L75">
        <f>'pr PIB'!AF75</f>
        <v>15.471799999999998</v>
      </c>
      <c r="M75">
        <f>'pr PIB'!AG75</f>
        <v>22.5852</v>
      </c>
      <c r="O75">
        <f t="shared" si="10"/>
        <v>3167.4126087177292</v>
      </c>
      <c r="P75">
        <f t="shared" si="6"/>
        <v>3605.7496354397817</v>
      </c>
      <c r="Q75">
        <f t="shared" si="7"/>
        <v>5595.2377107161201</v>
      </c>
      <c r="R75">
        <f t="shared" si="8"/>
        <v>4808.1291747699224</v>
      </c>
      <c r="S75">
        <f t="shared" si="9"/>
        <v>6626.976558580076</v>
      </c>
    </row>
    <row r="76" spans="1:19">
      <c r="A76" t="str">
        <f>Données!A77</f>
        <v>Israël</v>
      </c>
      <c r="C76" s="49">
        <f>'pr POP'!H76</f>
        <v>6048000</v>
      </c>
      <c r="D76" s="49">
        <f>'pr POP'!I76</f>
        <v>6559340</v>
      </c>
      <c r="E76" s="49">
        <f>'pr POP'!J76</f>
        <v>7191660</v>
      </c>
      <c r="F76" s="49">
        <f>'pr POP'!K76</f>
        <v>7915020</v>
      </c>
      <c r="G76" s="49">
        <f>'pr POP'!L76</f>
        <v>8630800</v>
      </c>
      <c r="I76">
        <f>'pr PIB'!AC76</f>
        <v>116.4365</v>
      </c>
      <c r="J76">
        <f>'pr PIB'!AD76</f>
        <v>129.22179999999997</v>
      </c>
      <c r="K76">
        <f>'pr PIB'!AE76</f>
        <v>179.70940000000002</v>
      </c>
      <c r="L76">
        <f>'pr PIB'!AF76</f>
        <v>271.16199999999998</v>
      </c>
      <c r="M76">
        <f>'pr PIB'!AG76</f>
        <v>344.9058</v>
      </c>
      <c r="O76">
        <f t="shared" si="10"/>
        <v>1925.2066798941798</v>
      </c>
      <c r="P76">
        <f t="shared" si="6"/>
        <v>1970.0427177124525</v>
      </c>
      <c r="Q76">
        <f t="shared" si="7"/>
        <v>2498.8583998687368</v>
      </c>
      <c r="R76">
        <f t="shared" si="8"/>
        <v>3425.9168012209693</v>
      </c>
      <c r="S76">
        <f t="shared" si="9"/>
        <v>3996.2205125828427</v>
      </c>
    </row>
    <row r="77" spans="1:19">
      <c r="A77" t="str">
        <f>Données!A78</f>
        <v>Italie</v>
      </c>
      <c r="C77" s="49">
        <f>'pr POP'!H77</f>
        <v>56911530.5</v>
      </c>
      <c r="D77" s="49">
        <f>'pr POP'!I77</f>
        <v>57194749</v>
      </c>
      <c r="E77" s="49">
        <f>'pr POP'!J77</f>
        <v>58494773.799999997</v>
      </c>
      <c r="F77" s="49">
        <f>'pr POP'!K77</f>
        <v>59843934.200000003</v>
      </c>
      <c r="G77" s="49">
        <f>'pr POP'!L77</f>
        <v>60581518</v>
      </c>
      <c r="I77">
        <f>'pr PIB'!AC77</f>
        <v>1259.06</v>
      </c>
      <c r="J77">
        <f>'pr PIB'!AD77</f>
        <v>1390.194</v>
      </c>
      <c r="K77">
        <f>'pr PIB'!AE77</f>
        <v>2119.7580000000003</v>
      </c>
      <c r="L77">
        <f>'pr PIB'!AF77</f>
        <v>2153.5359999999996</v>
      </c>
      <c r="M77">
        <f>'pr PIB'!AG77</f>
        <v>1949.6260000000002</v>
      </c>
      <c r="O77">
        <f t="shared" si="10"/>
        <v>2212.3109129880104</v>
      </c>
      <c r="P77">
        <f t="shared" si="6"/>
        <v>2430.6322246470563</v>
      </c>
      <c r="Q77">
        <f t="shared" si="7"/>
        <v>3623.8416909648781</v>
      </c>
      <c r="R77">
        <f t="shared" si="8"/>
        <v>3598.5869391588221</v>
      </c>
      <c r="S77">
        <f t="shared" si="9"/>
        <v>3218.1861141214722</v>
      </c>
    </row>
    <row r="78" spans="1:19">
      <c r="A78" t="str">
        <f>Données!A79</f>
        <v>Jamaïque</v>
      </c>
      <c r="C78" s="49">
        <f>'pr POP'!H78</f>
        <v>2620774</v>
      </c>
      <c r="D78" s="49">
        <f>'pr POP'!I78</f>
        <v>2691340</v>
      </c>
      <c r="E78" s="49">
        <f>'pr POP'!J78</f>
        <v>2768070</v>
      </c>
      <c r="F78" s="49">
        <f>'pr POP'!K78</f>
        <v>2842473.2</v>
      </c>
      <c r="G78" s="49">
        <f>'pr POP'!L78</f>
        <v>2913241.75</v>
      </c>
      <c r="I78">
        <f>'pr PIB'!AC78</f>
        <v>8.8369999999999997</v>
      </c>
      <c r="J78">
        <f>'pr PIB'!AD78</f>
        <v>9.5167999999999999</v>
      </c>
      <c r="K78">
        <f>'pr PIB'!AE78</f>
        <v>12.382000000000001</v>
      </c>
      <c r="L78">
        <f>'pr PIB'!AF78</f>
        <v>14.0892</v>
      </c>
      <c r="M78">
        <f>'pr PIB'!AG78</f>
        <v>14.9214</v>
      </c>
      <c r="O78">
        <f t="shared" si="10"/>
        <v>337.19046358060632</v>
      </c>
      <c r="P78">
        <f t="shared" si="6"/>
        <v>353.60823976160572</v>
      </c>
      <c r="Q78">
        <f t="shared" si="7"/>
        <v>447.31527743156795</v>
      </c>
      <c r="R78">
        <f t="shared" si="8"/>
        <v>495.66694243590405</v>
      </c>
      <c r="S78">
        <f t="shared" si="9"/>
        <v>512.19230261271662</v>
      </c>
    </row>
    <row r="79" spans="1:19">
      <c r="A79" t="str">
        <f>Données!A80</f>
        <v>Japon</v>
      </c>
      <c r="C79" s="49">
        <f>'pr POP'!H79</f>
        <v>126515500</v>
      </c>
      <c r="D79" s="49">
        <f>'pr POP'!I79</f>
        <v>127383200</v>
      </c>
      <c r="E79" s="49">
        <f>'pr POP'!J79</f>
        <v>127947600</v>
      </c>
      <c r="F79" s="49">
        <f>'pr POP'!K79</f>
        <v>127650600</v>
      </c>
      <c r="G79" s="49">
        <f>'pr POP'!L79</f>
        <v>126862602</v>
      </c>
      <c r="I79">
        <f>'pr PIB'!AC79</f>
        <v>4297.2950000000001</v>
      </c>
      <c r="J79">
        <f>'pr PIB'!AD79</f>
        <v>4513.402</v>
      </c>
      <c r="K79">
        <f>'pr PIB'!AE79</f>
        <v>4814.0680000000002</v>
      </c>
      <c r="L79">
        <f>'pr PIB'!AF79</f>
        <v>5613.38</v>
      </c>
      <c r="M79">
        <f>'pr PIB'!AG79</f>
        <v>4864.848</v>
      </c>
      <c r="O79">
        <f t="shared" si="10"/>
        <v>3396.6549553216801</v>
      </c>
      <c r="P79">
        <f t="shared" si="6"/>
        <v>3543.1689579159574</v>
      </c>
      <c r="Q79">
        <f t="shared" si="7"/>
        <v>3762.5309110917283</v>
      </c>
      <c r="R79">
        <f t="shared" si="8"/>
        <v>4397.4568078802604</v>
      </c>
      <c r="S79">
        <f t="shared" si="9"/>
        <v>3834.7376794305387</v>
      </c>
    </row>
    <row r="80" spans="1:19">
      <c r="A80" t="str">
        <f>Données!A81</f>
        <v>Jordanie</v>
      </c>
      <c r="C80" s="49">
        <f>'pr POP'!H80</f>
        <v>4987868.5</v>
      </c>
      <c r="D80" s="49">
        <f>'pr POP'!I80</f>
        <v>5334321.8</v>
      </c>
      <c r="E80" s="49">
        <f>'pr POP'!J80</f>
        <v>6292438.5999999996</v>
      </c>
      <c r="F80" s="49">
        <f>'pr POP'!K80</f>
        <v>8091202.2000000002</v>
      </c>
      <c r="G80" s="49">
        <f>'pr POP'!L80</f>
        <v>9638306.5</v>
      </c>
      <c r="I80">
        <f>'pr PIB'!AC80</f>
        <v>8.0305</v>
      </c>
      <c r="J80">
        <f>'pr PIB'!AD80</f>
        <v>9.7249999999999996</v>
      </c>
      <c r="K80">
        <f>'pr PIB'!AE80</f>
        <v>18.107999999999997</v>
      </c>
      <c r="L80">
        <f>'pr PIB'!AF80</f>
        <v>31.465200000000003</v>
      </c>
      <c r="M80">
        <f>'pr PIB'!AG80</f>
        <v>40.923200000000001</v>
      </c>
      <c r="O80">
        <f t="shared" si="10"/>
        <v>161.00063584274525</v>
      </c>
      <c r="P80">
        <f t="shared" si="6"/>
        <v>182.30996112757953</v>
      </c>
      <c r="Q80">
        <f t="shared" si="7"/>
        <v>287.77396413530357</v>
      </c>
      <c r="R80">
        <f t="shared" si="8"/>
        <v>388.88164233493018</v>
      </c>
      <c r="S80">
        <f t="shared" si="9"/>
        <v>424.58911220555188</v>
      </c>
    </row>
    <row r="81" spans="1:19">
      <c r="A81" t="str">
        <f>Données!A82</f>
        <v>Kazakhstan</v>
      </c>
      <c r="C81" s="49">
        <f>'pr POP'!H81</f>
        <v>14999863</v>
      </c>
      <c r="D81" s="49">
        <f>'pr POP'!I81</f>
        <v>14904582.4</v>
      </c>
      <c r="E81" s="49">
        <f>'pr POP'!J81</f>
        <v>15541225.4</v>
      </c>
      <c r="F81" s="49">
        <f>'pr POP'!K81</f>
        <v>16798999.399999999</v>
      </c>
      <c r="G81" s="49">
        <f>'pr POP'!L81</f>
        <v>17912784</v>
      </c>
      <c r="I81">
        <f>'pr PIB'!AC81</f>
        <v>19.247</v>
      </c>
      <c r="J81">
        <f>'pr PIB'!AD81</f>
        <v>27.813599999999997</v>
      </c>
      <c r="K81">
        <f>'pr PIB'!AE81</f>
        <v>98.345799999999983</v>
      </c>
      <c r="L81">
        <f>'pr PIB'!AF81</f>
        <v>201.34459999999999</v>
      </c>
      <c r="M81">
        <f>'pr PIB'!AG81</f>
        <v>163.86200000000002</v>
      </c>
      <c r="O81">
        <f t="shared" si="10"/>
        <v>128.31450527248148</v>
      </c>
      <c r="P81">
        <f t="shared" si="6"/>
        <v>186.61106533249799</v>
      </c>
      <c r="Q81">
        <f t="shared" si="7"/>
        <v>632.80595621500981</v>
      </c>
      <c r="R81">
        <f t="shared" si="8"/>
        <v>1198.551147040341</v>
      </c>
      <c r="S81">
        <f t="shared" si="9"/>
        <v>914.77684317524302</v>
      </c>
    </row>
    <row r="82" spans="1:19">
      <c r="A82" t="str">
        <f>Données!A83</f>
        <v>Kenya</v>
      </c>
      <c r="C82" s="49">
        <f>'pr POP'!H82</f>
        <v>30674622.5</v>
      </c>
      <c r="D82" s="49">
        <f>'pr POP'!I82</f>
        <v>33775782</v>
      </c>
      <c r="E82" s="49">
        <f>'pr POP'!J82</f>
        <v>38734726.600000001</v>
      </c>
      <c r="F82" s="49">
        <f>'pr POP'!K82</f>
        <v>44354442.600000001</v>
      </c>
      <c r="G82" s="49">
        <f>'pr POP'!L82</f>
        <v>49636126.25</v>
      </c>
      <c r="I82">
        <f>'pr PIB'!AC82</f>
        <v>15.045999999999999</v>
      </c>
      <c r="J82">
        <f>'pr PIB'!AD82</f>
        <v>15.659199999999998</v>
      </c>
      <c r="K82">
        <f>'pr PIB'!AE82</f>
        <v>30.340399999999999</v>
      </c>
      <c r="L82">
        <f>'pr PIB'!AF82</f>
        <v>49.7532</v>
      </c>
      <c r="M82">
        <f>'pr PIB'!AG82</f>
        <v>80.554999999999993</v>
      </c>
      <c r="O82">
        <f t="shared" si="10"/>
        <v>49.050318386151289</v>
      </c>
      <c r="P82">
        <f t="shared" si="6"/>
        <v>46.362213019967967</v>
      </c>
      <c r="Q82">
        <f t="shared" si="7"/>
        <v>78.328679877657891</v>
      </c>
      <c r="R82">
        <f t="shared" si="8"/>
        <v>112.17185265676183</v>
      </c>
      <c r="S82">
        <f t="shared" si="9"/>
        <v>162.29106919881764</v>
      </c>
    </row>
    <row r="83" spans="1:19">
      <c r="A83" t="str">
        <f>Données!A84</f>
        <v>Kosovo</v>
      </c>
      <c r="C83" s="49">
        <f>'pr POP'!H83</f>
        <v>1864000</v>
      </c>
      <c r="D83" s="49">
        <f>'pr POP'!I83</f>
        <v>1702310.4</v>
      </c>
      <c r="E83" s="49">
        <f>'pr POP'!J83</f>
        <v>1733515.4</v>
      </c>
      <c r="F83" s="49">
        <f>'pr POP'!K83</f>
        <v>1803556</v>
      </c>
      <c r="G83" s="49">
        <f>'pr POP'!L83</f>
        <v>1823500</v>
      </c>
      <c r="I83">
        <f>'pr PIB'!AC83</f>
        <v>0</v>
      </c>
      <c r="J83">
        <f>'pr PIB'!AD83</f>
        <v>2.8563999999999998</v>
      </c>
      <c r="K83">
        <f>'pr PIB'!AE83</f>
        <v>4.7566000000000006</v>
      </c>
      <c r="L83">
        <f>'pr PIB'!AF83</f>
        <v>6.7031999999999998</v>
      </c>
      <c r="M83">
        <f>'pr PIB'!AG83</f>
        <v>7.3019999999999996</v>
      </c>
      <c r="O83">
        <f t="shared" si="10"/>
        <v>0</v>
      </c>
      <c r="P83">
        <f t="shared" si="6"/>
        <v>167.79548547667923</v>
      </c>
      <c r="Q83">
        <f t="shared" si="7"/>
        <v>274.39040922278514</v>
      </c>
      <c r="R83">
        <f t="shared" si="8"/>
        <v>371.66575365555605</v>
      </c>
      <c r="S83">
        <f t="shared" si="9"/>
        <v>400.43871675349601</v>
      </c>
    </row>
    <row r="84" spans="1:19">
      <c r="A84" t="str">
        <f>Données!A85</f>
        <v>Koweït</v>
      </c>
      <c r="C84" s="49">
        <f>'pr POP'!H84</f>
        <v>1891377.5</v>
      </c>
      <c r="D84" s="49">
        <f>'pr POP'!I84</f>
        <v>2129504</v>
      </c>
      <c r="E84" s="49">
        <f>'pr POP'!J84</f>
        <v>2524988.6</v>
      </c>
      <c r="F84" s="49">
        <f>'pr POP'!K84</f>
        <v>3345223.4</v>
      </c>
      <c r="G84" s="49">
        <f>'pr POP'!L84</f>
        <v>3996467.5</v>
      </c>
      <c r="I84">
        <f>'pr PIB'!AC84</f>
        <v>28.0335</v>
      </c>
      <c r="J84">
        <f>'pr PIB'!AD84</f>
        <v>43.604999999999997</v>
      </c>
      <c r="K84">
        <f>'pr PIB'!AE84</f>
        <v>110.0874</v>
      </c>
      <c r="L84">
        <f>'pr PIB'!AF84</f>
        <v>156.07219999999998</v>
      </c>
      <c r="M84">
        <f>'pr PIB'!AG84</f>
        <v>124.30199999999999</v>
      </c>
      <c r="O84">
        <f t="shared" si="10"/>
        <v>1482.173706729619</v>
      </c>
      <c r="P84">
        <f t="shared" si="6"/>
        <v>2047.6599245645934</v>
      </c>
      <c r="Q84">
        <f t="shared" si="7"/>
        <v>4359.9167140794216</v>
      </c>
      <c r="R84">
        <f t="shared" si="8"/>
        <v>4665.5239826434308</v>
      </c>
      <c r="S84">
        <f t="shared" si="9"/>
        <v>3110.2967808445833</v>
      </c>
    </row>
    <row r="85" spans="1:19">
      <c r="A85" t="str">
        <f>Données!A86</f>
        <v>Laos</v>
      </c>
      <c r="C85" s="49">
        <f>'pr POP'!H85</f>
        <v>5189974</v>
      </c>
      <c r="D85" s="49">
        <f>'pr POP'!I85</f>
        <v>5493075.2000000002</v>
      </c>
      <c r="E85" s="49">
        <f>'pr POP'!J85</f>
        <v>5947588.2000000002</v>
      </c>
      <c r="F85" s="49">
        <f>'pr POP'!K85</f>
        <v>6444464.4000000004</v>
      </c>
      <c r="G85" s="49">
        <f>'pr POP'!L85</f>
        <v>6900388</v>
      </c>
      <c r="I85">
        <f>'pr PIB'!AC85</f>
        <v>1.3745000000000001</v>
      </c>
      <c r="J85">
        <f>'pr PIB'!AD85</f>
        <v>2.0457999999999998</v>
      </c>
      <c r="K85">
        <f>'pr PIB'!AE85</f>
        <v>4.82</v>
      </c>
      <c r="L85">
        <f>'pr PIB'!AF85</f>
        <v>10.380399999999998</v>
      </c>
      <c r="M85">
        <f>'pr PIB'!AG85</f>
        <v>17.187000000000001</v>
      </c>
      <c r="O85">
        <f t="shared" si="10"/>
        <v>26.483755024591645</v>
      </c>
      <c r="P85">
        <f t="shared" si="6"/>
        <v>37.243254925765434</v>
      </c>
      <c r="Q85">
        <f t="shared" si="7"/>
        <v>81.041252990581967</v>
      </c>
      <c r="R85">
        <f t="shared" si="8"/>
        <v>161.07467363773469</v>
      </c>
      <c r="S85">
        <f t="shared" si="9"/>
        <v>249.07295068045448</v>
      </c>
    </row>
    <row r="86" spans="1:19">
      <c r="A86" t="str">
        <f>Données!A87</f>
        <v>Lesotho</v>
      </c>
      <c r="C86" s="49">
        <f>'pr POP'!H86</f>
        <v>2008623.5</v>
      </c>
      <c r="D86" s="49">
        <f>'pr POP'!I86</f>
        <v>2024532.2</v>
      </c>
      <c r="E86" s="49">
        <f>'pr POP'!J86</f>
        <v>1990047</v>
      </c>
      <c r="F86" s="49">
        <f>'pr POP'!K86</f>
        <v>2017262.8</v>
      </c>
      <c r="G86" s="49">
        <f>'pr POP'!L86</f>
        <v>2083391.5</v>
      </c>
      <c r="I86">
        <f>'pr PIB'!AC86</f>
        <v>0.94599999999999995</v>
      </c>
      <c r="J86">
        <f>'pr PIB'!AD86</f>
        <v>1.0342</v>
      </c>
      <c r="K86">
        <f>'pr PIB'!AE86</f>
        <v>1.7899999999999998</v>
      </c>
      <c r="L86">
        <f>'pr PIB'!AF86</f>
        <v>2.6223999999999998</v>
      </c>
      <c r="M86">
        <f>'pr PIB'!AG86</f>
        <v>2.6198000000000001</v>
      </c>
      <c r="O86">
        <f t="shared" si="10"/>
        <v>47.096929812879317</v>
      </c>
      <c r="P86">
        <f t="shared" si="6"/>
        <v>51.083405835678981</v>
      </c>
      <c r="Q86">
        <f t="shared" si="7"/>
        <v>89.947624352590651</v>
      </c>
      <c r="R86">
        <f t="shared" si="8"/>
        <v>129.99793581679094</v>
      </c>
      <c r="S86">
        <f t="shared" si="9"/>
        <v>125.74688914685503</v>
      </c>
    </row>
    <row r="87" spans="1:19">
      <c r="A87" t="str">
        <f>Données!A88</f>
        <v>Lettonie</v>
      </c>
      <c r="C87" s="49">
        <f>'pr POP'!H87</f>
        <v>2400250.5</v>
      </c>
      <c r="D87" s="49">
        <f>'pr POP'!I87</f>
        <v>2313194</v>
      </c>
      <c r="E87" s="49">
        <f>'pr POP'!J87</f>
        <v>2195294.4</v>
      </c>
      <c r="F87" s="49">
        <f>'pr POP'!K87</f>
        <v>2039602.4</v>
      </c>
      <c r="G87" s="49">
        <f>'pr POP'!L87</f>
        <v>1951463.5</v>
      </c>
      <c r="I87">
        <f>'pr PIB'!AC87</f>
        <v>7.3559999999999999</v>
      </c>
      <c r="J87">
        <f>'pr PIB'!AD87</f>
        <v>10.395</v>
      </c>
      <c r="K87">
        <f>'pr PIB'!AE87</f>
        <v>26.272399999999998</v>
      </c>
      <c r="L87">
        <f>'pr PIB'!AF87</f>
        <v>28.418200000000002</v>
      </c>
      <c r="M87">
        <f>'pr PIB'!AG87</f>
        <v>31.163799999999998</v>
      </c>
      <c r="O87">
        <f t="shared" si="10"/>
        <v>306.46801240120561</v>
      </c>
      <c r="P87">
        <f t="shared" si="6"/>
        <v>449.37865133663672</v>
      </c>
      <c r="Q87">
        <f t="shared" si="7"/>
        <v>1196.759760331006</v>
      </c>
      <c r="R87">
        <f t="shared" si="8"/>
        <v>1393.320580520988</v>
      </c>
      <c r="S87">
        <f t="shared" si="9"/>
        <v>1596.9450620009034</v>
      </c>
    </row>
    <row r="88" spans="1:19">
      <c r="A88" t="str">
        <f>Données!A89</f>
        <v>Liban</v>
      </c>
      <c r="C88" s="49">
        <f>'pr POP'!H88</f>
        <v>3720643</v>
      </c>
      <c r="D88" s="49">
        <f>'pr POP'!I88</f>
        <v>4194747.4000000004</v>
      </c>
      <c r="E88" s="49">
        <f>'pr POP'!J88</f>
        <v>4760725.4000000004</v>
      </c>
      <c r="F88" s="49">
        <f>'pr POP'!K88</f>
        <v>5574213.7999999998</v>
      </c>
      <c r="G88" s="49">
        <f>'pr POP'!L88</f>
        <v>6726149.25</v>
      </c>
      <c r="I88">
        <f>'pr PIB'!AC88</f>
        <v>17.104999999999997</v>
      </c>
      <c r="J88">
        <f>'pr PIB'!AD88</f>
        <v>18.759999999999998</v>
      </c>
      <c r="K88">
        <f>'pr PIB'!AE88</f>
        <v>26.623400000000004</v>
      </c>
      <c r="L88">
        <f>'pr PIB'!AF88</f>
        <v>43.577999999999996</v>
      </c>
      <c r="M88">
        <f>'pr PIB'!AG88</f>
        <v>53.859399999999994</v>
      </c>
      <c r="O88">
        <f t="shared" si="10"/>
        <v>459.73236346513215</v>
      </c>
      <c r="P88">
        <f t="shared" si="6"/>
        <v>447.2259759908307</v>
      </c>
      <c r="Q88">
        <f t="shared" si="7"/>
        <v>559.22990223296654</v>
      </c>
      <c r="R88">
        <f t="shared" si="8"/>
        <v>781.77840971941191</v>
      </c>
      <c r="S88">
        <f t="shared" si="9"/>
        <v>800.74643006174733</v>
      </c>
    </row>
    <row r="89" spans="1:19">
      <c r="A89" t="str">
        <f>Données!A90</f>
        <v>Libéria</v>
      </c>
      <c r="C89" s="49">
        <f>'pr POP'!H89</f>
        <v>2608596.5</v>
      </c>
      <c r="D89" s="49">
        <f>'pr POP'!I89</f>
        <v>3007964.2</v>
      </c>
      <c r="E89" s="49">
        <f>'pr POP'!J89</f>
        <v>3474246.2</v>
      </c>
      <c r="F89" s="49">
        <f>'pr POP'!K89</f>
        <v>4130459.4</v>
      </c>
      <c r="G89" s="49">
        <f>'pr POP'!L89</f>
        <v>4645055.75</v>
      </c>
      <c r="I89">
        <f>'pr PIB'!AC89</f>
        <v>0</v>
      </c>
      <c r="J89">
        <f>'pr PIB'!AD89</f>
        <v>0.87040000000000006</v>
      </c>
      <c r="K89">
        <f>'pr PIB'!AE89</f>
        <v>1.387</v>
      </c>
      <c r="L89">
        <f>'pr PIB'!AF89</f>
        <v>2.6638000000000002</v>
      </c>
      <c r="M89">
        <f>'pr PIB'!AG89</f>
        <v>3.2388000000000003</v>
      </c>
      <c r="O89">
        <f t="shared" si="10"/>
        <v>0</v>
      </c>
      <c r="P89">
        <f t="shared" si="6"/>
        <v>28.936514603465024</v>
      </c>
      <c r="Q89">
        <f t="shared" si="7"/>
        <v>39.922329050831223</v>
      </c>
      <c r="R89">
        <f t="shared" si="8"/>
        <v>64.491615629970852</v>
      </c>
      <c r="S89">
        <f t="shared" si="9"/>
        <v>69.725750869620896</v>
      </c>
    </row>
    <row r="90" spans="1:19">
      <c r="A90" t="str">
        <f>Données!A91</f>
        <v>Lituanie</v>
      </c>
      <c r="C90" s="49">
        <f>'pr POP'!H90</f>
        <v>3536784.5</v>
      </c>
      <c r="D90" s="49">
        <f>'pr POP'!I90</f>
        <v>3441141.8</v>
      </c>
      <c r="E90" s="49">
        <f>'pr POP'!J90</f>
        <v>3236975.6</v>
      </c>
      <c r="F90" s="49">
        <f>'pr POP'!K90</f>
        <v>3000645.2</v>
      </c>
      <c r="G90" s="49">
        <f>'pr POP'!L90</f>
        <v>2847769.25</v>
      </c>
      <c r="I90">
        <f>'pr PIB'!AC90</f>
        <v>11.106999999999999</v>
      </c>
      <c r="J90">
        <f>'pr PIB'!AD90</f>
        <v>15.9034</v>
      </c>
      <c r="K90">
        <f>'pr PIB'!AE90</f>
        <v>36.372400000000006</v>
      </c>
      <c r="L90">
        <f>'pr PIB'!AF90</f>
        <v>43.741200000000006</v>
      </c>
      <c r="M90">
        <f>'pr PIB'!AG90</f>
        <v>47.946399999999997</v>
      </c>
      <c r="O90">
        <f t="shared" si="10"/>
        <v>314.04231725172963</v>
      </c>
      <c r="P90">
        <f t="shared" si="6"/>
        <v>462.1547417778599</v>
      </c>
      <c r="Q90">
        <f t="shared" si="7"/>
        <v>1123.6538205601551</v>
      </c>
      <c r="R90">
        <f t="shared" si="8"/>
        <v>1457.7264916225354</v>
      </c>
      <c r="S90">
        <f t="shared" si="9"/>
        <v>1683.6476480669915</v>
      </c>
    </row>
    <row r="91" spans="1:19">
      <c r="A91" t="str">
        <f>Données!A92</f>
        <v>Luxembourg</v>
      </c>
      <c r="C91" s="49">
        <f>'pr POP'!H91</f>
        <v>427587.5</v>
      </c>
      <c r="D91" s="49">
        <f>'pr POP'!I91</f>
        <v>446745</v>
      </c>
      <c r="E91" s="49">
        <f>'pr POP'!J91</f>
        <v>480844.2</v>
      </c>
      <c r="F91" s="49">
        <f>'pr POP'!K91</f>
        <v>531185</v>
      </c>
      <c r="G91" s="49">
        <f>'pr POP'!L91</f>
        <v>588920.5</v>
      </c>
      <c r="I91">
        <f>'pr PIB'!AC91</f>
        <v>20.256999999999998</v>
      </c>
      <c r="J91">
        <f>'pr PIB'!AD91</f>
        <v>26.125600000000002</v>
      </c>
      <c r="K91">
        <f>'pr PIB'!AE91</f>
        <v>47.686400000000006</v>
      </c>
      <c r="L91">
        <f>'pr PIB'!AF91</f>
        <v>59.609800000000007</v>
      </c>
      <c r="M91">
        <f>'pr PIB'!AG91</f>
        <v>63.412599999999998</v>
      </c>
      <c r="O91">
        <f t="shared" si="10"/>
        <v>4737.5098664016132</v>
      </c>
      <c r="P91">
        <f t="shared" si="6"/>
        <v>5847.9893451521566</v>
      </c>
      <c r="Q91">
        <f t="shared" si="7"/>
        <v>9917.2247476417542</v>
      </c>
      <c r="R91">
        <f t="shared" si="8"/>
        <v>11222.041285051349</v>
      </c>
      <c r="S91">
        <f t="shared" si="9"/>
        <v>10767.599361883311</v>
      </c>
    </row>
    <row r="92" spans="1:19">
      <c r="A92" t="str">
        <f>Données!A93</f>
        <v>Lybie</v>
      </c>
      <c r="C92" s="49">
        <f>'pr POP'!H92</f>
        <v>5236353</v>
      </c>
      <c r="D92" s="49">
        <f>'pr POP'!I92</f>
        <v>5532585.7999999998</v>
      </c>
      <c r="E92" s="49">
        <f>'pr POP'!J92</f>
        <v>5970601</v>
      </c>
      <c r="F92" s="49">
        <f>'pr POP'!K92</f>
        <v>6282649.5999999996</v>
      </c>
      <c r="G92" s="49">
        <f>'pr POP'!L92</f>
        <v>6542442.5</v>
      </c>
      <c r="I92">
        <f>'pr PIB'!AC92</f>
        <v>32.967500000000001</v>
      </c>
      <c r="J92">
        <f>'pr PIB'!AD92</f>
        <v>30.407200000000007</v>
      </c>
      <c r="K92">
        <f>'pr PIB'!AE92</f>
        <v>58.942600000000006</v>
      </c>
      <c r="L92">
        <f>'pr PIB'!AF92</f>
        <v>51.378</v>
      </c>
      <c r="M92">
        <f>'pr PIB'!AG92</f>
        <v>30.969799999999999</v>
      </c>
      <c r="O92">
        <f t="shared" si="10"/>
        <v>629.58895246367081</v>
      </c>
      <c r="P92">
        <f t="shared" si="6"/>
        <v>549.60196008166747</v>
      </c>
      <c r="Q92">
        <f t="shared" si="7"/>
        <v>987.21384999600559</v>
      </c>
      <c r="R92">
        <f t="shared" si="8"/>
        <v>817.77599056296253</v>
      </c>
      <c r="S92">
        <f t="shared" si="9"/>
        <v>473.36755347868933</v>
      </c>
    </row>
    <row r="93" spans="1:19">
      <c r="A93" t="str">
        <f>Données!A94</f>
        <v>Macédoine du Nord</v>
      </c>
      <c r="C93" s="49">
        <f>'pr POP'!H93</f>
        <v>2018225.5</v>
      </c>
      <c r="D93" s="49">
        <f>'pr POP'!I93</f>
        <v>2047412.6</v>
      </c>
      <c r="E93" s="49">
        <f>'pr POP'!J93</f>
        <v>2065036.4</v>
      </c>
      <c r="F93" s="49">
        <f>'pr POP'!K93</f>
        <v>2074269.6</v>
      </c>
      <c r="G93" s="49">
        <f>'pr POP'!L93</f>
        <v>2081256.75</v>
      </c>
      <c r="I93">
        <f>'pr PIB'!AC93</f>
        <v>3.8155000000000001</v>
      </c>
      <c r="J93">
        <f>'pr PIB'!AD93</f>
        <v>4.4208000000000007</v>
      </c>
      <c r="K93">
        <f>'pr PIB'!AE93</f>
        <v>8.1532</v>
      </c>
      <c r="L93">
        <f>'pr PIB'!AF93</f>
        <v>10.405399999999998</v>
      </c>
      <c r="M93">
        <f>'pr PIB'!AG93</f>
        <v>11.522600000000001</v>
      </c>
      <c r="O93">
        <f t="shared" si="10"/>
        <v>189.05221443292635</v>
      </c>
      <c r="P93">
        <f t="shared" si="6"/>
        <v>215.92130477266772</v>
      </c>
      <c r="Q93">
        <f t="shared" si="7"/>
        <v>394.8211276082107</v>
      </c>
      <c r="R93">
        <f t="shared" si="8"/>
        <v>501.64163809757412</v>
      </c>
      <c r="S93">
        <f t="shared" si="9"/>
        <v>553.63664286013727</v>
      </c>
    </row>
    <row r="94" spans="1:19">
      <c r="A94" t="str">
        <f>Données!A95</f>
        <v>Madagascar</v>
      </c>
      <c r="C94" s="49">
        <f>'pr POP'!H94</f>
        <v>15045656</v>
      </c>
      <c r="D94" s="49">
        <f>'pr POP'!I94</f>
        <v>16774998.6</v>
      </c>
      <c r="E94" s="49">
        <f>'pr POP'!J94</f>
        <v>19443222.600000001</v>
      </c>
      <c r="F94" s="49">
        <f>'pr POP'!K94</f>
        <v>22358677.600000001</v>
      </c>
      <c r="G94" s="49">
        <f>'pr POP'!L94</f>
        <v>25240344</v>
      </c>
      <c r="I94">
        <f>'pr PIB'!AC94</f>
        <v>3.7294999999999998</v>
      </c>
      <c r="J94">
        <f>'pr PIB'!AD94</f>
        <v>4.5286000000000008</v>
      </c>
      <c r="K94">
        <f>'pr PIB'!AE94</f>
        <v>7.172200000000001</v>
      </c>
      <c r="L94">
        <f>'pr PIB'!AF94</f>
        <v>9.9637999999999991</v>
      </c>
      <c r="M94">
        <f>'pr PIB'!AG94</f>
        <v>11.191000000000001</v>
      </c>
      <c r="O94">
        <f t="shared" si="10"/>
        <v>24.787885619610073</v>
      </c>
      <c r="P94">
        <f t="shared" si="6"/>
        <v>26.996127439319135</v>
      </c>
      <c r="Q94">
        <f t="shared" si="7"/>
        <v>36.887917952448895</v>
      </c>
      <c r="R94">
        <f t="shared" si="8"/>
        <v>44.563458439957103</v>
      </c>
      <c r="S94">
        <f t="shared" si="9"/>
        <v>44.337747536245942</v>
      </c>
    </row>
    <row r="95" spans="1:19">
      <c r="A95" t="str">
        <f>Données!A96</f>
        <v>Malaisie</v>
      </c>
      <c r="C95" s="49">
        <f>'pr POP'!H95</f>
        <v>22387976</v>
      </c>
      <c r="D95" s="49">
        <f>'pr POP'!I95</f>
        <v>24200247.600000001</v>
      </c>
      <c r="E95" s="49">
        <f>'pr POP'!J95</f>
        <v>26716797.600000001</v>
      </c>
      <c r="F95" s="49">
        <f>'pr POP'!K95</f>
        <v>29052516</v>
      </c>
      <c r="G95" s="49">
        <f>'pr POP'!L95</f>
        <v>30897344.75</v>
      </c>
      <c r="I95">
        <f>'pr PIB'!AC95</f>
        <v>81.251999999999995</v>
      </c>
      <c r="J95">
        <f>'pr PIB'!AD95</f>
        <v>112.19279999999999</v>
      </c>
      <c r="K95">
        <f>'pr PIB'!AE95</f>
        <v>192.7696</v>
      </c>
      <c r="L95">
        <f>'pr PIB'!AF95</f>
        <v>305.75400000000002</v>
      </c>
      <c r="M95">
        <f>'pr PIB'!AG95</f>
        <v>327.17839999999995</v>
      </c>
      <c r="O95">
        <f t="shared" si="10"/>
        <v>362.92695686291609</v>
      </c>
      <c r="P95">
        <f t="shared" si="6"/>
        <v>463.60186827179399</v>
      </c>
      <c r="Q95">
        <f t="shared" si="7"/>
        <v>721.52958930976069</v>
      </c>
      <c r="R95">
        <f t="shared" si="8"/>
        <v>1052.4183172293926</v>
      </c>
      <c r="S95">
        <f t="shared" si="9"/>
        <v>1058.9207669697894</v>
      </c>
    </row>
    <row r="96" spans="1:19">
      <c r="A96" t="str">
        <f>Données!A97</f>
        <v>Malawi</v>
      </c>
      <c r="C96" s="49">
        <f>'pr POP'!H96</f>
        <v>10703330</v>
      </c>
      <c r="D96" s="49">
        <f>'pr POP'!I96</f>
        <v>11719288.199999999</v>
      </c>
      <c r="E96" s="49">
        <f>'pr POP'!J96</f>
        <v>13359500.4</v>
      </c>
      <c r="F96" s="49">
        <f>'pr POP'!K96</f>
        <v>15405307.6</v>
      </c>
      <c r="G96" s="49">
        <f>'pr POP'!L96</f>
        <v>17441041.75</v>
      </c>
      <c r="I96">
        <f>'pr PIB'!AC96</f>
        <v>3.0579999999999998</v>
      </c>
      <c r="J96">
        <f>'pr PIB'!AD96</f>
        <v>3.2346000000000004</v>
      </c>
      <c r="K96">
        <f>'pr PIB'!AE96</f>
        <v>4.7202000000000002</v>
      </c>
      <c r="L96">
        <f>'pr PIB'!AF96</f>
        <v>6.4817999999999998</v>
      </c>
      <c r="M96">
        <f>'pr PIB'!AG96</f>
        <v>6.4962</v>
      </c>
      <c r="O96">
        <f t="shared" si="10"/>
        <v>28.570547670678192</v>
      </c>
      <c r="P96">
        <f t="shared" si="6"/>
        <v>27.600652401397561</v>
      </c>
      <c r="Q96">
        <f t="shared" si="7"/>
        <v>35.332159576865614</v>
      </c>
      <c r="R96">
        <f t="shared" si="8"/>
        <v>42.075109230535588</v>
      </c>
      <c r="S96">
        <f t="shared" si="9"/>
        <v>37.246628344318943</v>
      </c>
    </row>
    <row r="97" spans="1:19">
      <c r="A97" t="str">
        <f>Données!A98</f>
        <v>Mali</v>
      </c>
      <c r="C97" s="49">
        <f>'pr POP'!H97</f>
        <v>10501748.5</v>
      </c>
      <c r="D97" s="49">
        <f>'pr POP'!I97</f>
        <v>11637339.4</v>
      </c>
      <c r="E97" s="49">
        <f>'pr POP'!J97</f>
        <v>13665072.800000001</v>
      </c>
      <c r="F97" s="49">
        <f>'pr POP'!K97</f>
        <v>15985505.4</v>
      </c>
      <c r="G97" s="49">
        <f>'pr POP'!L97</f>
        <v>18248572.75</v>
      </c>
      <c r="I97">
        <f>'pr PIB'!AC97</f>
        <v>3.3860000000000001</v>
      </c>
      <c r="J97">
        <f>'pr PIB'!AD97</f>
        <v>4.0987999999999998</v>
      </c>
      <c r="K97">
        <f>'pr PIB'!AE97</f>
        <v>8.2644000000000002</v>
      </c>
      <c r="L97">
        <f>'pr PIB'!AF97</f>
        <v>12.7502</v>
      </c>
      <c r="M97">
        <f>'pr PIB'!AG97</f>
        <v>15.5016</v>
      </c>
      <c r="O97">
        <f t="shared" si="10"/>
        <v>32.242249945330535</v>
      </c>
      <c r="P97">
        <f t="shared" si="6"/>
        <v>35.221109044907635</v>
      </c>
      <c r="Q97">
        <f t="shared" si="7"/>
        <v>60.478272753878045</v>
      </c>
      <c r="R97">
        <f t="shared" si="8"/>
        <v>79.761006492794408</v>
      </c>
      <c r="S97">
        <f t="shared" si="9"/>
        <v>84.946917286997149</v>
      </c>
    </row>
    <row r="98" spans="1:19">
      <c r="A98" t="str">
        <f>Données!A99</f>
        <v>Malte</v>
      </c>
      <c r="C98" s="49">
        <f>'pr POP'!H98</f>
        <v>386432.5</v>
      </c>
      <c r="D98" s="49">
        <f>'pr POP'!I98</f>
        <v>395786.8</v>
      </c>
      <c r="E98" s="49">
        <f>'pr POP'!J98</f>
        <v>407544.4</v>
      </c>
      <c r="F98" s="49">
        <f>'pr POP'!K98</f>
        <v>422265.8</v>
      </c>
      <c r="G98" s="49">
        <f>'pr POP'!L98</f>
        <v>462984.5</v>
      </c>
      <c r="I98">
        <f>'pr PIB'!AC98</f>
        <v>3.762</v>
      </c>
      <c r="J98">
        <f>'pr PIB'!AD98</f>
        <v>4.8144</v>
      </c>
      <c r="K98">
        <f>'pr PIB'!AE98</f>
        <v>7.741200000000001</v>
      </c>
      <c r="L98">
        <f>'pr PIB'!AF98</f>
        <v>9.7878000000000007</v>
      </c>
      <c r="M98">
        <f>'pr PIB'!AG98</f>
        <v>12.907999999999998</v>
      </c>
      <c r="O98">
        <f t="shared" si="10"/>
        <v>973.52060191624673</v>
      </c>
      <c r="P98">
        <f t="shared" si="6"/>
        <v>1216.4124725736181</v>
      </c>
      <c r="Q98">
        <f t="shared" si="7"/>
        <v>1899.4740204993618</v>
      </c>
      <c r="R98">
        <f t="shared" si="8"/>
        <v>2317.9239237466072</v>
      </c>
      <c r="S98">
        <f t="shared" si="9"/>
        <v>2787.9983023189757</v>
      </c>
    </row>
    <row r="99" spans="1:19">
      <c r="A99" t="str">
        <f>Données!A100</f>
        <v>Maroc</v>
      </c>
      <c r="C99" s="49">
        <f>'pr POP'!H99</f>
        <v>28282976</v>
      </c>
      <c r="D99" s="49">
        <f>'pr POP'!I99</f>
        <v>29454575</v>
      </c>
      <c r="E99" s="49">
        <f>'pr POP'!J99</f>
        <v>31177963</v>
      </c>
      <c r="F99" s="49">
        <f>'pr POP'!K99</f>
        <v>33255035.399999999</v>
      </c>
      <c r="G99" s="49">
        <f>'pr POP'!L99</f>
        <v>35350082.75</v>
      </c>
      <c r="I99">
        <f>'pr PIB'!AC99</f>
        <v>41.718999999999994</v>
      </c>
      <c r="J99">
        <f>'pr PIB'!AD99</f>
        <v>46.449400000000004</v>
      </c>
      <c r="K99">
        <f>'pr PIB'!AE99</f>
        <v>79.085800000000006</v>
      </c>
      <c r="L99">
        <f>'pr PIB'!AF99</f>
        <v>101.95219999999999</v>
      </c>
      <c r="M99">
        <f>'pr PIB'!AG99</f>
        <v>110.77860000000001</v>
      </c>
      <c r="O99">
        <f t="shared" si="10"/>
        <v>147.50569388454736</v>
      </c>
      <c r="P99">
        <f t="shared" si="6"/>
        <v>157.69842206176799</v>
      </c>
      <c r="Q99">
        <f t="shared" si="7"/>
        <v>253.65929133984798</v>
      </c>
      <c r="R99">
        <f t="shared" si="8"/>
        <v>306.57672973037944</v>
      </c>
      <c r="S99">
        <f t="shared" si="9"/>
        <v>313.37578693503912</v>
      </c>
    </row>
    <row r="100" spans="1:19">
      <c r="A100" t="str">
        <f>Données!A101</f>
        <v>Maurice</v>
      </c>
      <c r="C100" s="49">
        <f>'pr POP'!H100</f>
        <v>1167844</v>
      </c>
      <c r="D100" s="49">
        <f>'pr POP'!I100</f>
        <v>1204430.8</v>
      </c>
      <c r="E100" s="49">
        <f>'pr POP'!J100</f>
        <v>1238686</v>
      </c>
      <c r="F100" s="49">
        <f>'pr POP'!K100</f>
        <v>1255654.6000000001</v>
      </c>
      <c r="G100" s="49">
        <f>'pr POP'!L100</f>
        <v>1263998.5</v>
      </c>
      <c r="I100">
        <f>'pr PIB'!AC100</f>
        <v>4.4160000000000004</v>
      </c>
      <c r="J100">
        <f>'pr PIB'!AD100</f>
        <v>5.5366</v>
      </c>
      <c r="K100">
        <f>'pr PIB'!AE100</f>
        <v>8.2146000000000008</v>
      </c>
      <c r="L100">
        <f>'pr PIB'!AF100</f>
        <v>11.624800000000002</v>
      </c>
      <c r="M100">
        <f>'pr PIB'!AG100</f>
        <v>13.256</v>
      </c>
      <c r="O100">
        <f t="shared" si="10"/>
        <v>378.13269580526173</v>
      </c>
      <c r="P100">
        <f t="shared" si="6"/>
        <v>459.68601932132589</v>
      </c>
      <c r="Q100">
        <f t="shared" si="7"/>
        <v>663.17048872757107</v>
      </c>
      <c r="R100">
        <f t="shared" si="8"/>
        <v>925.79599517255792</v>
      </c>
      <c r="S100">
        <f t="shared" si="9"/>
        <v>1048.7354217588074</v>
      </c>
    </row>
    <row r="101" spans="1:19">
      <c r="A101" t="str">
        <f>Données!A102</f>
        <v>Mauritanie</v>
      </c>
      <c r="C101" s="49">
        <f>'pr POP'!H101</f>
        <v>2528900.5</v>
      </c>
      <c r="D101" s="49">
        <f>'pr POP'!I101</f>
        <v>2781422.6</v>
      </c>
      <c r="E101" s="49">
        <f>'pr POP'!J101</f>
        <v>3205652.8</v>
      </c>
      <c r="F101" s="49">
        <f>'pr POP'!K101</f>
        <v>3709557.4</v>
      </c>
      <c r="G101" s="49">
        <f>'pr POP'!L101</f>
        <v>4223932</v>
      </c>
      <c r="I101">
        <f>'pr PIB'!AC101</f>
        <v>1.3885000000000001</v>
      </c>
      <c r="J101">
        <f>'pr PIB'!AD101</f>
        <v>1.4616</v>
      </c>
      <c r="K101">
        <f>'pr PIB'!AE101</f>
        <v>3.2572000000000001</v>
      </c>
      <c r="L101">
        <f>'pr PIB'!AF101</f>
        <v>5.173</v>
      </c>
      <c r="M101">
        <f>'pr PIB'!AG101</f>
        <v>5.0397999999999996</v>
      </c>
      <c r="O101">
        <f t="shared" si="10"/>
        <v>54.905283936635705</v>
      </c>
      <c r="P101">
        <f t="shared" si="6"/>
        <v>52.548649025861799</v>
      </c>
      <c r="Q101">
        <f t="shared" si="7"/>
        <v>101.60800945130428</v>
      </c>
      <c r="R101">
        <f t="shared" si="8"/>
        <v>139.45059860780157</v>
      </c>
      <c r="S101">
        <f t="shared" si="9"/>
        <v>119.31536776633713</v>
      </c>
    </row>
    <row r="102" spans="1:19">
      <c r="A102" t="str">
        <f>Données!A103</f>
        <v>Mexique</v>
      </c>
      <c r="C102" s="49">
        <f>'pr POP'!H102</f>
        <v>96770576.5</v>
      </c>
      <c r="D102" s="49">
        <f>'pr POP'!I102</f>
        <v>101695741.59999999</v>
      </c>
      <c r="E102" s="49">
        <f>'pr POP'!J102</f>
        <v>109203003.2</v>
      </c>
      <c r="F102" s="49">
        <f>'pr POP'!K102</f>
        <v>117248976</v>
      </c>
      <c r="G102" s="49">
        <f>'pr POP'!L102</f>
        <v>124039936.5</v>
      </c>
      <c r="I102">
        <f>'pr PIB'!AC102</f>
        <v>563.37350000000004</v>
      </c>
      <c r="J102">
        <f>'pr PIB'!AD102</f>
        <v>749.65800000000002</v>
      </c>
      <c r="K102">
        <f>'pr PIB'!AE102</f>
        <v>983.11939999999993</v>
      </c>
      <c r="L102">
        <f>'pr PIB'!AF102</f>
        <v>1205.6779999999999</v>
      </c>
      <c r="M102">
        <f>'pr PIB'!AG102</f>
        <v>1174.288</v>
      </c>
      <c r="O102">
        <f t="shared" si="10"/>
        <v>582.17437611317735</v>
      </c>
      <c r="P102">
        <f t="shared" si="6"/>
        <v>737.15771005302349</v>
      </c>
      <c r="Q102">
        <f t="shared" si="7"/>
        <v>900.26773183102341</v>
      </c>
      <c r="R102">
        <f t="shared" si="8"/>
        <v>1028.3057823890929</v>
      </c>
      <c r="S102">
        <f t="shared" si="9"/>
        <v>946.70154881931921</v>
      </c>
    </row>
    <row r="103" spans="1:19">
      <c r="A103" t="str">
        <f>Données!A104</f>
        <v>Moldavie</v>
      </c>
      <c r="C103" s="49">
        <f>'pr POP'!H103</f>
        <v>3649866.5</v>
      </c>
      <c r="D103" s="49">
        <f>'pr POP'!I103</f>
        <v>3622187</v>
      </c>
      <c r="E103" s="49">
        <f>'pr POP'!J103</f>
        <v>3578603.6</v>
      </c>
      <c r="F103" s="49">
        <f>'pr POP'!K103</f>
        <v>3559302.6</v>
      </c>
      <c r="G103" s="49">
        <f>'pr POP'!L103</f>
        <v>3550285.25</v>
      </c>
      <c r="I103">
        <f>'pr PIB'!AC103</f>
        <v>1.7210000000000001</v>
      </c>
      <c r="J103">
        <f>'pr PIB'!AD103</f>
        <v>2.1689999999999996</v>
      </c>
      <c r="K103">
        <f>'pr PIB'!AE103</f>
        <v>5.3506</v>
      </c>
      <c r="L103">
        <f>'pr PIB'!AF103</f>
        <v>8.621599999999999</v>
      </c>
      <c r="M103">
        <f>'pr PIB'!AG103</f>
        <v>9.7818000000000005</v>
      </c>
      <c r="O103">
        <f t="shared" si="10"/>
        <v>47.152409547034118</v>
      </c>
      <c r="P103">
        <f t="shared" si="6"/>
        <v>59.880950376112544</v>
      </c>
      <c r="Q103">
        <f t="shared" si="7"/>
        <v>149.51642031545489</v>
      </c>
      <c r="R103">
        <f t="shared" si="8"/>
        <v>242.22722732256591</v>
      </c>
      <c r="S103">
        <f t="shared" si="9"/>
        <v>275.52152323535131</v>
      </c>
    </row>
    <row r="104" spans="1:19">
      <c r="A104" t="str">
        <f>Données!A105</f>
        <v>Mongolie</v>
      </c>
      <c r="C104" s="49">
        <f>'pr POP'!H104</f>
        <v>2365944.5</v>
      </c>
      <c r="D104" s="49">
        <f>'pr POP'!I104</f>
        <v>2445086</v>
      </c>
      <c r="E104" s="49">
        <f>'pr POP'!J104</f>
        <v>2596958.7999999998</v>
      </c>
      <c r="F104" s="49">
        <f>'pr POP'!K104</f>
        <v>2827371.4</v>
      </c>
      <c r="G104" s="49">
        <f>'pr POP'!L104</f>
        <v>3084696.25</v>
      </c>
      <c r="I104">
        <f>'pr PIB'!AC104</f>
        <v>1.2749999999999999</v>
      </c>
      <c r="J104">
        <f>'pr PIB'!AD104</f>
        <v>1.7259999999999998</v>
      </c>
      <c r="K104">
        <f>'pr PIB'!AE104</f>
        <v>4.0758000000000001</v>
      </c>
      <c r="L104">
        <f>'pr PIB'!AF104</f>
        <v>10.936400000000001</v>
      </c>
      <c r="M104">
        <f>'pr PIB'!AG104</f>
        <v>12.215399999999999</v>
      </c>
      <c r="O104">
        <f t="shared" si="10"/>
        <v>53.889683380146906</v>
      </c>
      <c r="P104">
        <f t="shared" si="6"/>
        <v>70.590564094678044</v>
      </c>
      <c r="Q104">
        <f t="shared" si="7"/>
        <v>156.94511595640256</v>
      </c>
      <c r="R104">
        <f t="shared" si="8"/>
        <v>386.80450682920542</v>
      </c>
      <c r="S104">
        <f t="shared" si="9"/>
        <v>396.00009239159283</v>
      </c>
    </row>
    <row r="105" spans="1:19">
      <c r="A105" t="str">
        <f>Données!A106</f>
        <v>Monténégro</v>
      </c>
      <c r="C105" s="49">
        <f>'pr POP'!H105</f>
        <v>606831.5</v>
      </c>
      <c r="D105" s="49">
        <f>'pr POP'!I105</f>
        <v>609557.4</v>
      </c>
      <c r="E105" s="49">
        <f>'pr POP'!J105</f>
        <v>616084.80000000005</v>
      </c>
      <c r="F105" s="49">
        <f>'pr POP'!K105</f>
        <v>620625</v>
      </c>
      <c r="G105" s="49">
        <f>'pr POP'!L105</f>
        <v>622295</v>
      </c>
      <c r="I105">
        <f>'pr PIB'!AC105</f>
        <v>0</v>
      </c>
      <c r="J105">
        <f>'pr PIB'!AD105</f>
        <v>1.4274</v>
      </c>
      <c r="K105">
        <f>'pr PIB'!AE105</f>
        <v>3.4817999999999998</v>
      </c>
      <c r="L105">
        <f>'pr PIB'!AF105</f>
        <v>4.3681999999999999</v>
      </c>
      <c r="M105">
        <f>'pr PIB'!AG105</f>
        <v>4.8260000000000005</v>
      </c>
      <c r="O105">
        <f t="shared" si="10"/>
        <v>0</v>
      </c>
      <c r="P105">
        <f t="shared" si="6"/>
        <v>234.1699075427515</v>
      </c>
      <c r="Q105">
        <f t="shared" si="7"/>
        <v>565.14947292970055</v>
      </c>
      <c r="R105">
        <f t="shared" si="8"/>
        <v>703.83887210473313</v>
      </c>
      <c r="S105">
        <f t="shared" si="9"/>
        <v>775.51643513124816</v>
      </c>
    </row>
    <row r="106" spans="1:19">
      <c r="A106" t="str">
        <f>Données!A107</f>
        <v>Mozambique</v>
      </c>
      <c r="C106" s="49">
        <f>'pr POP'!H106</f>
        <v>17029068.5</v>
      </c>
      <c r="D106" s="49">
        <f>'pr POP'!I106</f>
        <v>18787924.399999999</v>
      </c>
      <c r="E106" s="49">
        <f>'pr POP'!J106</f>
        <v>21683731.399999999</v>
      </c>
      <c r="F106" s="49">
        <f>'pr POP'!K106</f>
        <v>24885719.399999999</v>
      </c>
      <c r="G106" s="49">
        <f>'pr POP'!L106</f>
        <v>28254228.25</v>
      </c>
      <c r="I106">
        <f>'pr PIB'!AC106</f>
        <v>4.9424999999999999</v>
      </c>
      <c r="J106">
        <f>'pr PIB'!AD106</f>
        <v>5.3018000000000001</v>
      </c>
      <c r="K106">
        <f>'pr PIB'!AE106</f>
        <v>9.6326000000000001</v>
      </c>
      <c r="L106">
        <f>'pr PIB'!AF106</f>
        <v>14.330200000000001</v>
      </c>
      <c r="M106">
        <f>'pr PIB'!AG106</f>
        <v>13.616200000000001</v>
      </c>
      <c r="O106">
        <f t="shared" si="10"/>
        <v>29.023901101813056</v>
      </c>
      <c r="P106">
        <f t="shared" si="6"/>
        <v>28.219189555606263</v>
      </c>
      <c r="Q106">
        <f t="shared" si="7"/>
        <v>44.423166023906752</v>
      </c>
      <c r="R106">
        <f t="shared" si="8"/>
        <v>57.58402949765641</v>
      </c>
      <c r="S106">
        <f t="shared" si="9"/>
        <v>48.19172507392765</v>
      </c>
    </row>
    <row r="107" spans="1:19">
      <c r="A107" t="str">
        <f>Données!A108</f>
        <v>Myanmar</v>
      </c>
      <c r="C107" s="49">
        <f>'pr POP'!H107</f>
        <v>45896148.5</v>
      </c>
      <c r="D107" s="49">
        <f>'pr POP'!I107</f>
        <v>47672075.600000001</v>
      </c>
      <c r="E107" s="49">
        <f>'pr POP'!J107</f>
        <v>49610491.600000001</v>
      </c>
      <c r="F107" s="49">
        <f>'pr POP'!K107</f>
        <v>51427677.799999997</v>
      </c>
      <c r="G107" s="49">
        <f>'pr POP'!L107</f>
        <v>53204232</v>
      </c>
      <c r="I107">
        <f>'pr PIB'!AC107</f>
        <v>6.4470000000000001</v>
      </c>
      <c r="J107">
        <f>'pr PIB'!AD107</f>
        <v>9.2774000000000019</v>
      </c>
      <c r="K107">
        <f>'pr PIB'!AE107</f>
        <v>20.388199999999998</v>
      </c>
      <c r="L107">
        <f>'pr PIB'!AF107</f>
        <v>55.235400000000006</v>
      </c>
      <c r="M107">
        <f>'pr PIB'!AG107</f>
        <v>63.857399999999998</v>
      </c>
      <c r="O107">
        <f t="shared" si="10"/>
        <v>14.04693032139723</v>
      </c>
      <c r="P107">
        <f t="shared" si="6"/>
        <v>19.460868618021745</v>
      </c>
      <c r="Q107">
        <f t="shared" si="7"/>
        <v>41.096549021094553</v>
      </c>
      <c r="R107">
        <f t="shared" si="8"/>
        <v>107.40403293107669</v>
      </c>
      <c r="S107">
        <f t="shared" si="9"/>
        <v>120.02315905997854</v>
      </c>
    </row>
    <row r="108" spans="1:19">
      <c r="A108" t="str">
        <f>Données!A109</f>
        <v>Namibie</v>
      </c>
      <c r="C108" s="49">
        <f>'pr POP'!H108</f>
        <v>1747749</v>
      </c>
      <c r="D108" s="49">
        <f>'pr POP'!I108</f>
        <v>1851325.6</v>
      </c>
      <c r="E108" s="49">
        <f>'pr POP'!J108</f>
        <v>2008117.8</v>
      </c>
      <c r="F108" s="49">
        <f>'pr POP'!K108</f>
        <v>2195459.7999999998</v>
      </c>
      <c r="G108" s="49">
        <f>'pr POP'!L108</f>
        <v>2380950.75</v>
      </c>
      <c r="I108">
        <f>'pr PIB'!AC108</f>
        <v>3.2995000000000001</v>
      </c>
      <c r="J108">
        <f>'pr PIB'!AD108</f>
        <v>4.4758000000000004</v>
      </c>
      <c r="K108">
        <f>'pr PIB'!AE108</f>
        <v>8.2766000000000002</v>
      </c>
      <c r="L108">
        <f>'pr PIB'!AF108</f>
        <v>12.448</v>
      </c>
      <c r="M108">
        <f>'pr PIB'!AG108</f>
        <v>12.8162</v>
      </c>
      <c r="O108">
        <f t="shared" si="10"/>
        <v>188.78568947829464</v>
      </c>
      <c r="P108">
        <f t="shared" si="6"/>
        <v>241.76190293052721</v>
      </c>
      <c r="Q108">
        <f t="shared" si="7"/>
        <v>412.15709556481198</v>
      </c>
      <c r="R108">
        <f t="shared" si="8"/>
        <v>566.98829101767205</v>
      </c>
      <c r="S108">
        <f t="shared" si="9"/>
        <v>538.28076872232657</v>
      </c>
    </row>
    <row r="109" spans="1:19">
      <c r="A109" t="str">
        <f>Données!A110</f>
        <v>Népal</v>
      </c>
      <c r="C109" s="49">
        <f>'pr POP'!H109</f>
        <v>23283923.5</v>
      </c>
      <c r="D109" s="49">
        <f>'pr POP'!I109</f>
        <v>24702811.800000001</v>
      </c>
      <c r="E109" s="49">
        <f>'pr POP'!J109</f>
        <v>26348777</v>
      </c>
      <c r="F109" s="49">
        <f>'pr POP'!K109</f>
        <v>26973868.600000001</v>
      </c>
      <c r="G109" s="49">
        <f>'pr POP'!L109</f>
        <v>27497789.25</v>
      </c>
      <c r="I109">
        <f>'pr PIB'!AC109</f>
        <v>5.3285</v>
      </c>
      <c r="J109">
        <f>'pr PIB'!AD109</f>
        <v>6.24</v>
      </c>
      <c r="K109">
        <f>'pr PIB'!AE109</f>
        <v>10.5898</v>
      </c>
      <c r="L109">
        <f>'pr PIB'!AF109</f>
        <v>18.625999999999998</v>
      </c>
      <c r="M109">
        <f>'pr PIB'!AG109</f>
        <v>25.042200000000001</v>
      </c>
      <c r="O109">
        <f t="shared" si="10"/>
        <v>22.884888794622608</v>
      </c>
      <c r="P109">
        <f t="shared" si="6"/>
        <v>25.260282313287103</v>
      </c>
      <c r="Q109">
        <f t="shared" si="7"/>
        <v>40.190859712388168</v>
      </c>
      <c r="R109">
        <f t="shared" si="8"/>
        <v>69.052015772035006</v>
      </c>
      <c r="S109">
        <f t="shared" si="9"/>
        <v>91.069866643915745</v>
      </c>
    </row>
    <row r="110" spans="1:19">
      <c r="A110" t="str">
        <f>Données!A111</f>
        <v>Nicaragua</v>
      </c>
      <c r="C110" s="49">
        <f>'pr POP'!H110</f>
        <v>4950843.5</v>
      </c>
      <c r="D110" s="49">
        <f>'pr POP'!I110</f>
        <v>5218209.8</v>
      </c>
      <c r="E110" s="49">
        <f>'pr POP'!J110</f>
        <v>5591093.2000000002</v>
      </c>
      <c r="F110" s="49">
        <f>'pr POP'!K110</f>
        <v>5982963.4000000004</v>
      </c>
      <c r="G110" s="49">
        <f>'pr POP'!L110</f>
        <v>6344395.5</v>
      </c>
      <c r="I110">
        <f>'pr PIB'!AC110</f>
        <v>4.7454999999999998</v>
      </c>
      <c r="J110">
        <f>'pr PIB'!AD110</f>
        <v>5.3565999999999994</v>
      </c>
      <c r="K110">
        <f>'pr PIB'!AE110</f>
        <v>7.4604000000000017</v>
      </c>
      <c r="L110">
        <f>'pr PIB'!AF110</f>
        <v>10.3856</v>
      </c>
      <c r="M110">
        <f>'pr PIB'!AG110</f>
        <v>13.095800000000001</v>
      </c>
      <c r="O110">
        <f t="shared" si="10"/>
        <v>95.852353240412469</v>
      </c>
      <c r="P110">
        <f t="shared" si="6"/>
        <v>102.65206278214417</v>
      </c>
      <c r="Q110">
        <f t="shared" si="7"/>
        <v>133.433654799387</v>
      </c>
      <c r="R110">
        <f t="shared" si="8"/>
        <v>173.586219832132</v>
      </c>
      <c r="S110">
        <f t="shared" si="9"/>
        <v>206.41525264306111</v>
      </c>
    </row>
    <row r="111" spans="1:19">
      <c r="A111" t="str">
        <f>Données!A112</f>
        <v>Niger</v>
      </c>
      <c r="C111" s="49">
        <f>'pr POP'!H111</f>
        <v>10737817</v>
      </c>
      <c r="D111" s="49">
        <f>'pr POP'!I111</f>
        <v>12209361</v>
      </c>
      <c r="E111" s="49">
        <f>'pr POP'!J111</f>
        <v>14709575.6</v>
      </c>
      <c r="F111" s="49">
        <f>'pr POP'!K111</f>
        <v>17823677.800000001</v>
      </c>
      <c r="G111" s="49">
        <f>'pr POP'!L111</f>
        <v>21208980.25</v>
      </c>
      <c r="I111">
        <f>'pr PIB'!AC111</f>
        <v>1.948</v>
      </c>
      <c r="J111">
        <f>'pr PIB'!AD111</f>
        <v>2.2206000000000001</v>
      </c>
      <c r="K111">
        <f>'pr PIB'!AE111</f>
        <v>4.4308000000000005</v>
      </c>
      <c r="L111">
        <f>'pr PIB'!AF111</f>
        <v>7.0006000000000004</v>
      </c>
      <c r="M111">
        <f>'pr PIB'!AG111</f>
        <v>8.3901999999999983</v>
      </c>
      <c r="O111">
        <f t="shared" si="10"/>
        <v>18.141490025393431</v>
      </c>
      <c r="P111">
        <f t="shared" si="6"/>
        <v>18.187684023758493</v>
      </c>
      <c r="Q111">
        <f t="shared" si="7"/>
        <v>30.121875168172771</v>
      </c>
      <c r="R111">
        <f t="shared" si="8"/>
        <v>39.276966732421521</v>
      </c>
      <c r="S111">
        <f t="shared" si="9"/>
        <v>39.559657753936563</v>
      </c>
    </row>
    <row r="112" spans="1:19">
      <c r="A112" t="str">
        <f>Données!A113</f>
        <v>Nigéria</v>
      </c>
      <c r="C112" s="49">
        <f>'pr POP'!H112</f>
        <v>117789911</v>
      </c>
      <c r="D112" s="49">
        <f>'pr POP'!I112</f>
        <v>128699005</v>
      </c>
      <c r="E112" s="49">
        <f>'pr POP'!J112</f>
        <v>146467571.40000001</v>
      </c>
      <c r="F112" s="49">
        <f>'pr POP'!K112</f>
        <v>167341541.19999999</v>
      </c>
      <c r="G112" s="49">
        <f>'pr POP'!L112</f>
        <v>188461447</v>
      </c>
      <c r="I112">
        <f>'pr PIB'!AC112</f>
        <v>133.577</v>
      </c>
      <c r="J112">
        <f>'pr PIB'!AD112</f>
        <v>93.643000000000001</v>
      </c>
      <c r="K112">
        <f>'pr PIB'!AE112</f>
        <v>256.47380000000004</v>
      </c>
      <c r="L112">
        <f>'pr PIB'!AF112</f>
        <v>465.51400000000001</v>
      </c>
      <c r="M112">
        <f>'pr PIB'!AG112</f>
        <v>423.56599999999997</v>
      </c>
      <c r="O112">
        <f t="shared" si="10"/>
        <v>113.40275144617436</v>
      </c>
      <c r="P112">
        <f t="shared" si="6"/>
        <v>72.76124628935554</v>
      </c>
      <c r="Q112">
        <f t="shared" si="7"/>
        <v>175.10620101672555</v>
      </c>
      <c r="R112">
        <f t="shared" si="8"/>
        <v>278.18197242705929</v>
      </c>
      <c r="S112">
        <f t="shared" si="9"/>
        <v>224.74941519471619</v>
      </c>
    </row>
    <row r="113" spans="1:19">
      <c r="A113" t="str">
        <f>Données!A114</f>
        <v>Norvège</v>
      </c>
      <c r="C113" s="49">
        <f>'pr POP'!H113</f>
        <v>4446688.5</v>
      </c>
      <c r="D113" s="49">
        <f>'pr POP'!I113</f>
        <v>4539928.4000000004</v>
      </c>
      <c r="E113" s="49">
        <f>'pr POP'!J113</f>
        <v>4718011.8</v>
      </c>
      <c r="F113" s="49">
        <f>'pr POP'!K113</f>
        <v>5015553.5999999996</v>
      </c>
      <c r="G113" s="49">
        <f>'pr POP'!L113</f>
        <v>5253607.5</v>
      </c>
      <c r="I113">
        <f>'pr PIB'!AC113</f>
        <v>158.226</v>
      </c>
      <c r="J113">
        <f>'pr PIB'!AD113</f>
        <v>206.76920000000001</v>
      </c>
      <c r="K113">
        <f>'pr PIB'!AE113</f>
        <v>380.88040000000001</v>
      </c>
      <c r="L113">
        <f>'pr PIB'!AF113</f>
        <v>492.20640000000003</v>
      </c>
      <c r="M113">
        <f>'pr PIB'!AG113</f>
        <v>403.89500000000004</v>
      </c>
      <c r="O113">
        <f t="shared" si="10"/>
        <v>3558.2883757204941</v>
      </c>
      <c r="P113">
        <f t="shared" si="6"/>
        <v>4554.4594932378222</v>
      </c>
      <c r="Q113">
        <f t="shared" si="7"/>
        <v>8072.9005383157373</v>
      </c>
      <c r="R113">
        <f t="shared" si="8"/>
        <v>9813.6006362288717</v>
      </c>
      <c r="S113">
        <f t="shared" si="9"/>
        <v>7687.9553716184564</v>
      </c>
    </row>
    <row r="114" spans="1:19">
      <c r="A114" t="str">
        <f>Données!A115</f>
        <v>Nouvelle Zélande</v>
      </c>
      <c r="C114" s="49">
        <f>'pr POP'!H114</f>
        <v>3825050</v>
      </c>
      <c r="D114" s="49">
        <f>'pr POP'!I114</f>
        <v>3960280</v>
      </c>
      <c r="E114" s="49">
        <f>'pr POP'!J114</f>
        <v>4220940</v>
      </c>
      <c r="F114" s="49">
        <f>'pr POP'!K114</f>
        <v>4418920</v>
      </c>
      <c r="G114" s="49">
        <f>'pr POP'!L114</f>
        <v>4742075</v>
      </c>
      <c r="I114">
        <f>'pr PIB'!AC114</f>
        <v>57.814</v>
      </c>
      <c r="J114">
        <f>'pr PIB'!AD114</f>
        <v>70.668399999999991</v>
      </c>
      <c r="K114">
        <f>'pr PIB'!AE114</f>
        <v>123.0352</v>
      </c>
      <c r="L114">
        <f>'pr PIB'!AF114</f>
        <v>174.84399999999999</v>
      </c>
      <c r="M114">
        <f>'pr PIB'!AG114</f>
        <v>194.9306</v>
      </c>
      <c r="O114">
        <f t="shared" si="10"/>
        <v>1511.4573665703717</v>
      </c>
      <c r="P114">
        <f t="shared" si="6"/>
        <v>1784.4293837809446</v>
      </c>
      <c r="Q114">
        <f t="shared" si="7"/>
        <v>2914.8767810013883</v>
      </c>
      <c r="R114">
        <f t="shared" si="8"/>
        <v>3956.7134050854056</v>
      </c>
      <c r="S114">
        <f t="shared" si="9"/>
        <v>4110.6604176441751</v>
      </c>
    </row>
    <row r="115" spans="1:19">
      <c r="A115" t="str">
        <f>Données!A116</f>
        <v>Oman</v>
      </c>
      <c r="C115" s="49">
        <f>'pr POP'!H115</f>
        <v>2253384</v>
      </c>
      <c r="D115" s="49">
        <f>'pr POP'!I115</f>
        <v>2345895.2000000002</v>
      </c>
      <c r="E115" s="49">
        <f>'pr POP'!J115</f>
        <v>2675263.2000000002</v>
      </c>
      <c r="F115" s="49">
        <f>'pr POP'!K115</f>
        <v>3516527.2</v>
      </c>
      <c r="G115" s="49">
        <f>'pr POP'!L115</f>
        <v>4560496.25</v>
      </c>
      <c r="I115">
        <f>'pr PIB'!AC115</f>
        <v>14.795</v>
      </c>
      <c r="J115">
        <f>'pr PIB'!AD115</f>
        <v>21.1</v>
      </c>
      <c r="K115">
        <f>'pr PIB'!AE115</f>
        <v>43.935200000000002</v>
      </c>
      <c r="L115">
        <f>'pr PIB'!AF115</f>
        <v>72.308399999999992</v>
      </c>
      <c r="M115">
        <f>'pr PIB'!AG115</f>
        <v>73.469000000000008</v>
      </c>
      <c r="O115">
        <f t="shared" si="10"/>
        <v>656.56807716749563</v>
      </c>
      <c r="P115">
        <f t="shared" si="6"/>
        <v>899.44341929682116</v>
      </c>
      <c r="Q115">
        <f t="shared" si="7"/>
        <v>1642.2757955179886</v>
      </c>
      <c r="R115">
        <f t="shared" si="8"/>
        <v>2056.2445813016884</v>
      </c>
      <c r="S115">
        <f t="shared" si="9"/>
        <v>1610.9869622192982</v>
      </c>
    </row>
    <row r="116" spans="1:19">
      <c r="A116" t="str">
        <f>Données!A117</f>
        <v>Ouganda</v>
      </c>
      <c r="C116" s="49">
        <f>'pr POP'!H116</f>
        <v>22621595</v>
      </c>
      <c r="D116" s="49">
        <f>'pr POP'!I116</f>
        <v>25201649.199999999</v>
      </c>
      <c r="E116" s="49">
        <f>'pr POP'!J116</f>
        <v>29517046</v>
      </c>
      <c r="F116" s="49">
        <f>'pr POP'!K116</f>
        <v>34614329.600000001</v>
      </c>
      <c r="G116" s="49">
        <f>'pr POP'!L116</f>
        <v>40439640.75</v>
      </c>
      <c r="I116">
        <f>'pr PIB'!AC116</f>
        <v>6.1859999999999999</v>
      </c>
      <c r="J116">
        <f>'pr PIB'!AD116</f>
        <v>6.7039999999999988</v>
      </c>
      <c r="K116">
        <f>'pr PIB'!AE116</f>
        <v>13.9618</v>
      </c>
      <c r="L116">
        <f>'pr PIB'!AF116</f>
        <v>23.667999999999999</v>
      </c>
      <c r="M116">
        <f>'pr PIB'!AG116</f>
        <v>26.531200000000002</v>
      </c>
      <c r="O116">
        <f t="shared" si="10"/>
        <v>27.345551894108262</v>
      </c>
      <c r="P116">
        <f t="shared" si="6"/>
        <v>26.601433687125521</v>
      </c>
      <c r="Q116">
        <f t="shared" si="7"/>
        <v>47.30080374574068</v>
      </c>
      <c r="R116">
        <f t="shared" si="8"/>
        <v>68.376306210477637</v>
      </c>
      <c r="S116">
        <f t="shared" si="9"/>
        <v>65.606913187031708</v>
      </c>
    </row>
    <row r="117" spans="1:19">
      <c r="A117" t="str">
        <f>Données!A118</f>
        <v>Ouzbékistan</v>
      </c>
      <c r="C117" s="49">
        <f>'pr POP'!H117</f>
        <v>24181325</v>
      </c>
      <c r="D117" s="49">
        <f>'pr POP'!I117</f>
        <v>25263740</v>
      </c>
      <c r="E117" s="49">
        <f>'pr POP'!J117</f>
        <v>26918690</v>
      </c>
      <c r="F117" s="49">
        <f>'pr POP'!K117</f>
        <v>29735440</v>
      </c>
      <c r="G117" s="49">
        <f>'pr POP'!L117</f>
        <v>32122700</v>
      </c>
      <c r="I117">
        <f>'pr PIB'!AC117</f>
        <v>15.9945</v>
      </c>
      <c r="J117">
        <f>'pr PIB'!AD117</f>
        <v>11.427199999999999</v>
      </c>
      <c r="K117">
        <f>'pr PIB'!AE117</f>
        <v>23.142000000000003</v>
      </c>
      <c r="L117">
        <f>'pr PIB'!AF117</f>
        <v>51.583199999999998</v>
      </c>
      <c r="M117">
        <f>'pr PIB'!AG117</f>
        <v>54.564800000000005</v>
      </c>
      <c r="O117">
        <f t="shared" si="10"/>
        <v>66.144018162776433</v>
      </c>
      <c r="P117">
        <f t="shared" si="6"/>
        <v>45.231624454653193</v>
      </c>
      <c r="Q117">
        <f t="shared" si="7"/>
        <v>85.970008198764518</v>
      </c>
      <c r="R117">
        <f t="shared" si="8"/>
        <v>173.47380768537477</v>
      </c>
      <c r="S117">
        <f t="shared" si="9"/>
        <v>169.8636789560031</v>
      </c>
    </row>
    <row r="118" spans="1:19">
      <c r="A118" t="str">
        <f>Données!A119</f>
        <v>Pakistan</v>
      </c>
      <c r="C118" s="49">
        <f>'pr POP'!H118</f>
        <v>136733927</v>
      </c>
      <c r="D118" s="49">
        <f>'pr POP'!I118</f>
        <v>149525950</v>
      </c>
      <c r="E118" s="49">
        <f>'pr POP'!J118</f>
        <v>167861867</v>
      </c>
      <c r="F118" s="49">
        <f>'pr POP'!K118</f>
        <v>187323290.40000001</v>
      </c>
      <c r="G118" s="49">
        <f>'pr POP'!L118</f>
        <v>205791491</v>
      </c>
      <c r="I118">
        <f>'pr PIB'!AC118</f>
        <v>82.001999999999995</v>
      </c>
      <c r="J118">
        <f>'pr PIB'!AD118</f>
        <v>86.182399999999987</v>
      </c>
      <c r="K118">
        <f>'pr PIB'!AE118</f>
        <v>149.35999999999999</v>
      </c>
      <c r="L118">
        <f>'pr PIB'!AF118</f>
        <v>218.14340000000001</v>
      </c>
      <c r="M118">
        <f>'pr PIB'!AG118</f>
        <v>288.9504</v>
      </c>
      <c r="O118">
        <f t="shared" si="10"/>
        <v>59.971948293418066</v>
      </c>
      <c r="P118">
        <f t="shared" si="6"/>
        <v>57.637085736622964</v>
      </c>
      <c r="Q118">
        <f t="shared" si="7"/>
        <v>88.977921352441513</v>
      </c>
      <c r="R118">
        <f t="shared" si="8"/>
        <v>116.45289783997943</v>
      </c>
      <c r="S118">
        <f t="shared" si="9"/>
        <v>140.40930390071375</v>
      </c>
    </row>
    <row r="119" spans="1:19">
      <c r="A119" t="str">
        <f>Données!A120</f>
        <v>Panama</v>
      </c>
      <c r="C119" s="49">
        <f>'pr POP'!H119</f>
        <v>2941756</v>
      </c>
      <c r="D119" s="49">
        <f>'pr POP'!I119</f>
        <v>3149513.6</v>
      </c>
      <c r="E119" s="49">
        <f>'pr POP'!J119</f>
        <v>3454195.4</v>
      </c>
      <c r="F119" s="49">
        <f>'pr POP'!K119</f>
        <v>3771309.2</v>
      </c>
      <c r="G119" s="49">
        <f>'pr POP'!L119</f>
        <v>4072302.25</v>
      </c>
      <c r="I119">
        <f>'pr PIB'!AC119</f>
        <v>11.852499999999999</v>
      </c>
      <c r="J119">
        <f>'pr PIB'!AD119</f>
        <v>13.301400000000001</v>
      </c>
      <c r="K119">
        <f>'pr PIB'!AE119</f>
        <v>21.617600000000003</v>
      </c>
      <c r="L119">
        <f>'pr PIB'!AF119</f>
        <v>40.0154</v>
      </c>
      <c r="M119">
        <f>'pr PIB'!AG119</f>
        <v>61.939000000000007</v>
      </c>
      <c r="O119">
        <f t="shared" si="10"/>
        <v>402.90561147831431</v>
      </c>
      <c r="P119">
        <f t="shared" si="6"/>
        <v>422.33188007189426</v>
      </c>
      <c r="Q119">
        <f t="shared" si="7"/>
        <v>625.83604853390761</v>
      </c>
      <c r="R119">
        <f t="shared" si="8"/>
        <v>1061.0479777155369</v>
      </c>
      <c r="S119">
        <f t="shared" si="9"/>
        <v>1520.9823877881365</v>
      </c>
    </row>
    <row r="120" spans="1:19">
      <c r="A120" t="str">
        <f>Données!A121</f>
        <v>Papouasie Nouvelle Guinée</v>
      </c>
      <c r="C120" s="49">
        <f>'pr POP'!H120</f>
        <v>5648961.5</v>
      </c>
      <c r="D120" s="49">
        <f>'pr POP'!I120</f>
        <v>6099691.5999999996</v>
      </c>
      <c r="E120" s="49">
        <f>'pr POP'!J120</f>
        <v>6814257.7999999998</v>
      </c>
      <c r="F120" s="49">
        <f>'pr POP'!K120</f>
        <v>7629763.7999999998</v>
      </c>
      <c r="G120" s="49">
        <f>'pr POP'!L120</f>
        <v>8355970</v>
      </c>
      <c r="I120">
        <f>'pr PIB'!AC120</f>
        <v>5.4075000000000006</v>
      </c>
      <c r="J120">
        <f>'pr PIB'!AD120</f>
        <v>5.2615999999999996</v>
      </c>
      <c r="K120">
        <f>'pr PIB'!AE120</f>
        <v>9.6905999999999999</v>
      </c>
      <c r="L120">
        <f>'pr PIB'!AF120</f>
        <v>19.570399999999999</v>
      </c>
      <c r="M120">
        <f>'pr PIB'!AG120</f>
        <v>20.554600000000001</v>
      </c>
      <c r="O120">
        <f t="shared" si="10"/>
        <v>95.725559467877432</v>
      </c>
      <c r="P120">
        <f t="shared" si="6"/>
        <v>86.260098789256816</v>
      </c>
      <c r="Q120">
        <f t="shared" si="7"/>
        <v>142.21064544989773</v>
      </c>
      <c r="R120">
        <f t="shared" si="8"/>
        <v>256.50073204101022</v>
      </c>
      <c r="S120">
        <f t="shared" si="9"/>
        <v>245.9870009107261</v>
      </c>
    </row>
    <row r="121" spans="1:19">
      <c r="A121" t="str">
        <f>Données!A122</f>
        <v>Paraguay</v>
      </c>
      <c r="C121" s="49">
        <f>'pr POP'!H121</f>
        <v>5162094</v>
      </c>
      <c r="D121" s="49">
        <f>'pr POP'!I121</f>
        <v>5529427.7999999998</v>
      </c>
      <c r="E121" s="49">
        <f>'pr POP'!J121</f>
        <v>5996200</v>
      </c>
      <c r="F121" s="49">
        <f>'pr POP'!K121</f>
        <v>6422662</v>
      </c>
      <c r="G121" s="49">
        <f>'pr POP'!L121</f>
        <v>6822437.75</v>
      </c>
      <c r="I121">
        <f>'pr PIB'!AC121</f>
        <v>9.0485000000000007</v>
      </c>
      <c r="J121">
        <f>'pr PIB'!AD121</f>
        <v>8.372600000000002</v>
      </c>
      <c r="K121">
        <f>'pr PIB'!AE121</f>
        <v>17.7896</v>
      </c>
      <c r="L121">
        <f>'pr PIB'!AF121</f>
        <v>34.620000000000005</v>
      </c>
      <c r="M121">
        <f>'pr PIB'!AG121</f>
        <v>39.036600000000007</v>
      </c>
      <c r="O121">
        <f t="shared" si="10"/>
        <v>175.28739306180788</v>
      </c>
      <c r="P121">
        <f t="shared" si="6"/>
        <v>151.41892258725221</v>
      </c>
      <c r="Q121">
        <f t="shared" si="7"/>
        <v>296.68123144658284</v>
      </c>
      <c r="R121">
        <f t="shared" si="8"/>
        <v>539.02883259308999</v>
      </c>
      <c r="S121">
        <f t="shared" si="9"/>
        <v>572.17964355922493</v>
      </c>
    </row>
    <row r="122" spans="1:19">
      <c r="A122" t="str">
        <f>Données!A123</f>
        <v>Pays-Bas</v>
      </c>
      <c r="C122" s="49">
        <f>'pr POP'!H122</f>
        <v>15759648.5</v>
      </c>
      <c r="D122" s="49">
        <f>'pr POP'!I122</f>
        <v>16125540.6</v>
      </c>
      <c r="E122" s="49">
        <f>'pr POP'!J122</f>
        <v>16404729.199999999</v>
      </c>
      <c r="F122" s="49">
        <f>'pr POP'!K122</f>
        <v>16746574</v>
      </c>
      <c r="G122" s="49">
        <f>'pr POP'!L122</f>
        <v>17083137.5</v>
      </c>
      <c r="I122">
        <f>'pr PIB'!AC122</f>
        <v>443.04200000000003</v>
      </c>
      <c r="J122">
        <f>'pr PIB'!AD122</f>
        <v>511.96220000000005</v>
      </c>
      <c r="K122">
        <f>'pr PIB'!AE122</f>
        <v>818.31600000000003</v>
      </c>
      <c r="L122">
        <f>'pr PIB'!AF122</f>
        <v>872.41579999999999</v>
      </c>
      <c r="M122">
        <f>'pr PIB'!AG122</f>
        <v>841.72860000000003</v>
      </c>
      <c r="O122">
        <f t="shared" si="10"/>
        <v>2811.2429030380977</v>
      </c>
      <c r="P122">
        <f t="shared" si="6"/>
        <v>3174.8529410542683</v>
      </c>
      <c r="Q122">
        <f t="shared" si="7"/>
        <v>4988.2932538746209</v>
      </c>
      <c r="R122">
        <f t="shared" si="8"/>
        <v>5209.5180781454164</v>
      </c>
      <c r="S122">
        <f t="shared" si="9"/>
        <v>4927.2482879681793</v>
      </c>
    </row>
    <row r="123" spans="1:19">
      <c r="A123" t="str">
        <f>Données!A124</f>
        <v>Pérou</v>
      </c>
      <c r="C123" s="49">
        <f>'pr POP'!H123</f>
        <v>25868177.5</v>
      </c>
      <c r="D123" s="49">
        <f>'pr POP'!I123</f>
        <v>27071327.199999999</v>
      </c>
      <c r="E123" s="49">
        <f>'pr POP'!J123</f>
        <v>28331245</v>
      </c>
      <c r="F123" s="49">
        <f>'pr POP'!K123</f>
        <v>29532625.199999999</v>
      </c>
      <c r="G123" s="49">
        <f>'pr POP'!L123</f>
        <v>31207579.75</v>
      </c>
      <c r="I123">
        <f>'pr PIB'!AC123</f>
        <v>51.989999999999995</v>
      </c>
      <c r="J123">
        <f>'pr PIB'!AD123</f>
        <v>56.564799999999991</v>
      </c>
      <c r="K123">
        <f>'pr PIB'!AE123</f>
        <v>101.63680000000001</v>
      </c>
      <c r="L123">
        <f>'pr PIB'!AF123</f>
        <v>183.38079999999997</v>
      </c>
      <c r="M123">
        <f>'pr PIB'!AG123</f>
        <v>211.47919999999999</v>
      </c>
      <c r="O123">
        <f t="shared" si="10"/>
        <v>200.98052906896896</v>
      </c>
      <c r="P123">
        <f t="shared" si="6"/>
        <v>208.9472731872562</v>
      </c>
      <c r="Q123">
        <f t="shared" si="7"/>
        <v>358.74455923133627</v>
      </c>
      <c r="R123">
        <f t="shared" si="8"/>
        <v>620.94310532204213</v>
      </c>
      <c r="S123">
        <f t="shared" si="9"/>
        <v>677.65331914276373</v>
      </c>
    </row>
    <row r="124" spans="1:19">
      <c r="A124" t="str">
        <f>Données!A125</f>
        <v>Philippines</v>
      </c>
      <c r="C124" s="49">
        <f>'pr POP'!H124</f>
        <v>75498970.5</v>
      </c>
      <c r="D124" s="49">
        <f>'pr POP'!I124</f>
        <v>81358479.799999997</v>
      </c>
      <c r="E124" s="49">
        <f>'pr POP'!J124</f>
        <v>89387306</v>
      </c>
      <c r="F124" s="49">
        <f>'pr POP'!K124</f>
        <v>97226831</v>
      </c>
      <c r="G124" s="49">
        <f>'pr POP'!L124</f>
        <v>104400581.25</v>
      </c>
      <c r="I124">
        <f>'pr PIB'!AC124</f>
        <v>77.600999999999999</v>
      </c>
      <c r="J124">
        <f>'pr PIB'!AD124</f>
        <v>82.784399999999991</v>
      </c>
      <c r="K124">
        <f>'pr PIB'!AE124</f>
        <v>143.34660000000002</v>
      </c>
      <c r="L124">
        <f>'pr PIB'!AF124</f>
        <v>246.04940000000002</v>
      </c>
      <c r="M124">
        <f>'pr PIB'!AG124</f>
        <v>319.75720000000001</v>
      </c>
      <c r="O124">
        <f t="shared" si="10"/>
        <v>102.78418299756815</v>
      </c>
      <c r="P124">
        <f t="shared" si="6"/>
        <v>101.75263869667337</v>
      </c>
      <c r="Q124">
        <f t="shared" si="7"/>
        <v>160.36572351783374</v>
      </c>
      <c r="R124">
        <f t="shared" si="8"/>
        <v>253.06738630615251</v>
      </c>
      <c r="S124">
        <f t="shared" si="9"/>
        <v>306.27913769397713</v>
      </c>
    </row>
    <row r="125" spans="1:19">
      <c r="A125" t="str">
        <f>Données!A126</f>
        <v>Pologne</v>
      </c>
      <c r="C125" s="49">
        <f>'pr POP'!H125</f>
        <v>38661876</v>
      </c>
      <c r="D125" s="49">
        <f>'pr POP'!I125</f>
        <v>38224772.200000003</v>
      </c>
      <c r="E125" s="49">
        <f>'pr POP'!J125</f>
        <v>38140926.799999997</v>
      </c>
      <c r="F125" s="49">
        <f>'pr POP'!K125</f>
        <v>38044228.799999997</v>
      </c>
      <c r="G125" s="49">
        <f>'pr POP'!L125</f>
        <v>37977468.25</v>
      </c>
      <c r="I125">
        <f>'pr PIB'!AC125</f>
        <v>169.92450000000002</v>
      </c>
      <c r="J125">
        <f>'pr PIB'!AD125</f>
        <v>206.63659999999999</v>
      </c>
      <c r="K125">
        <f>'pr PIB'!AE125</f>
        <v>410.86340000000001</v>
      </c>
      <c r="L125">
        <f>'pr PIB'!AF125</f>
        <v>515.65219999999999</v>
      </c>
      <c r="M125">
        <f>'pr PIB'!AG125</f>
        <v>531.06299999999999</v>
      </c>
      <c r="O125">
        <f t="shared" si="10"/>
        <v>439.51436810774527</v>
      </c>
      <c r="P125">
        <f t="shared" si="6"/>
        <v>540.58294688803926</v>
      </c>
      <c r="Q125">
        <f t="shared" si="7"/>
        <v>1077.2244789814599</v>
      </c>
      <c r="R125">
        <f t="shared" si="8"/>
        <v>1355.4019000117044</v>
      </c>
      <c r="S125">
        <f t="shared" si="9"/>
        <v>1398.3633571993046</v>
      </c>
    </row>
    <row r="126" spans="1:19">
      <c r="A126" t="str">
        <f>Données!A127</f>
        <v>Portugal</v>
      </c>
      <c r="C126" s="49">
        <f>'pr POP'!H126</f>
        <v>10189012</v>
      </c>
      <c r="D126" s="49">
        <f>'pr POP'!I126</f>
        <v>10402986.6</v>
      </c>
      <c r="E126" s="49">
        <f>'pr POP'!J126</f>
        <v>10539001.199999999</v>
      </c>
      <c r="F126" s="49">
        <f>'pr POP'!K126</f>
        <v>10500772.199999999</v>
      </c>
      <c r="G126" s="49">
        <f>'pr POP'!L126</f>
        <v>10316397.5</v>
      </c>
      <c r="I126">
        <f>'pr PIB'!AC126</f>
        <v>125.89449999999999</v>
      </c>
      <c r="J126">
        <f>'pr PIB'!AD126</f>
        <v>145.9178</v>
      </c>
      <c r="K126">
        <f>'pr PIB'!AE126</f>
        <v>230.89600000000002</v>
      </c>
      <c r="L126">
        <f>'pr PIB'!AF126</f>
        <v>231.29880000000003</v>
      </c>
      <c r="M126">
        <f>'pr PIB'!AG126</f>
        <v>220.72259999999997</v>
      </c>
      <c r="O126">
        <f t="shared" si="10"/>
        <v>1235.5908502217878</v>
      </c>
      <c r="P126">
        <f t="shared" si="6"/>
        <v>1402.6529650629368</v>
      </c>
      <c r="Q126">
        <f t="shared" si="7"/>
        <v>2190.8717497821331</v>
      </c>
      <c r="R126">
        <f t="shared" si="8"/>
        <v>2202.6837226313705</v>
      </c>
      <c r="S126">
        <f t="shared" si="9"/>
        <v>2139.5317503033393</v>
      </c>
    </row>
    <row r="127" spans="1:19">
      <c r="A127" t="str">
        <f>Données!A128</f>
        <v>Qatar</v>
      </c>
      <c r="C127" s="49">
        <f>'pr POP'!H127</f>
        <v>561025.5</v>
      </c>
      <c r="D127" s="49">
        <f>'pr POP'!I127</f>
        <v>656694</v>
      </c>
      <c r="E127" s="49">
        <f>'pr POP'!J127</f>
        <v>1239635.2</v>
      </c>
      <c r="F127" s="49">
        <f>'pr POP'!K127</f>
        <v>2176808.7999999998</v>
      </c>
      <c r="G127" s="49">
        <f>'pr POP'!L127</f>
        <v>2681621.25</v>
      </c>
      <c r="I127">
        <f>'pr PIB'!AC127</f>
        <v>11.324000000000002</v>
      </c>
      <c r="J127">
        <f>'pr PIB'!AD127</f>
        <v>21.986000000000001</v>
      </c>
      <c r="K127">
        <f>'pr PIB'!AE127</f>
        <v>79.638400000000004</v>
      </c>
      <c r="L127">
        <f>'pr PIB'!AF127</f>
        <v>176.93680000000001</v>
      </c>
      <c r="M127">
        <f>'pr PIB'!AG127</f>
        <v>173.27059999999997</v>
      </c>
      <c r="O127">
        <f t="shared" si="10"/>
        <v>2018.4465768490029</v>
      </c>
      <c r="P127">
        <f t="shared" si="6"/>
        <v>3347.982469765218</v>
      </c>
      <c r="Q127">
        <f t="shared" si="7"/>
        <v>6424.3416127583341</v>
      </c>
      <c r="R127">
        <f t="shared" si="8"/>
        <v>8128.2655601171773</v>
      </c>
      <c r="S127">
        <f t="shared" si="9"/>
        <v>6461.4121028463642</v>
      </c>
    </row>
    <row r="128" spans="1:19">
      <c r="A128" t="str">
        <f>Données!A129</f>
        <v>République démoc. Congo</v>
      </c>
      <c r="C128" s="49">
        <f>'pr POP'!H128</f>
        <v>45384790</v>
      </c>
      <c r="D128" s="49">
        <f>'pr POP'!I128</f>
        <v>49980099.399999999</v>
      </c>
      <c r="E128" s="49">
        <f>'pr POP'!J128</f>
        <v>58535478.399999999</v>
      </c>
      <c r="F128" s="49">
        <f>'pr POP'!K128</f>
        <v>69093201.599999994</v>
      </c>
      <c r="G128" s="49">
        <f>'pr POP'!L128</f>
        <v>80125131.5</v>
      </c>
      <c r="I128">
        <f>'pr PIB'!AC128</f>
        <v>20.117999999999999</v>
      </c>
      <c r="J128">
        <f>'pr PIB'!AD128</f>
        <v>11.052800000000001</v>
      </c>
      <c r="K128">
        <f>'pr PIB'!AE128</f>
        <v>16.011000000000003</v>
      </c>
      <c r="L128">
        <f>'pr PIB'!AF128</f>
        <v>28.275200000000002</v>
      </c>
      <c r="M128">
        <f>'pr PIB'!AG128</f>
        <v>42.055</v>
      </c>
      <c r="O128">
        <f t="shared" si="10"/>
        <v>44.327626061506507</v>
      </c>
      <c r="P128">
        <f t="shared" si="6"/>
        <v>22.114401797288149</v>
      </c>
      <c r="Q128">
        <f t="shared" si="7"/>
        <v>27.352642256700175</v>
      </c>
      <c r="R128">
        <f t="shared" si="8"/>
        <v>40.923273701648824</v>
      </c>
      <c r="S128">
        <f t="shared" si="9"/>
        <v>52.48665332923666</v>
      </c>
    </row>
    <row r="129" spans="1:19">
      <c r="A129" s="67" t="str">
        <f>Données!A130</f>
        <v>République dominicaine</v>
      </c>
      <c r="C129" s="49">
        <f>'pr POP'!H129</f>
        <v>8278854.5</v>
      </c>
      <c r="D129" s="49">
        <f>'pr POP'!I129</f>
        <v>8723931.5999999996</v>
      </c>
      <c r="E129" s="49">
        <f>'pr POP'!J129</f>
        <v>9337923.1999999993</v>
      </c>
      <c r="F129" s="49">
        <f>'pr POP'!K129</f>
        <v>9930528.8000000007</v>
      </c>
      <c r="G129" s="49">
        <f>'pr POP'!L129</f>
        <v>10454929.75</v>
      </c>
      <c r="I129">
        <f>'pr PIB'!AC129</f>
        <v>21.904499999999999</v>
      </c>
      <c r="J129">
        <f>'pr PIB'!AD129</f>
        <v>24.2362</v>
      </c>
      <c r="K129">
        <f>'pr PIB'!AE129</f>
        <v>42.907600000000002</v>
      </c>
      <c r="L129">
        <f>'pr PIB'!AF129</f>
        <v>60.334199999999996</v>
      </c>
      <c r="M129">
        <f>'pr PIB'!AG129</f>
        <v>76.64</v>
      </c>
      <c r="O129">
        <f t="shared" si="10"/>
        <v>264.5837053906431</v>
      </c>
      <c r="P129">
        <f t="shared" si="6"/>
        <v>277.81281549708621</v>
      </c>
      <c r="Q129">
        <f t="shared" si="7"/>
        <v>459.4983175702281</v>
      </c>
      <c r="R129">
        <f t="shared" si="8"/>
        <v>607.56281176083996</v>
      </c>
      <c r="S129">
        <f t="shared" si="9"/>
        <v>733.05131485938489</v>
      </c>
    </row>
    <row r="130" spans="1:19">
      <c r="A130" t="str">
        <f>Données!A131</f>
        <v>République du Congo</v>
      </c>
      <c r="C130" s="49">
        <f>'pr POP'!H130</f>
        <v>2995040</v>
      </c>
      <c r="D130" s="49">
        <f>'pr POP'!I130</f>
        <v>3314624.2</v>
      </c>
      <c r="E130" s="49">
        <f>'pr POP'!J130</f>
        <v>3880182.4</v>
      </c>
      <c r="F130" s="49">
        <f>'pr POP'!K130</f>
        <v>4507701.5999999996</v>
      </c>
      <c r="G130" s="49">
        <f>'pr POP'!L130</f>
        <v>5048039.75</v>
      </c>
      <c r="I130">
        <f>'pr PIB'!AC130</f>
        <v>2.153</v>
      </c>
      <c r="J130">
        <f>'pr PIB'!AD130</f>
        <v>3.4378000000000002</v>
      </c>
      <c r="K130">
        <f>'pr PIB'!AE130</f>
        <v>8.1735999999999986</v>
      </c>
      <c r="L130">
        <f>'pr PIB'!AF130</f>
        <v>13.780800000000003</v>
      </c>
      <c r="M130">
        <f>'pr PIB'!AG130</f>
        <v>9.5366</v>
      </c>
      <c r="O130">
        <f t="shared" si="10"/>
        <v>71.885517388749406</v>
      </c>
      <c r="P130">
        <f t="shared" si="6"/>
        <v>103.71613168093083</v>
      </c>
      <c r="Q130">
        <f t="shared" si="7"/>
        <v>210.64989109790301</v>
      </c>
      <c r="R130">
        <f t="shared" si="8"/>
        <v>305.71677592855752</v>
      </c>
      <c r="S130">
        <f t="shared" si="9"/>
        <v>188.91689590994207</v>
      </c>
    </row>
    <row r="131" spans="1:19">
      <c r="A131" t="str">
        <f>Données!A132</f>
        <v>République Kirghize</v>
      </c>
      <c r="C131" s="49">
        <f>'pr POP'!H131</f>
        <v>4804700</v>
      </c>
      <c r="D131" s="49">
        <f>'pr POP'!I131</f>
        <v>4996440</v>
      </c>
      <c r="E131" s="49">
        <f>'pr POP'!J131</f>
        <v>5270280</v>
      </c>
      <c r="F131" s="49">
        <f>'pr POP'!K131</f>
        <v>5624960</v>
      </c>
      <c r="G131" s="49">
        <f>'pr POP'!L131</f>
        <v>6137600</v>
      </c>
      <c r="I131">
        <f>'pr PIB'!AC131</f>
        <v>1.4359999999999999</v>
      </c>
      <c r="J131">
        <f>'pr PIB'!AD131</f>
        <v>1.7265999999999999</v>
      </c>
      <c r="K131">
        <f>'pr PIB'!AE131</f>
        <v>3.7864000000000004</v>
      </c>
      <c r="L131">
        <f>'pr PIB'!AF131</f>
        <v>6.4796000000000005</v>
      </c>
      <c r="M131">
        <f>'pr PIB'!AG131</f>
        <v>7.5241999999999987</v>
      </c>
      <c r="O131">
        <f t="shared" ref="O131:O169" si="11">I131*$N$2/C131</f>
        <v>29.887401918954357</v>
      </c>
      <c r="P131">
        <f t="shared" ref="P131:P169" si="12">J131*$N$2/D131</f>
        <v>34.55660430226321</v>
      </c>
      <c r="Q131">
        <f t="shared" ref="Q131:Q169" si="13">K131*$N$2/E131</f>
        <v>71.844380184734035</v>
      </c>
      <c r="R131">
        <f t="shared" ref="R131:R169" si="14">L131*$N$2/F131</f>
        <v>115.19370804414609</v>
      </c>
      <c r="S131">
        <f t="shared" ref="S131:S169" si="15">M131*$N$2/G131</f>
        <v>122.59189259645463</v>
      </c>
    </row>
    <row r="132" spans="1:19">
      <c r="A132" t="str">
        <f>Données!A133</f>
        <v>République slovaque</v>
      </c>
      <c r="C132" s="49">
        <f>'pr POP'!H132</f>
        <v>5393268</v>
      </c>
      <c r="D132" s="49">
        <f>'pr POP'!I132</f>
        <v>5378030.5999999996</v>
      </c>
      <c r="E132" s="49">
        <f>'pr POP'!J132</f>
        <v>5377224.4000000004</v>
      </c>
      <c r="F132" s="49">
        <f>'pr POP'!K132</f>
        <v>5405886.5999999996</v>
      </c>
      <c r="G132" s="49">
        <f>'pr POP'!L132</f>
        <v>5435210.5</v>
      </c>
      <c r="I132">
        <f>'pr PIB'!AC132</f>
        <v>21.822499999999998</v>
      </c>
      <c r="J132">
        <f>'pr PIB'!AD132</f>
        <v>28.815200000000004</v>
      </c>
      <c r="K132">
        <f>'pr PIB'!AE132</f>
        <v>73.9512</v>
      </c>
      <c r="L132">
        <f>'pr PIB'!AF132</f>
        <v>96.204599999999999</v>
      </c>
      <c r="M132">
        <f>'pr PIB'!AG132</f>
        <v>97.991200000000006</v>
      </c>
      <c r="O132">
        <f t="shared" si="11"/>
        <v>404.6248026243087</v>
      </c>
      <c r="P132">
        <f t="shared" si="12"/>
        <v>535.7946457203127</v>
      </c>
      <c r="Q132">
        <f t="shared" si="13"/>
        <v>1375.2671359595854</v>
      </c>
      <c r="R132">
        <f t="shared" si="14"/>
        <v>1779.626675853689</v>
      </c>
      <c r="S132">
        <f t="shared" si="15"/>
        <v>1802.8961343815479</v>
      </c>
    </row>
    <row r="133" spans="1:19">
      <c r="A133" t="str">
        <f>Données!A134</f>
        <v>République tchèque</v>
      </c>
      <c r="C133" s="49">
        <f>'pr POP'!H133</f>
        <v>10289116.5</v>
      </c>
      <c r="D133" s="49">
        <f>'pr POP'!I133</f>
        <v>10211936.6</v>
      </c>
      <c r="E133" s="49">
        <f>'pr POP'!J133</f>
        <v>10315497.6</v>
      </c>
      <c r="F133" s="49">
        <f>'pr POP'!K133</f>
        <v>10504180.4</v>
      </c>
      <c r="G133" s="49">
        <f>'pr POP'!L133</f>
        <v>10583131</v>
      </c>
      <c r="I133">
        <f>'pr PIB'!AC133</f>
        <v>65.665999999999997</v>
      </c>
      <c r="J133">
        <f>'pr PIB'!AD133</f>
        <v>85.978400000000008</v>
      </c>
      <c r="K133">
        <f>'pr PIB'!AE133</f>
        <v>184.62219999999999</v>
      </c>
      <c r="L133">
        <f>'pr PIB'!AF133</f>
        <v>212.00439999999998</v>
      </c>
      <c r="M133">
        <f>'pr PIB'!AG133</f>
        <v>217.20940000000002</v>
      </c>
      <c r="O133">
        <f t="shared" si="11"/>
        <v>638.20834373874573</v>
      </c>
      <c r="P133">
        <f t="shared" si="12"/>
        <v>841.9402055433834</v>
      </c>
      <c r="Q133">
        <f t="shared" si="13"/>
        <v>1789.7556391268997</v>
      </c>
      <c r="R133">
        <f t="shared" si="14"/>
        <v>2018.2859768859259</v>
      </c>
      <c r="S133">
        <f t="shared" si="15"/>
        <v>2052.4115216942887</v>
      </c>
    </row>
    <row r="134" spans="1:19">
      <c r="A134" t="str">
        <f>Données!A135</f>
        <v>Roumanie</v>
      </c>
      <c r="C134" s="49">
        <f>'pr POP'!H134</f>
        <v>22489692</v>
      </c>
      <c r="D134" s="49">
        <f>'pr POP'!I134</f>
        <v>21866302.199999999</v>
      </c>
      <c r="E134" s="49">
        <f>'pr POP'!J134</f>
        <v>20860357.800000001</v>
      </c>
      <c r="F134" s="49">
        <f>'pr POP'!K134</f>
        <v>20069021.199999999</v>
      </c>
      <c r="G134" s="49">
        <f>'pr POP'!L134</f>
        <v>19644810</v>
      </c>
      <c r="I134">
        <f>'pr PIB'!AC134</f>
        <v>39.498999999999995</v>
      </c>
      <c r="J134">
        <f>'pr PIB'!AD134</f>
        <v>52.0884</v>
      </c>
      <c r="K134">
        <f>'pr PIB'!AE134</f>
        <v>157.2482</v>
      </c>
      <c r="L134">
        <f>'pr PIB'!AF134</f>
        <v>182.28800000000001</v>
      </c>
      <c r="M134">
        <f>'pr PIB'!AG134</f>
        <v>212.3612</v>
      </c>
      <c r="O134">
        <f t="shared" si="11"/>
        <v>175.63157378944982</v>
      </c>
      <c r="P134">
        <f t="shared" si="12"/>
        <v>238.21311680216328</v>
      </c>
      <c r="Q134">
        <f t="shared" si="13"/>
        <v>753.81353238341865</v>
      </c>
      <c r="R134">
        <f t="shared" si="14"/>
        <v>908.30538362279481</v>
      </c>
      <c r="S134">
        <f t="shared" si="15"/>
        <v>1081.0040921749817</v>
      </c>
    </row>
    <row r="135" spans="1:19">
      <c r="A135" t="str">
        <f>Données!A136</f>
        <v>Royaume-Uni</v>
      </c>
      <c r="C135" s="49">
        <f>'pr POP'!H135</f>
        <v>58584803.5</v>
      </c>
      <c r="D135" s="49">
        <f>'pr POP'!I135</f>
        <v>59403629.600000001</v>
      </c>
      <c r="E135" s="49">
        <f>'pr POP'!J135</f>
        <v>61330750.799999997</v>
      </c>
      <c r="F135" s="49">
        <f>'pr POP'!K135</f>
        <v>63693393.799999997</v>
      </c>
      <c r="G135" s="49">
        <f>'pr POP'!L135</f>
        <v>65818069</v>
      </c>
      <c r="I135">
        <f>'pr PIB'!AC135</f>
        <v>1655.25</v>
      </c>
      <c r="J135">
        <f>'pr PIB'!AD135</f>
        <v>1900.7620000000002</v>
      </c>
      <c r="K135">
        <f>'pr PIB'!AE135</f>
        <v>2730.44</v>
      </c>
      <c r="L135">
        <f>'pr PIB'!AF135</f>
        <v>2711.9720000000002</v>
      </c>
      <c r="M135">
        <f>'pr PIB'!AG135</f>
        <v>2772.7879999999996</v>
      </c>
      <c r="O135">
        <f t="shared" si="11"/>
        <v>2825.3914003483856</v>
      </c>
      <c r="P135">
        <f t="shared" si="12"/>
        <v>3199.7405087853422</v>
      </c>
      <c r="Q135">
        <f t="shared" si="13"/>
        <v>4451.9918057158366</v>
      </c>
      <c r="R135">
        <f t="shared" si="14"/>
        <v>4257.8544464371125</v>
      </c>
      <c r="S135">
        <f t="shared" si="15"/>
        <v>4212.8066686368438</v>
      </c>
    </row>
    <row r="136" spans="1:19">
      <c r="A136" t="str">
        <f>Données!A137</f>
        <v>Russie</v>
      </c>
      <c r="C136" s="49">
        <f>'pr POP'!H136</f>
        <v>147442542</v>
      </c>
      <c r="D136" s="49">
        <f>'pr POP'!I136</f>
        <v>145318799.40000001</v>
      </c>
      <c r="E136" s="49">
        <f>'pr POP'!J136</f>
        <v>142980166.19999999</v>
      </c>
      <c r="F136" s="49">
        <f>'pr POP'!K136</f>
        <v>143267714</v>
      </c>
      <c r="G136" s="49">
        <f>'pr POP'!L136</f>
        <v>144353514</v>
      </c>
      <c r="I136">
        <f>'pr PIB'!AC136</f>
        <v>250.00049999999999</v>
      </c>
      <c r="J136">
        <f>'pr PIB'!AD136</f>
        <v>413.96019999999999</v>
      </c>
      <c r="K136">
        <f>'pr PIB'!AE136</f>
        <v>1271.3964000000001</v>
      </c>
      <c r="L136">
        <f>'pr PIB'!AF136</f>
        <v>2045.19</v>
      </c>
      <c r="M136">
        <f>'pr PIB'!AG136</f>
        <v>1493.1659999999999</v>
      </c>
      <c r="O136">
        <f t="shared" si="11"/>
        <v>169.55791497409209</v>
      </c>
      <c r="P136">
        <f t="shared" si="12"/>
        <v>284.86348752479438</v>
      </c>
      <c r="Q136">
        <f t="shared" si="13"/>
        <v>889.21172340894952</v>
      </c>
      <c r="R136">
        <f t="shared" si="14"/>
        <v>1427.530280827961</v>
      </c>
      <c r="S136">
        <f t="shared" si="15"/>
        <v>1034.3814699238981</v>
      </c>
    </row>
    <row r="137" spans="1:19">
      <c r="A137" t="str">
        <f>Données!A138</f>
        <v>Rwanda</v>
      </c>
      <c r="C137" s="49">
        <f>'pr POP'!H137</f>
        <v>7232018</v>
      </c>
      <c r="D137" s="49">
        <f>'pr POP'!I137</f>
        <v>8365916.4000000004</v>
      </c>
      <c r="E137" s="49">
        <f>'pr POP'!J137</f>
        <v>9292922.5999999996</v>
      </c>
      <c r="F137" s="49">
        <f>'pr POP'!K137</f>
        <v>10555505</v>
      </c>
      <c r="G137" s="49">
        <f>'pr POP'!L137</f>
        <v>11830191.25</v>
      </c>
      <c r="I137">
        <f>'pr PIB'!AC137</f>
        <v>1.8639999999999999</v>
      </c>
      <c r="J137">
        <f>'pr PIB'!AD137</f>
        <v>1.8026</v>
      </c>
      <c r="K137">
        <f>'pr PIB'!AE137</f>
        <v>3.9611999999999994</v>
      </c>
      <c r="L137">
        <f>'pr PIB'!AF137</f>
        <v>7.043000000000001</v>
      </c>
      <c r="M137">
        <f>'pr PIB'!AG137</f>
        <v>9.1263999999999985</v>
      </c>
      <c r="O137">
        <f t="shared" si="11"/>
        <v>25.774272132619139</v>
      </c>
      <c r="P137">
        <f t="shared" si="12"/>
        <v>21.546952106765016</v>
      </c>
      <c r="Q137">
        <f t="shared" si="13"/>
        <v>42.625987221716443</v>
      </c>
      <c r="R137">
        <f t="shared" si="14"/>
        <v>66.723477465076286</v>
      </c>
      <c r="S137">
        <f t="shared" si="15"/>
        <v>77.144991210518242</v>
      </c>
    </row>
    <row r="138" spans="1:19">
      <c r="A138" t="str">
        <f>Données!A139</f>
        <v>San Salvador</v>
      </c>
      <c r="C138" s="49">
        <f>'pr POP'!H138</f>
        <v>5821305.5</v>
      </c>
      <c r="D138" s="49">
        <f>'pr POP'!I138</f>
        <v>5958990.4000000004</v>
      </c>
      <c r="E138" s="49">
        <f>'pr POP'!J138</f>
        <v>6105356.4000000004</v>
      </c>
      <c r="F138" s="49">
        <f>'pr POP'!K138</f>
        <v>6238712.7999999998</v>
      </c>
      <c r="G138" s="49">
        <f>'pr POP'!L138</f>
        <v>6372533.25</v>
      </c>
      <c r="I138">
        <f>'pr PIB'!AC138</f>
        <v>11.1105</v>
      </c>
      <c r="J138">
        <f>'pr PIB'!AD138</f>
        <v>12.7402</v>
      </c>
      <c r="K138">
        <f>'pr PIB'!AE138</f>
        <v>16.659800000000001</v>
      </c>
      <c r="L138">
        <f>'pr PIB'!AF138</f>
        <v>20.9404</v>
      </c>
      <c r="M138">
        <f>'pr PIB'!AG138</f>
        <v>25.113199999999999</v>
      </c>
      <c r="O138">
        <f t="shared" si="11"/>
        <v>190.85924969922985</v>
      </c>
      <c r="P138">
        <f t="shared" si="12"/>
        <v>213.7979614801863</v>
      </c>
      <c r="Q138">
        <f t="shared" si="13"/>
        <v>272.87186707069219</v>
      </c>
      <c r="R138">
        <f t="shared" si="14"/>
        <v>335.65257243449321</v>
      </c>
      <c r="S138">
        <f t="shared" si="15"/>
        <v>394.0850367473563</v>
      </c>
    </row>
    <row r="139" spans="1:19">
      <c r="A139" t="str">
        <f>Données!A140</f>
        <v>Sénégal</v>
      </c>
      <c r="C139" s="49">
        <f>'pr POP'!H139</f>
        <v>9458248</v>
      </c>
      <c r="D139" s="49">
        <f>'pr POP'!I139</f>
        <v>10293817.4</v>
      </c>
      <c r="E139" s="49">
        <f>'pr POP'!J139</f>
        <v>11699849.800000001</v>
      </c>
      <c r="F139" s="49">
        <f>'pr POP'!K139</f>
        <v>13414219.800000001</v>
      </c>
      <c r="G139" s="49">
        <f>'pr POP'!L139</f>
        <v>15211432</v>
      </c>
      <c r="I139">
        <f>'pr PIB'!AC139</f>
        <v>6.4625000000000004</v>
      </c>
      <c r="J139">
        <f>'pr PIB'!AD139</f>
        <v>7.5586000000000011</v>
      </c>
      <c r="K139">
        <f>'pr PIB'!AE139</f>
        <v>14.105</v>
      </c>
      <c r="L139">
        <f>'pr PIB'!AF139</f>
        <v>18.148599999999998</v>
      </c>
      <c r="M139">
        <f>'pr PIB'!AG139</f>
        <v>21.448200000000003</v>
      </c>
      <c r="O139">
        <f t="shared" si="11"/>
        <v>68.326607633887377</v>
      </c>
      <c r="P139">
        <f t="shared" si="12"/>
        <v>73.428541679785397</v>
      </c>
      <c r="Q139">
        <f t="shared" si="13"/>
        <v>120.55710322024817</v>
      </c>
      <c r="R139">
        <f t="shared" si="14"/>
        <v>135.29374254028548</v>
      </c>
      <c r="S139">
        <f t="shared" si="15"/>
        <v>141.00053170536478</v>
      </c>
    </row>
    <row r="140" spans="1:19">
      <c r="A140" t="str">
        <f>Données!A141</f>
        <v>Serbie</v>
      </c>
      <c r="C140" s="49">
        <f>'pr POP'!H140</f>
        <v>7554073</v>
      </c>
      <c r="D140" s="49">
        <f>'pr POP'!I140</f>
        <v>7492009.7999999998</v>
      </c>
      <c r="E140" s="49">
        <f>'pr POP'!J140</f>
        <v>7380989.2000000002</v>
      </c>
      <c r="F140" s="49">
        <f>'pr POP'!K140</f>
        <v>7203864</v>
      </c>
      <c r="G140" s="49">
        <f>'pr POP'!L140</f>
        <v>7039161.75</v>
      </c>
      <c r="I140">
        <f>'pr PIB'!AC140</f>
        <v>0</v>
      </c>
      <c r="J140">
        <f>'pr PIB'!AD140</f>
        <v>16.752800000000001</v>
      </c>
      <c r="K140">
        <f>'pr PIB'!AE140</f>
        <v>40.148600000000002</v>
      </c>
      <c r="L140">
        <f>'pr PIB'!AF140</f>
        <v>45.881000000000007</v>
      </c>
      <c r="M140">
        <f>'pr PIB'!AG140</f>
        <v>45.4908</v>
      </c>
      <c r="O140">
        <f t="shared" si="11"/>
        <v>0</v>
      </c>
      <c r="P140">
        <f t="shared" si="12"/>
        <v>223.60889063439294</v>
      </c>
      <c r="Q140">
        <f t="shared" si="13"/>
        <v>543.94606078003744</v>
      </c>
      <c r="R140">
        <f t="shared" si="14"/>
        <v>636.89431116411981</v>
      </c>
      <c r="S140">
        <f t="shared" si="15"/>
        <v>646.25308546148983</v>
      </c>
    </row>
    <row r="141" spans="1:19">
      <c r="A141" t="str">
        <f>Données!A142</f>
        <v>Seychelles</v>
      </c>
      <c r="C141" s="49">
        <f>'pr POP'!H141</f>
        <v>79628</v>
      </c>
      <c r="D141" s="49">
        <f>'pr POP'!I141</f>
        <v>82262.399999999994</v>
      </c>
      <c r="E141" s="49">
        <f>'pr POP'!J141</f>
        <v>85349</v>
      </c>
      <c r="F141" s="49">
        <f>'pr POP'!K141</f>
        <v>89364.4</v>
      </c>
      <c r="G141" s="49">
        <f>'pr POP'!L141</f>
        <v>95175.25</v>
      </c>
      <c r="I141">
        <f>'pr PIB'!AC141</f>
        <v>0.61549999999999994</v>
      </c>
      <c r="J141">
        <f>'pr PIB'!AD141</f>
        <v>0.69599999999999995</v>
      </c>
      <c r="K141">
        <f>'pr PIB'!AE141</f>
        <v>0.95660000000000012</v>
      </c>
      <c r="L141">
        <f>'pr PIB'!AF141</f>
        <v>1.1438000000000001</v>
      </c>
      <c r="M141">
        <f>'pr PIB'!AG141</f>
        <v>1.5058</v>
      </c>
      <c r="O141">
        <f t="shared" si="11"/>
        <v>772.9693072788466</v>
      </c>
      <c r="P141">
        <f t="shared" si="12"/>
        <v>846.07305403197574</v>
      </c>
      <c r="Q141">
        <f t="shared" si="13"/>
        <v>1120.80985131636</v>
      </c>
      <c r="R141">
        <f t="shared" si="14"/>
        <v>1279.9280250301017</v>
      </c>
      <c r="S141">
        <f t="shared" si="15"/>
        <v>1582.1340106802977</v>
      </c>
    </row>
    <row r="142" spans="1:19">
      <c r="A142" t="str">
        <f>Données!A143</f>
        <v>Sierra Leone</v>
      </c>
      <c r="C142" s="49">
        <f>'pr POP'!H142</f>
        <v>4421930.5</v>
      </c>
      <c r="D142" s="49">
        <f>'pr POP'!I142</f>
        <v>4987894</v>
      </c>
      <c r="E142" s="49">
        <f>'pr POP'!J142</f>
        <v>5974166.2000000002</v>
      </c>
      <c r="F142" s="49">
        <f>'pr POP'!K142</f>
        <v>6714515.7999999998</v>
      </c>
      <c r="G142" s="49">
        <f>'pr POP'!L142</f>
        <v>7409834.25</v>
      </c>
      <c r="I142">
        <f>'pr PIB'!AC142</f>
        <v>0.97899999999999998</v>
      </c>
      <c r="J142">
        <f>'pr PIB'!AD142</f>
        <v>1.2187999999999999</v>
      </c>
      <c r="K142">
        <f>'pr PIB'!AE142</f>
        <v>2.1314000000000002</v>
      </c>
      <c r="L142">
        <f>'pr PIB'!AF142</f>
        <v>3.8489999999999993</v>
      </c>
      <c r="M142">
        <f>'pr PIB'!AG142</f>
        <v>3.9380000000000002</v>
      </c>
      <c r="O142">
        <f t="shared" si="11"/>
        <v>22.139651448615034</v>
      </c>
      <c r="P142">
        <f t="shared" si="12"/>
        <v>24.435162415239777</v>
      </c>
      <c r="Q142">
        <f t="shared" si="13"/>
        <v>35.67694517772204</v>
      </c>
      <c r="R142">
        <f t="shared" si="14"/>
        <v>57.323567546002344</v>
      </c>
      <c r="S142">
        <f t="shared" si="15"/>
        <v>53.145588243083843</v>
      </c>
    </row>
    <row r="143" spans="1:19">
      <c r="A143" t="str">
        <f>Données!A144</f>
        <v>Singapour</v>
      </c>
      <c r="C143" s="49">
        <f>'pr POP'!H143</f>
        <v>3942968</v>
      </c>
      <c r="D143" s="49">
        <f>'pr POP'!I143</f>
        <v>4124667.8</v>
      </c>
      <c r="E143" s="49">
        <f>'pr POP'!J143</f>
        <v>4616539</v>
      </c>
      <c r="F143" s="49">
        <f>'pr POP'!K143</f>
        <v>5288348.5999999996</v>
      </c>
      <c r="G143" s="49">
        <f>'pr POP'!L143</f>
        <v>5598303.5</v>
      </c>
      <c r="I143">
        <f>'pr PIB'!AC143</f>
        <v>85.996499999999997</v>
      </c>
      <c r="J143">
        <f>'pr PIB'!AD143</f>
        <v>97.650400000000005</v>
      </c>
      <c r="K143">
        <f>'pr PIB'!AE143</f>
        <v>167.96599999999998</v>
      </c>
      <c r="L143">
        <f>'pr PIB'!AF143</f>
        <v>284.61379999999997</v>
      </c>
      <c r="M143">
        <f>'pr PIB'!AG143</f>
        <v>338.6814</v>
      </c>
      <c r="O143">
        <f t="shared" si="11"/>
        <v>2181.0093310419966</v>
      </c>
      <c r="P143">
        <f t="shared" si="12"/>
        <v>2367.4730847415153</v>
      </c>
      <c r="Q143">
        <f t="shared" si="13"/>
        <v>3638.3533205286467</v>
      </c>
      <c r="R143">
        <f t="shared" si="14"/>
        <v>5381.9031521484794</v>
      </c>
      <c r="S143">
        <f t="shared" si="15"/>
        <v>6049.7148823746338</v>
      </c>
    </row>
    <row r="144" spans="1:19">
      <c r="A144" t="str">
        <f>Données!A145</f>
        <v>Slovénie</v>
      </c>
      <c r="C144" s="49">
        <f>'pr POP'!H144</f>
        <v>1982337</v>
      </c>
      <c r="D144" s="49">
        <f>'pr POP'!I144</f>
        <v>1993652</v>
      </c>
      <c r="E144" s="49">
        <f>'pr POP'!J144</f>
        <v>2017289.8</v>
      </c>
      <c r="F144" s="49">
        <f>'pr POP'!K144</f>
        <v>2056103.6</v>
      </c>
      <c r="G144" s="49">
        <f>'pr POP'!L144</f>
        <v>2065583.25</v>
      </c>
      <c r="I144">
        <f>'pr PIB'!AC144</f>
        <v>22.447499999999998</v>
      </c>
      <c r="J144">
        <f>'pr PIB'!AD144</f>
        <v>25.839800000000004</v>
      </c>
      <c r="K144">
        <f>'pr PIB'!AE144</f>
        <v>46.082799999999999</v>
      </c>
      <c r="L144">
        <f>'pr PIB'!AF144</f>
        <v>48.783799999999999</v>
      </c>
      <c r="M144">
        <f>'pr PIB'!AG144</f>
        <v>49.133399999999995</v>
      </c>
      <c r="O144">
        <f t="shared" si="11"/>
        <v>1132.3755748896378</v>
      </c>
      <c r="P144">
        <f t="shared" si="12"/>
        <v>1296.1038335677442</v>
      </c>
      <c r="Q144">
        <f t="shared" si="13"/>
        <v>2284.3916625167094</v>
      </c>
      <c r="R144">
        <f t="shared" si="14"/>
        <v>2372.6333634161233</v>
      </c>
      <c r="S144">
        <f t="shared" si="15"/>
        <v>2378.6695597962462</v>
      </c>
    </row>
    <row r="145" spans="1:19">
      <c r="A145" t="str">
        <f>Données!A146</f>
        <v>Somalie</v>
      </c>
      <c r="C145" s="49">
        <f>'pr POP'!H145</f>
        <v>8394332.5</v>
      </c>
      <c r="D145" s="49">
        <f>'pr POP'!I145</f>
        <v>9501195.1999999993</v>
      </c>
      <c r="E145" s="49">
        <f>'pr POP'!J145</f>
        <v>11081153.800000001</v>
      </c>
      <c r="F145" s="49">
        <f>'pr POP'!K145</f>
        <v>12724595.4</v>
      </c>
      <c r="G145" s="49">
        <f>'pr POP'!L145</f>
        <v>14395021.75</v>
      </c>
      <c r="I145">
        <f>'pr PIB'!AC145</f>
        <v>0</v>
      </c>
      <c r="J145">
        <f>'pr PIB'!AD145</f>
        <v>0</v>
      </c>
      <c r="K145">
        <f>'pr PIB'!AE145</f>
        <v>0</v>
      </c>
      <c r="L145">
        <f>'pr PIB'!AF145</f>
        <v>6.3355000000000006</v>
      </c>
      <c r="M145">
        <f>'pr PIB'!AG145</f>
        <v>7.2023999999999999</v>
      </c>
      <c r="O145">
        <f t="shared" si="11"/>
        <v>0</v>
      </c>
      <c r="P145">
        <f t="shared" si="12"/>
        <v>0</v>
      </c>
      <c r="Q145">
        <f t="shared" si="13"/>
        <v>0</v>
      </c>
      <c r="R145">
        <f t="shared" si="14"/>
        <v>49.789402341232787</v>
      </c>
      <c r="S145">
        <f t="shared" si="15"/>
        <v>50.033963998699761</v>
      </c>
    </row>
    <row r="146" spans="1:19">
      <c r="A146" t="str">
        <f>Données!A147</f>
        <v>Soudan</v>
      </c>
      <c r="C146" s="49">
        <f>'pr POP'!H146</f>
        <v>26321020.5</v>
      </c>
      <c r="D146" s="49">
        <f>'pr POP'!I146</f>
        <v>28725117.399999999</v>
      </c>
      <c r="E146" s="49">
        <f>'pr POP'!J146</f>
        <v>32363317</v>
      </c>
      <c r="F146" s="49">
        <f>'pr POP'!K146</f>
        <v>36227736.399999999</v>
      </c>
      <c r="G146" s="49">
        <f>'pr POP'!L146</f>
        <v>40341329.75</v>
      </c>
      <c r="I146">
        <f>'pr PIB'!AC146</f>
        <v>10.818999999999999</v>
      </c>
      <c r="J146">
        <f>'pr PIB'!AD146</f>
        <v>18.997599999999998</v>
      </c>
      <c r="K146">
        <f>'pr PIB'!AE146</f>
        <v>51.906399999999998</v>
      </c>
      <c r="L146">
        <f>'pr PIB'!AF146</f>
        <v>58.946000000000005</v>
      </c>
      <c r="M146">
        <f>'pr PIB'!AG146</f>
        <v>46.381999999999998</v>
      </c>
      <c r="O146">
        <f t="shared" si="11"/>
        <v>41.104029382143445</v>
      </c>
      <c r="P146">
        <f t="shared" si="12"/>
        <v>66.135848064453853</v>
      </c>
      <c r="Q146">
        <f t="shared" si="13"/>
        <v>160.38652651086414</v>
      </c>
      <c r="R146">
        <f t="shared" si="14"/>
        <v>162.70958623846013</v>
      </c>
      <c r="S146">
        <f t="shared" si="15"/>
        <v>114.97389968906516</v>
      </c>
    </row>
    <row r="147" spans="1:19">
      <c r="A147" t="str">
        <f>Données!A148</f>
        <v>Soudan du Sud</v>
      </c>
      <c r="C147" s="49">
        <f>'pr POP'!H147</f>
        <v>5797912</v>
      </c>
      <c r="D147" s="49">
        <f>'pr POP'!I147</f>
        <v>6696888</v>
      </c>
      <c r="E147" s="49">
        <f>'pr POP'!J147</f>
        <v>8327535</v>
      </c>
      <c r="F147" s="49">
        <f>'pr POP'!K147</f>
        <v>10072525.6</v>
      </c>
      <c r="G147" s="49">
        <f>'pr POP'!L147</f>
        <v>10858712.25</v>
      </c>
      <c r="I147">
        <f>'pr PIB'!AC147</f>
        <v>0</v>
      </c>
      <c r="J147">
        <f>'pr PIB'!AD147</f>
        <v>0</v>
      </c>
      <c r="K147">
        <f>'pr PIB'!AE147</f>
        <v>0</v>
      </c>
      <c r="L147">
        <f>'pr PIB'!AF147</f>
        <v>14.626249999999999</v>
      </c>
      <c r="M147">
        <f>'pr PIB'!AG147</f>
        <v>5.0945999999999998</v>
      </c>
      <c r="O147">
        <f t="shared" si="11"/>
        <v>0</v>
      </c>
      <c r="P147">
        <f t="shared" si="12"/>
        <v>0</v>
      </c>
      <c r="Q147">
        <f t="shared" si="13"/>
        <v>0</v>
      </c>
      <c r="R147">
        <f t="shared" si="14"/>
        <v>145.2093604011292</v>
      </c>
      <c r="S147">
        <f t="shared" si="15"/>
        <v>46.917165523011256</v>
      </c>
    </row>
    <row r="148" spans="1:19">
      <c r="A148" t="str">
        <f>Données!A149</f>
        <v>Sri Lanka</v>
      </c>
      <c r="C148" s="49">
        <f>'pr POP'!H148</f>
        <v>18613941.5</v>
      </c>
      <c r="D148" s="49">
        <f>'pr POP'!I148</f>
        <v>19072600.600000001</v>
      </c>
      <c r="E148" s="49">
        <f>'pr POP'!J148</f>
        <v>19838099.199999999</v>
      </c>
      <c r="F148" s="49">
        <f>'pr POP'!K148</f>
        <v>20489681.399999999</v>
      </c>
      <c r="G148" s="49">
        <f>'pr POP'!L148</f>
        <v>21321750</v>
      </c>
      <c r="I148">
        <f>'pr PIB'!AC148</f>
        <v>18.481000000000002</v>
      </c>
      <c r="J148">
        <f>'pr PIB'!AD148</f>
        <v>20.5684</v>
      </c>
      <c r="K148">
        <f>'pr PIB'!AE148</f>
        <v>38.412400000000005</v>
      </c>
      <c r="L148">
        <f>'pr PIB'!AF148</f>
        <v>68.796999999999997</v>
      </c>
      <c r="M148">
        <f>'pr PIB'!AG148</f>
        <v>84.414199999999994</v>
      </c>
      <c r="O148">
        <f t="shared" si="11"/>
        <v>99.285796079245245</v>
      </c>
      <c r="P148">
        <f t="shared" si="12"/>
        <v>107.84266095311617</v>
      </c>
      <c r="Q148">
        <f t="shared" si="13"/>
        <v>193.62943804616123</v>
      </c>
      <c r="R148">
        <f t="shared" si="14"/>
        <v>335.76412759643983</v>
      </c>
      <c r="S148">
        <f t="shared" si="15"/>
        <v>395.90652737228413</v>
      </c>
    </row>
    <row r="149" spans="1:19">
      <c r="A149" t="str">
        <f>Données!A150</f>
        <v>Suède</v>
      </c>
      <c r="C149" s="49">
        <f>'pr POP'!H149</f>
        <v>8854424</v>
      </c>
      <c r="D149" s="49">
        <f>'pr POP'!I149</f>
        <v>8928957.4000000004</v>
      </c>
      <c r="E149" s="49">
        <f>'pr POP'!J149</f>
        <v>9155264.1999999993</v>
      </c>
      <c r="F149" s="49">
        <f>'pr POP'!K149</f>
        <v>9528640.4000000004</v>
      </c>
      <c r="G149" s="49">
        <f>'pr POP'!L149</f>
        <v>9990786</v>
      </c>
      <c r="I149">
        <f>'pr PIB'!AC149</f>
        <v>269.20050000000003</v>
      </c>
      <c r="J149">
        <f>'pr PIB'!AD149</f>
        <v>295.69400000000002</v>
      </c>
      <c r="K149">
        <f>'pr PIB'!AE149</f>
        <v>448.625</v>
      </c>
      <c r="L149">
        <f>'pr PIB'!AF149</f>
        <v>550.19240000000002</v>
      </c>
      <c r="M149">
        <f>'pr PIB'!AG149</f>
        <v>528.83760000000007</v>
      </c>
      <c r="O149">
        <f t="shared" si="11"/>
        <v>3040.2937559800621</v>
      </c>
      <c r="P149">
        <f t="shared" si="12"/>
        <v>3311.6296422245223</v>
      </c>
      <c r="Q149">
        <f t="shared" si="13"/>
        <v>4900.1862775298177</v>
      </c>
      <c r="R149">
        <f t="shared" si="14"/>
        <v>5774.091338361347</v>
      </c>
      <c r="S149">
        <f t="shared" si="15"/>
        <v>5293.2532035017075</v>
      </c>
    </row>
    <row r="150" spans="1:19">
      <c r="A150" t="str">
        <f>Données!A151</f>
        <v>Suisse</v>
      </c>
      <c r="C150" s="49">
        <f>'pr POP'!H150</f>
        <v>7126996</v>
      </c>
      <c r="D150" s="49">
        <f>'pr POP'!I150</f>
        <v>7285496.5999999996</v>
      </c>
      <c r="E150" s="49">
        <f>'pr POP'!J150</f>
        <v>7572734.4000000004</v>
      </c>
      <c r="F150" s="49">
        <f>'pr POP'!K150</f>
        <v>8002432.5999999996</v>
      </c>
      <c r="G150" s="49">
        <f>'pr POP'!L150</f>
        <v>8406029.25</v>
      </c>
      <c r="I150">
        <f>'pr PIB'!AC150</f>
        <v>292.17950000000002</v>
      </c>
      <c r="J150">
        <f>'pr PIB'!AD150</f>
        <v>319.82399999999996</v>
      </c>
      <c r="K150">
        <f>'pr PIB'!AE150</f>
        <v>483.11060000000009</v>
      </c>
      <c r="L150">
        <f>'pr PIB'!AF150</f>
        <v>669.77119999999991</v>
      </c>
      <c r="M150">
        <f>'pr PIB'!AG150</f>
        <v>688.0598</v>
      </c>
      <c r="O150">
        <f t="shared" si="11"/>
        <v>4099.616444291536</v>
      </c>
      <c r="P150">
        <f t="shared" si="12"/>
        <v>4389.8723389700017</v>
      </c>
      <c r="Q150">
        <f t="shared" si="13"/>
        <v>6379.6057603710497</v>
      </c>
      <c r="R150">
        <f t="shared" si="14"/>
        <v>8369.5950153956928</v>
      </c>
      <c r="S150">
        <f t="shared" si="15"/>
        <v>8185.3129407085989</v>
      </c>
    </row>
    <row r="151" spans="1:19">
      <c r="A151" t="str">
        <f>Données!A152</f>
        <v>Syrie</v>
      </c>
      <c r="C151" s="49">
        <f>'pr POP'!H151</f>
        <v>15806788</v>
      </c>
      <c r="D151" s="49">
        <f>'pr POP'!I151</f>
        <v>17101016</v>
      </c>
      <c r="E151" s="49">
        <f>'pr POP'!J151</f>
        <v>19833719.800000001</v>
      </c>
      <c r="F151" s="49">
        <f>'pr POP'!K151</f>
        <v>20237596.399999999</v>
      </c>
      <c r="G151" s="49">
        <f>'pr POP'!L151</f>
        <v>17356406.5</v>
      </c>
      <c r="I151">
        <f>'pr PIB'!AC151</f>
        <v>16.464500000000001</v>
      </c>
      <c r="J151">
        <f>'pr PIB'!AD151</f>
        <v>22.1008</v>
      </c>
      <c r="K151">
        <f>'pr PIB'!AE151</f>
        <v>41.952600000000004</v>
      </c>
      <c r="L151">
        <f>'pr PIB'!AF151</f>
        <v>60.042999999999999</v>
      </c>
      <c r="M151">
        <f>'pr PIB'!AG151</f>
        <v>0</v>
      </c>
      <c r="O151">
        <f t="shared" si="11"/>
        <v>104.16094655030484</v>
      </c>
      <c r="P151">
        <f t="shared" si="12"/>
        <v>129.23676581555154</v>
      </c>
      <c r="Q151">
        <f t="shared" si="13"/>
        <v>211.52159263639493</v>
      </c>
      <c r="R151">
        <f t="shared" si="14"/>
        <v>296.69037178743224</v>
      </c>
      <c r="S151">
        <f t="shared" si="15"/>
        <v>0</v>
      </c>
    </row>
    <row r="152" spans="1:19">
      <c r="A152" t="str">
        <f>Données!A153</f>
        <v>Tadjikistan</v>
      </c>
      <c r="C152" s="49">
        <f>'pr POP'!H152</f>
        <v>6073524.5</v>
      </c>
      <c r="D152" s="49">
        <f>'pr POP'!I152</f>
        <v>6433131.4000000004</v>
      </c>
      <c r="E152" s="49">
        <f>'pr POP'!J152</f>
        <v>7069852.5999999996</v>
      </c>
      <c r="F152" s="49">
        <f>'pr POP'!K152</f>
        <v>7882468.2000000002</v>
      </c>
      <c r="G152" s="49">
        <f>'pr POP'!L152</f>
        <v>8774678</v>
      </c>
      <c r="I152">
        <f>'pr PIB'!AC152</f>
        <v>1.2035</v>
      </c>
      <c r="J152">
        <f>'pr PIB'!AD152</f>
        <v>1.3775999999999999</v>
      </c>
      <c r="K152">
        <f>'pr PIB'!AE152</f>
        <v>3.7891999999999997</v>
      </c>
      <c r="L152">
        <f>'pr PIB'!AF152</f>
        <v>7.5009999999999994</v>
      </c>
      <c r="M152">
        <f>'pr PIB'!AG152</f>
        <v>7.4343999999999992</v>
      </c>
      <c r="O152">
        <f t="shared" si="11"/>
        <v>19.815512393174672</v>
      </c>
      <c r="P152">
        <f t="shared" si="12"/>
        <v>21.41414366260263</v>
      </c>
      <c r="Q152">
        <f t="shared" si="13"/>
        <v>53.596591250007101</v>
      </c>
      <c r="R152">
        <f t="shared" si="14"/>
        <v>95.160548824034578</v>
      </c>
      <c r="S152">
        <f t="shared" si="15"/>
        <v>84.72561614226754</v>
      </c>
    </row>
    <row r="153" spans="1:19">
      <c r="A153" t="str">
        <f>Données!A154</f>
        <v>Taiwan</v>
      </c>
      <c r="C153" s="49">
        <f>'pr POP'!H153</f>
        <v>21696053.25</v>
      </c>
      <c r="D153" s="49">
        <f>'pr POP'!I153</f>
        <v>22131904.888888888</v>
      </c>
      <c r="E153" s="49">
        <f>'pr POP'!J153</f>
        <v>22646934.611111108</v>
      </c>
      <c r="F153" s="49">
        <f>'pr POP'!K153</f>
        <v>23161964.333333332</v>
      </c>
      <c r="G153" s="49">
        <f>'pr POP'!L153</f>
        <v>23625491.083333328</v>
      </c>
      <c r="I153">
        <f>'pr PIB'!AC153</f>
        <v>292.29049999999995</v>
      </c>
      <c r="J153">
        <f>'pr PIB'!AD153</f>
        <v>321.56619999999998</v>
      </c>
      <c r="K153">
        <f>'pr PIB'!AE153</f>
        <v>396.33980000000003</v>
      </c>
      <c r="L153">
        <f>'pr PIB'!AF153</f>
        <v>493.96899999999994</v>
      </c>
      <c r="M153">
        <f>'pr PIB'!AG153</f>
        <v>564.53500000000008</v>
      </c>
      <c r="O153">
        <f t="shared" si="11"/>
        <v>1347.2058564384283</v>
      </c>
      <c r="P153">
        <f t="shared" si="12"/>
        <v>1452.9531082588342</v>
      </c>
      <c r="Q153">
        <f t="shared" si="13"/>
        <v>1750.0814428348574</v>
      </c>
      <c r="R153">
        <f t="shared" si="14"/>
        <v>2132.6731743952687</v>
      </c>
      <c r="S153">
        <f t="shared" si="15"/>
        <v>2389.5164676524032</v>
      </c>
    </row>
    <row r="154" spans="1:19">
      <c r="A154" t="str">
        <f>Données!A155</f>
        <v>Tanzanie</v>
      </c>
      <c r="C154" s="49">
        <f>'pr POP'!H154</f>
        <v>32303217.5</v>
      </c>
      <c r="D154" s="49">
        <f>'pr POP'!I154</f>
        <v>35387474.600000001</v>
      </c>
      <c r="E154" s="49">
        <f>'pr POP'!J154</f>
        <v>40721635</v>
      </c>
      <c r="F154" s="49">
        <f>'pr POP'!K154</f>
        <v>47102886.399999999</v>
      </c>
      <c r="G154" s="49">
        <f>'pr POP'!L154</f>
        <v>53878919.25</v>
      </c>
      <c r="I154">
        <f>'pr PIB'!AC154</f>
        <v>10.539000000000001</v>
      </c>
      <c r="J154">
        <f>'pr PIB'!AD154</f>
        <v>13.6214</v>
      </c>
      <c r="K154">
        <f>'pr PIB'!AE154</f>
        <v>22.596799999999998</v>
      </c>
      <c r="L154">
        <f>'pr PIB'!AF154</f>
        <v>40.000199999999992</v>
      </c>
      <c r="M154">
        <f>'pr PIB'!AG154</f>
        <v>53.864800000000002</v>
      </c>
      <c r="O154">
        <f t="shared" si="11"/>
        <v>32.62523307469295</v>
      </c>
      <c r="P154">
        <f t="shared" si="12"/>
        <v>38.492150553179059</v>
      </c>
      <c r="Q154">
        <f t="shared" si="13"/>
        <v>55.490895687267958</v>
      </c>
      <c r="R154">
        <f t="shared" si="14"/>
        <v>84.920910494351347</v>
      </c>
      <c r="S154">
        <f t="shared" si="15"/>
        <v>99.973794481781482</v>
      </c>
    </row>
    <row r="155" spans="1:19">
      <c r="A155" t="str">
        <f>Données!A156</f>
        <v>Tchad</v>
      </c>
      <c r="C155" s="49">
        <f>'pr POP'!H155</f>
        <v>7911792</v>
      </c>
      <c r="D155" s="49">
        <f>'pr POP'!I155</f>
        <v>9032324.1999999993</v>
      </c>
      <c r="E155" s="49">
        <f>'pr POP'!J155</f>
        <v>10823103.199999999</v>
      </c>
      <c r="F155" s="49">
        <f>'pr POP'!K155</f>
        <v>12796371.6</v>
      </c>
      <c r="G155" s="49">
        <f>'pr POP'!L155</f>
        <v>14791791.25</v>
      </c>
      <c r="I155">
        <f>'pr PIB'!AC155</f>
        <v>1.8570000000000002</v>
      </c>
      <c r="J155">
        <f>'pr PIB'!AD155</f>
        <v>2.774</v>
      </c>
      <c r="K155">
        <f>'pr PIB'!AE155</f>
        <v>8.5136000000000003</v>
      </c>
      <c r="L155">
        <f>'pr PIB'!AF155</f>
        <v>12.4582</v>
      </c>
      <c r="M155">
        <f>'pr PIB'!AG155</f>
        <v>10.646000000000001</v>
      </c>
      <c r="O155">
        <f t="shared" si="11"/>
        <v>23.471294493080713</v>
      </c>
      <c r="P155">
        <f t="shared" si="12"/>
        <v>30.711917980091993</v>
      </c>
      <c r="Q155">
        <f t="shared" si="13"/>
        <v>78.661358417057329</v>
      </c>
      <c r="R155">
        <f t="shared" si="14"/>
        <v>97.357285247952632</v>
      </c>
      <c r="S155">
        <f t="shared" si="15"/>
        <v>71.972351556813663</v>
      </c>
    </row>
    <row r="156" spans="1:19">
      <c r="A156" t="str">
        <f>Données!A157</f>
        <v>Thaïlande</v>
      </c>
      <c r="C156" s="49">
        <f>'pr POP'!H156</f>
        <v>61941837</v>
      </c>
      <c r="D156" s="49">
        <f>'pr POP'!I156</f>
        <v>64021218</v>
      </c>
      <c r="E156" s="49">
        <f>'pr POP'!J156</f>
        <v>66161723</v>
      </c>
      <c r="F156" s="49">
        <f>'pr POP'!K156</f>
        <v>67826519.599999994</v>
      </c>
      <c r="G156" s="49">
        <f>'pr POP'!L156</f>
        <v>69081056</v>
      </c>
      <c r="I156">
        <f>'pr PIB'!AC156</f>
        <v>120.1725</v>
      </c>
      <c r="J156">
        <f>'pr PIB'!AD156</f>
        <v>141.23319999999998</v>
      </c>
      <c r="K156">
        <f>'pr PIB'!AE156</f>
        <v>249.42260000000002</v>
      </c>
      <c r="L156">
        <f>'pr PIB'!AF156</f>
        <v>387.43079999999998</v>
      </c>
      <c r="M156">
        <f>'pr PIB'!AG156</f>
        <v>454.5852000000001</v>
      </c>
      <c r="O156">
        <f t="shared" si="11"/>
        <v>194.00861488818938</v>
      </c>
      <c r="P156">
        <f t="shared" si="12"/>
        <v>220.6037379669971</v>
      </c>
      <c r="Q156">
        <f t="shared" si="13"/>
        <v>376.9892752037307</v>
      </c>
      <c r="R156">
        <f t="shared" si="14"/>
        <v>571.20843334559072</v>
      </c>
      <c r="S156">
        <f t="shared" si="15"/>
        <v>658.04610745961975</v>
      </c>
    </row>
    <row r="157" spans="1:19">
      <c r="A157" t="str">
        <f>Données!A158</f>
        <v>Timor-Leste</v>
      </c>
      <c r="C157" s="49">
        <f>'pr POP'!H157</f>
        <v>869833</v>
      </c>
      <c r="D157" s="49">
        <f>'pr POP'!I157</f>
        <v>925455</v>
      </c>
      <c r="E157" s="49">
        <f>'pr POP'!J157</f>
        <v>1035533.4</v>
      </c>
      <c r="F157" s="49">
        <f>'pr POP'!K157</f>
        <v>1133458.8</v>
      </c>
      <c r="G157" s="49">
        <f>'pr POP'!L157</f>
        <v>1231705.75</v>
      </c>
      <c r="I157">
        <f>'pr PIB'!AC157</f>
        <v>0</v>
      </c>
      <c r="J157">
        <f>'pr PIB'!AD157</f>
        <v>0.61799999999999999</v>
      </c>
      <c r="K157">
        <f>'pr PIB'!AE157</f>
        <v>2.9887999999999999</v>
      </c>
      <c r="L157">
        <f>'pr PIB'!AF157</f>
        <v>5.2094000000000005</v>
      </c>
      <c r="M157">
        <f>'pr PIB'!AG157</f>
        <v>2.9276</v>
      </c>
      <c r="O157">
        <f t="shared" si="11"/>
        <v>0</v>
      </c>
      <c r="P157">
        <f t="shared" si="12"/>
        <v>66.777963272120203</v>
      </c>
      <c r="Q157">
        <f t="shared" si="13"/>
        <v>288.624200822494</v>
      </c>
      <c r="R157">
        <f t="shared" si="14"/>
        <v>459.60206052482897</v>
      </c>
      <c r="S157">
        <f t="shared" si="15"/>
        <v>237.68663903696154</v>
      </c>
    </row>
    <row r="158" spans="1:19">
      <c r="A158" t="str">
        <f>Données!A159</f>
        <v>Togo</v>
      </c>
      <c r="C158" s="49">
        <f>'pr POP'!H158</f>
        <v>4706447</v>
      </c>
      <c r="D158" s="49">
        <f>'pr POP'!I158</f>
        <v>5196481</v>
      </c>
      <c r="E158" s="49">
        <f>'pr POP'!J158</f>
        <v>5925826.7999999998</v>
      </c>
      <c r="F158" s="49">
        <f>'pr POP'!K158</f>
        <v>6776829.4000000004</v>
      </c>
      <c r="G158" s="49">
        <f>'pr POP'!L158</f>
        <v>7605169.75</v>
      </c>
      <c r="I158">
        <f>'pr PIB'!AC158</f>
        <v>1.7534999999999998</v>
      </c>
      <c r="J158">
        <f>'pr PIB'!AD158</f>
        <v>1.8115999999999999</v>
      </c>
      <c r="K158">
        <f>'pr PIB'!AE158</f>
        <v>2.7996000000000003</v>
      </c>
      <c r="L158">
        <f>'pr PIB'!AF158</f>
        <v>4.0154000000000005</v>
      </c>
      <c r="M158">
        <f>'pr PIB'!AG158</f>
        <v>4.8823999999999996</v>
      </c>
      <c r="O158">
        <f t="shared" si="11"/>
        <v>37.257404577168288</v>
      </c>
      <c r="P158">
        <f t="shared" si="12"/>
        <v>34.862053762921484</v>
      </c>
      <c r="Q158">
        <f t="shared" si="13"/>
        <v>47.244040274683705</v>
      </c>
      <c r="R158">
        <f t="shared" si="14"/>
        <v>59.251897354830867</v>
      </c>
      <c r="S158">
        <f t="shared" si="15"/>
        <v>64.198435544453162</v>
      </c>
    </row>
    <row r="159" spans="1:19">
      <c r="A159" t="str">
        <f>Données!A160</f>
        <v>Trinité-et-Tobago</v>
      </c>
      <c r="C159" s="49">
        <f>'pr POP'!H159</f>
        <v>1262814</v>
      </c>
      <c r="D159" s="49">
        <f>'pr POP'!I159</f>
        <v>1277936</v>
      </c>
      <c r="E159" s="49">
        <f>'pr POP'!J159</f>
        <v>1308577.3999999999</v>
      </c>
      <c r="F159" s="49">
        <f>'pr POP'!K159</f>
        <v>1345036.8</v>
      </c>
      <c r="G159" s="49">
        <f>'pr POP'!L159</f>
        <v>1380455.5</v>
      </c>
      <c r="I159">
        <f>'pr PIB'!AC159</f>
        <v>6.5365000000000002</v>
      </c>
      <c r="J159">
        <f>'pr PIB'!AD159</f>
        <v>10.267800000000001</v>
      </c>
      <c r="K159">
        <f>'pr PIB'!AE159</f>
        <v>20.914200000000001</v>
      </c>
      <c r="L159">
        <f>'pr PIB'!AF159</f>
        <v>25.751799999999996</v>
      </c>
      <c r="M159">
        <f>'pr PIB'!AG159</f>
        <v>22.728999999999999</v>
      </c>
      <c r="O159">
        <f t="shared" si="11"/>
        <v>517.61383703379909</v>
      </c>
      <c r="P159">
        <f t="shared" si="12"/>
        <v>803.46746628939172</v>
      </c>
      <c r="Q159">
        <f t="shared" si="13"/>
        <v>1598.2394316148209</v>
      </c>
      <c r="R159">
        <f t="shared" si="14"/>
        <v>1914.5795862239602</v>
      </c>
      <c r="S159">
        <f t="shared" si="15"/>
        <v>1646.4855259731298</v>
      </c>
    </row>
    <row r="160" spans="1:19">
      <c r="A160" t="str">
        <f>Données!A161</f>
        <v>Tunisie</v>
      </c>
      <c r="C160" s="49">
        <f>'pr POP'!H160</f>
        <v>9561722.5</v>
      </c>
      <c r="D160" s="49">
        <f>'pr POP'!I160</f>
        <v>9868211.5999999996</v>
      </c>
      <c r="E160" s="49">
        <f>'pr POP'!J160</f>
        <v>10310567.6</v>
      </c>
      <c r="F160" s="49">
        <f>'pr POP'!K160</f>
        <v>10848055.6</v>
      </c>
      <c r="G160" s="49">
        <f>'pr POP'!L160</f>
        <v>11370635.5</v>
      </c>
      <c r="I160">
        <f>'pr PIB'!AC160</f>
        <v>22.373000000000001</v>
      </c>
      <c r="J160">
        <f>'pr PIB'!AD160</f>
        <v>25.064</v>
      </c>
      <c r="K160">
        <f>'pr PIB'!AE160</f>
        <v>38.773000000000003</v>
      </c>
      <c r="L160">
        <f>'pr PIB'!AF160</f>
        <v>45.758000000000003</v>
      </c>
      <c r="M160">
        <f>'pr PIB'!AG160</f>
        <v>40.206200000000003</v>
      </c>
      <c r="O160">
        <f t="shared" si="11"/>
        <v>233.98503773770886</v>
      </c>
      <c r="P160">
        <f t="shared" si="12"/>
        <v>253.9872574276782</v>
      </c>
      <c r="Q160">
        <f t="shared" si="13"/>
        <v>376.0510721058655</v>
      </c>
      <c r="R160">
        <f t="shared" si="14"/>
        <v>421.80831005327815</v>
      </c>
      <c r="S160">
        <f t="shared" si="15"/>
        <v>353.59677126225711</v>
      </c>
    </row>
    <row r="161" spans="1:19">
      <c r="A161" t="str">
        <f>Données!A162</f>
        <v>Turkménistan</v>
      </c>
      <c r="C161" s="49">
        <f>'pr POP'!H161</f>
        <v>4439807</v>
      </c>
      <c r="D161" s="49">
        <f>'pr POP'!I161</f>
        <v>4609873</v>
      </c>
      <c r="E161" s="49">
        <f>'pr POP'!J161</f>
        <v>4875723.4000000004</v>
      </c>
      <c r="F161" s="49">
        <f>'pr POP'!K161</f>
        <v>5272380.2</v>
      </c>
      <c r="G161" s="49">
        <f>'pr POP'!L161</f>
        <v>5709059</v>
      </c>
      <c r="I161">
        <f>'pr PIB'!AC161</f>
        <v>3.3595000000000002</v>
      </c>
      <c r="J161">
        <f>'pr PIB'!AD161</f>
        <v>9.254999999999999</v>
      </c>
      <c r="K161">
        <f>'pr PIB'!AE161</f>
        <v>21.251799999999996</v>
      </c>
      <c r="L161">
        <f>'pr PIB'!AF161</f>
        <v>33.940399999999997</v>
      </c>
      <c r="M161">
        <f>'pr PIB'!AG161</f>
        <v>40.873199999999997</v>
      </c>
      <c r="O161">
        <f t="shared" si="11"/>
        <v>75.667703573601287</v>
      </c>
      <c r="P161">
        <f t="shared" si="12"/>
        <v>200.76474991827322</v>
      </c>
      <c r="Q161">
        <f t="shared" si="13"/>
        <v>435.86968038424806</v>
      </c>
      <c r="R161">
        <f t="shared" si="14"/>
        <v>643.73961498451865</v>
      </c>
      <c r="S161">
        <f t="shared" si="15"/>
        <v>715.93584862233854</v>
      </c>
    </row>
    <row r="162" spans="1:19">
      <c r="A162" t="str">
        <f>Données!A163</f>
        <v>Turquie</v>
      </c>
      <c r="C162" s="49">
        <f>'pr POP'!H162</f>
        <v>61808536.5</v>
      </c>
      <c r="D162" s="49">
        <f>'pr POP'!I162</f>
        <v>65135627.200000003</v>
      </c>
      <c r="E162" s="49">
        <f>'pr POP'!J162</f>
        <v>69596426</v>
      </c>
      <c r="F162" s="49">
        <f>'pr POP'!K162</f>
        <v>74716867.599999994</v>
      </c>
      <c r="G162" s="49">
        <f>'pr POP'!L162</f>
        <v>80443187.25</v>
      </c>
      <c r="I162">
        <f>'pr PIB'!AC162</f>
        <v>266.24850000000004</v>
      </c>
      <c r="J162">
        <f>'pr PIB'!AD162</f>
        <v>285.70580000000001</v>
      </c>
      <c r="K162">
        <f>'pr PIB'!AE162</f>
        <v>627.21640000000002</v>
      </c>
      <c r="L162">
        <f>'pr PIB'!AF162</f>
        <v>872.57719999999995</v>
      </c>
      <c r="M162">
        <f>'pr PIB'!AG162</f>
        <v>809.40499999999997</v>
      </c>
      <c r="O162">
        <f t="shared" si="11"/>
        <v>430.76331373741561</v>
      </c>
      <c r="P162">
        <f t="shared" si="12"/>
        <v>438.6321469243486</v>
      </c>
      <c r="Q162">
        <f t="shared" si="13"/>
        <v>901.21926663303088</v>
      </c>
      <c r="R162">
        <f t="shared" si="14"/>
        <v>1167.8449967567967</v>
      </c>
      <c r="S162">
        <f t="shared" si="15"/>
        <v>1006.1821611873042</v>
      </c>
    </row>
    <row r="163" spans="1:19">
      <c r="A163" t="str">
        <f>Données!A164</f>
        <v>Ukraine</v>
      </c>
      <c r="C163" s="49">
        <f>'pr POP'!H163</f>
        <v>49908644.5</v>
      </c>
      <c r="D163" s="49">
        <f>'pr POP'!I163</f>
        <v>48265352.600000001</v>
      </c>
      <c r="E163" s="49">
        <f>'pr POP'!J163</f>
        <v>46542750</v>
      </c>
      <c r="F163" s="49">
        <f>'pr POP'!K163</f>
        <v>45586329.399999999</v>
      </c>
      <c r="G163" s="49">
        <f>'pr POP'!L163</f>
        <v>44903081.25</v>
      </c>
      <c r="I163">
        <f>'pr PIB'!AC163</f>
        <v>37.988</v>
      </c>
      <c r="J163">
        <f>'pr PIB'!AD163</f>
        <v>45.476199999999992</v>
      </c>
      <c r="K163">
        <f>'pr PIB'!AE163</f>
        <v>127.083</v>
      </c>
      <c r="L163">
        <f>'pr PIB'!AF163</f>
        <v>157.0044</v>
      </c>
      <c r="M163">
        <f>'pr PIB'!AG163</f>
        <v>111.08340000000001</v>
      </c>
      <c r="O163">
        <f t="shared" si="11"/>
        <v>76.115070606656133</v>
      </c>
      <c r="P163">
        <f t="shared" si="12"/>
        <v>94.221211594339394</v>
      </c>
      <c r="Q163">
        <f t="shared" si="13"/>
        <v>273.04574826369304</v>
      </c>
      <c r="R163">
        <f t="shared" si="14"/>
        <v>344.41114708393258</v>
      </c>
      <c r="S163">
        <f t="shared" si="15"/>
        <v>247.38480502382009</v>
      </c>
    </row>
    <row r="164" spans="1:19">
      <c r="A164" t="str">
        <f>Données!A165</f>
        <v>Uruguay</v>
      </c>
      <c r="C164" s="49">
        <f>'pr POP'!H164</f>
        <v>3299532.5</v>
      </c>
      <c r="D164" s="49">
        <f>'pr POP'!I164</f>
        <v>3323278.6</v>
      </c>
      <c r="E164" s="49">
        <f>'pr POP'!J164</f>
        <v>3333770</v>
      </c>
      <c r="F164" s="49">
        <f>'pr POP'!K164</f>
        <v>3379411.2</v>
      </c>
      <c r="G164" s="49">
        <f>'pr POP'!L164</f>
        <v>3430521.5</v>
      </c>
      <c r="I164">
        <f>'pr PIB'!AC164</f>
        <v>24.694499999999998</v>
      </c>
      <c r="J164">
        <f>'pr PIB'!AD164</f>
        <v>16.629200000000001</v>
      </c>
      <c r="K164">
        <f>'pr PIB'!AE164</f>
        <v>24.501200000000001</v>
      </c>
      <c r="L164">
        <f>'pr PIB'!AF164</f>
        <v>50.856000000000002</v>
      </c>
      <c r="M164">
        <f>'pr PIB'!AG164</f>
        <v>57.110599999999998</v>
      </c>
      <c r="O164">
        <f t="shared" si="11"/>
        <v>748.42420858106414</v>
      </c>
      <c r="P164">
        <f t="shared" si="12"/>
        <v>500.38537244515101</v>
      </c>
      <c r="Q164">
        <f t="shared" si="13"/>
        <v>734.93972289630062</v>
      </c>
      <c r="R164">
        <f t="shared" si="14"/>
        <v>1504.8775360630868</v>
      </c>
      <c r="S164">
        <f t="shared" si="15"/>
        <v>1664.7789556194298</v>
      </c>
    </row>
    <row r="165" spans="1:19">
      <c r="A165" t="str">
        <f>Données!A166</f>
        <v>Vénézuela</v>
      </c>
      <c r="C165" s="49">
        <f>'pr POP'!H165</f>
        <v>23514202.5</v>
      </c>
      <c r="D165" s="49">
        <f>'pr POP'!I165</f>
        <v>25097508.800000001</v>
      </c>
      <c r="E165" s="49">
        <f>'pr POP'!J165</f>
        <v>27239418.399999999</v>
      </c>
      <c r="F165" s="49">
        <f>'pr POP'!K165</f>
        <v>29303892.600000001</v>
      </c>
      <c r="G165" s="49">
        <f>'pr POP'!L165</f>
        <v>29547153</v>
      </c>
      <c r="I165">
        <f>'pr PIB'!AC165</f>
        <v>94.572000000000003</v>
      </c>
      <c r="J165">
        <f>'pr PIB'!AD165</f>
        <v>106.45219999999999</v>
      </c>
      <c r="K165">
        <f>'pr PIB'!AE165</f>
        <v>213.93459999999999</v>
      </c>
      <c r="L165">
        <f>'pr PIB'!AF165</f>
        <v>281.31119999999999</v>
      </c>
      <c r="M165">
        <f>'pr PIB'!AG165</f>
        <v>184.32220000000001</v>
      </c>
      <c r="O165">
        <f t="shared" si="11"/>
        <v>402.19097373172661</v>
      </c>
      <c r="P165">
        <f t="shared" si="12"/>
        <v>424.15444834907277</v>
      </c>
      <c r="Q165">
        <f t="shared" si="13"/>
        <v>785.38607858088483</v>
      </c>
      <c r="R165">
        <f t="shared" si="14"/>
        <v>959.97894832579334</v>
      </c>
      <c r="S165">
        <f t="shared" si="15"/>
        <v>623.82389260989032</v>
      </c>
    </row>
    <row r="166" spans="1:19">
      <c r="A166" t="str">
        <f>Données!A167</f>
        <v>Viet Nam</v>
      </c>
      <c r="C166" s="49">
        <f>'pr POP'!H166</f>
        <v>78575790.5</v>
      </c>
      <c r="D166" s="49">
        <f>'pr POP'!I166</f>
        <v>81510359</v>
      </c>
      <c r="E166" s="49">
        <f>'pr POP'!J166</f>
        <v>85441091.400000006</v>
      </c>
      <c r="F166" s="49">
        <f>'pr POP'!K166</f>
        <v>89821953.200000003</v>
      </c>
      <c r="G166" s="49">
        <f>'pr POP'!L166</f>
        <v>94113209.25</v>
      </c>
      <c r="I166">
        <f>'pr PIB'!AC166</f>
        <v>27.968000000000004</v>
      </c>
      <c r="J166">
        <f>'pr PIB'!AD166</f>
        <v>37.576000000000008</v>
      </c>
      <c r="K166">
        <f>'pr PIB'!AE166</f>
        <v>80.2928</v>
      </c>
      <c r="L166">
        <f>'pr PIB'!AF166</f>
        <v>151.81100000000001</v>
      </c>
      <c r="M166">
        <f>'pr PIB'!AG166</f>
        <v>222.91259999999997</v>
      </c>
      <c r="O166">
        <f t="shared" si="11"/>
        <v>35.593660365402251</v>
      </c>
      <c r="P166">
        <f t="shared" si="12"/>
        <v>46.099662007377503</v>
      </c>
      <c r="Q166">
        <f t="shared" si="13"/>
        <v>93.974455012638089</v>
      </c>
      <c r="R166">
        <f t="shared" si="14"/>
        <v>169.01324742067621</v>
      </c>
      <c r="S166">
        <f t="shared" si="15"/>
        <v>236.85580565833266</v>
      </c>
    </row>
    <row r="167" spans="1:19">
      <c r="A167" t="str">
        <f>Données!A168</f>
        <v>Yémen</v>
      </c>
      <c r="C167" s="49">
        <f>'pr POP'!H167</f>
        <v>16685729.5</v>
      </c>
      <c r="D167" s="49">
        <f>'pr POP'!I167</f>
        <v>18459246.800000001</v>
      </c>
      <c r="E167" s="49">
        <f>'pr POP'!J167</f>
        <v>21297235.199999999</v>
      </c>
      <c r="F167" s="49">
        <f>'pr POP'!K167</f>
        <v>24481243</v>
      </c>
      <c r="G167" s="49">
        <f>'pr POP'!L167</f>
        <v>27499901.75</v>
      </c>
      <c r="I167">
        <f>'pr PIB'!AC167</f>
        <v>6.9805000000000001</v>
      </c>
      <c r="J167">
        <f>'pr PIB'!AD167</f>
        <v>11.174200000000001</v>
      </c>
      <c r="K167">
        <f>'pr PIB'!AE167</f>
        <v>21.897399999999998</v>
      </c>
      <c r="L167">
        <f>'pr PIB'!AF167</f>
        <v>36.535600000000002</v>
      </c>
      <c r="M167">
        <f>'pr PIB'!AG167</f>
        <v>31.281600000000005</v>
      </c>
      <c r="O167">
        <f t="shared" si="11"/>
        <v>41.835150210244031</v>
      </c>
      <c r="P167">
        <f t="shared" si="12"/>
        <v>60.534430906465801</v>
      </c>
      <c r="Q167">
        <f t="shared" si="13"/>
        <v>102.81804090701874</v>
      </c>
      <c r="R167">
        <f t="shared" si="14"/>
        <v>149.23915423738902</v>
      </c>
      <c r="S167">
        <f t="shared" si="15"/>
        <v>113.75167913099909</v>
      </c>
    </row>
    <row r="168" spans="1:19">
      <c r="A168" t="str">
        <f>Données!A169</f>
        <v>Zambie</v>
      </c>
      <c r="C168" s="49">
        <f>'pr POP'!H168</f>
        <v>10003518.5</v>
      </c>
      <c r="D168" s="49">
        <f>'pr POP'!I168</f>
        <v>10977444</v>
      </c>
      <c r="E168" s="49">
        <f>'pr POP'!J168</f>
        <v>12519277.6</v>
      </c>
      <c r="F168" s="49">
        <f>'pr POP'!K168</f>
        <v>14484111</v>
      </c>
      <c r="G168" s="49">
        <f>'pr POP'!L168</f>
        <v>16612094.5</v>
      </c>
      <c r="I168">
        <f>'pr PIB'!AC168</f>
        <v>3.4714999999999998</v>
      </c>
      <c r="J168">
        <f>'pr PIB'!AD168</f>
        <v>4.6024000000000003</v>
      </c>
      <c r="K168">
        <f>'pr PIB'!AE168</f>
        <v>13.677000000000001</v>
      </c>
      <c r="L168">
        <f>'pr PIB'!AF168</f>
        <v>24.884999999999998</v>
      </c>
      <c r="M168">
        <f>'pr PIB'!AG168</f>
        <v>23.569199999999999</v>
      </c>
      <c r="O168">
        <f t="shared" si="11"/>
        <v>34.702789823400636</v>
      </c>
      <c r="P168">
        <f t="shared" si="12"/>
        <v>41.925971109485964</v>
      </c>
      <c r="Q168">
        <f t="shared" si="13"/>
        <v>109.24751760437042</v>
      </c>
      <c r="R168">
        <f t="shared" si="14"/>
        <v>171.80895672506239</v>
      </c>
      <c r="S168">
        <f t="shared" si="15"/>
        <v>141.87976115835363</v>
      </c>
    </row>
    <row r="169" spans="1:19">
      <c r="A169" t="str">
        <f>Données!A170</f>
        <v>Zimbabwe</v>
      </c>
      <c r="C169" s="49">
        <f>'pr POP'!H169</f>
        <v>11784895.5</v>
      </c>
      <c r="D169" s="49">
        <f>'pr POP'!I169</f>
        <v>11952363.4</v>
      </c>
      <c r="E169" s="49">
        <f>'pr POP'!J169</f>
        <v>12278925.800000001</v>
      </c>
      <c r="F169" s="49">
        <f>'pr POP'!K169</f>
        <v>13128841.4</v>
      </c>
      <c r="G169" s="49">
        <f>'pr POP'!L169</f>
        <v>14130195.5</v>
      </c>
      <c r="I169">
        <f>'pr PIB'!AC169</f>
        <v>11.934000000000001</v>
      </c>
      <c r="J169">
        <f>'pr PIB'!AD169</f>
        <v>10.4716</v>
      </c>
      <c r="K169">
        <f>'pr PIB'!AE169</f>
        <v>8.2690000000000001</v>
      </c>
      <c r="L169">
        <f>'pr PIB'!AF169</f>
        <v>16.369199999999999</v>
      </c>
      <c r="M169">
        <f>'pr PIB'!AG169</f>
        <v>22.064799999999998</v>
      </c>
      <c r="O169">
        <f t="shared" si="11"/>
        <v>101.26521698898391</v>
      </c>
      <c r="P169">
        <f t="shared" si="12"/>
        <v>87.611124675141653</v>
      </c>
      <c r="Q169">
        <f t="shared" si="13"/>
        <v>67.34302441993745</v>
      </c>
      <c r="R169">
        <f t="shared" si="14"/>
        <v>124.68122282290652</v>
      </c>
      <c r="S169">
        <f t="shared" si="15"/>
        <v>156.15353658765727</v>
      </c>
    </row>
    <row r="171" spans="1:19">
      <c r="A171" t="s">
        <v>2</v>
      </c>
      <c r="B171" s="48" t="s">
        <v>1409</v>
      </c>
    </row>
    <row r="172" spans="1:19">
      <c r="A172" t="s">
        <v>90</v>
      </c>
      <c r="B172">
        <v>0</v>
      </c>
    </row>
    <row r="173" spans="1:19">
      <c r="A173" t="s">
        <v>9</v>
      </c>
      <c r="B173">
        <v>31.039311913150694</v>
      </c>
      <c r="C173">
        <v>1</v>
      </c>
    </row>
    <row r="174" spans="1:19">
      <c r="A174" t="s">
        <v>23</v>
      </c>
      <c r="B174">
        <v>37.246628344318943</v>
      </c>
      <c r="C174">
        <v>2</v>
      </c>
    </row>
    <row r="175" spans="1:19">
      <c r="A175" t="s">
        <v>26</v>
      </c>
      <c r="B175">
        <v>39.559657753936563</v>
      </c>
      <c r="C175">
        <v>3</v>
      </c>
    </row>
    <row r="176" spans="1:19">
      <c r="A176" t="s">
        <v>558</v>
      </c>
      <c r="B176">
        <v>42.629903841097345</v>
      </c>
      <c r="C176">
        <v>4</v>
      </c>
    </row>
    <row r="177" spans="1:3">
      <c r="A177" t="s">
        <v>22</v>
      </c>
      <c r="B177">
        <v>44.337747536245942</v>
      </c>
      <c r="C177">
        <v>5</v>
      </c>
    </row>
    <row r="178" spans="1:3">
      <c r="A178" t="s">
        <v>478</v>
      </c>
      <c r="B178">
        <v>46.917165523011256</v>
      </c>
      <c r="C178">
        <v>6</v>
      </c>
    </row>
    <row r="179" spans="1:3">
      <c r="A179" t="s">
        <v>25</v>
      </c>
      <c r="B179">
        <v>48.19172507392765</v>
      </c>
      <c r="C179">
        <v>7</v>
      </c>
    </row>
    <row r="180" spans="1:3">
      <c r="A180" t="s">
        <v>474</v>
      </c>
      <c r="B180">
        <v>50.033963998699761</v>
      </c>
      <c r="C180">
        <v>8</v>
      </c>
    </row>
    <row r="181" spans="1:3">
      <c r="A181" t="s">
        <v>14</v>
      </c>
      <c r="B181">
        <v>52.48665332923666</v>
      </c>
      <c r="C181">
        <v>9</v>
      </c>
    </row>
    <row r="182" spans="1:3">
      <c r="A182" t="s">
        <v>31</v>
      </c>
      <c r="B182">
        <v>53.145588243083843</v>
      </c>
      <c r="C182">
        <v>10</v>
      </c>
    </row>
    <row r="183" spans="1:3">
      <c r="A183" t="s">
        <v>52</v>
      </c>
      <c r="B183">
        <v>55.44669901271498</v>
      </c>
      <c r="C183">
        <v>11</v>
      </c>
    </row>
    <row r="184" spans="1:3">
      <c r="A184" t="s">
        <v>29</v>
      </c>
      <c r="B184">
        <v>64.198435544453162</v>
      </c>
      <c r="C184">
        <v>12</v>
      </c>
    </row>
    <row r="185" spans="1:3">
      <c r="A185" t="s">
        <v>35</v>
      </c>
      <c r="B185">
        <v>65.606913187031708</v>
      </c>
      <c r="C185">
        <v>13</v>
      </c>
    </row>
    <row r="186" spans="1:3">
      <c r="A186" t="s">
        <v>8</v>
      </c>
      <c r="B186">
        <v>66.290611423997319</v>
      </c>
      <c r="C186">
        <v>14</v>
      </c>
    </row>
    <row r="187" spans="1:3">
      <c r="A187" t="s">
        <v>339</v>
      </c>
      <c r="B187">
        <v>69.725750869620896</v>
      </c>
      <c r="C187">
        <v>15</v>
      </c>
    </row>
    <row r="188" spans="1:3">
      <c r="A188" t="s">
        <v>18</v>
      </c>
      <c r="B188">
        <v>70.166153148214661</v>
      </c>
      <c r="C188">
        <v>16</v>
      </c>
    </row>
    <row r="189" spans="1:3">
      <c r="A189" t="s">
        <v>12</v>
      </c>
      <c r="B189">
        <v>71.972351556813663</v>
      </c>
      <c r="C189">
        <v>17</v>
      </c>
    </row>
    <row r="190" spans="1:3">
      <c r="A190" t="s">
        <v>236</v>
      </c>
      <c r="B190">
        <v>72.552642523782751</v>
      </c>
      <c r="C190">
        <v>18</v>
      </c>
    </row>
    <row r="191" spans="1:3">
      <c r="A191" t="s">
        <v>261</v>
      </c>
      <c r="B191">
        <v>72.820985160259625</v>
      </c>
      <c r="C191">
        <v>19</v>
      </c>
    </row>
    <row r="192" spans="1:3">
      <c r="A192" t="s">
        <v>27</v>
      </c>
      <c r="B192">
        <v>77.144991210518242</v>
      </c>
      <c r="C192">
        <v>20</v>
      </c>
    </row>
    <row r="193" spans="1:3">
      <c r="A193" t="s">
        <v>284</v>
      </c>
      <c r="B193">
        <v>81.730381672266674</v>
      </c>
      <c r="C193">
        <v>21</v>
      </c>
    </row>
    <row r="194" spans="1:3">
      <c r="A194" t="s">
        <v>509</v>
      </c>
      <c r="B194">
        <v>84.72561614226754</v>
      </c>
      <c r="C194">
        <v>22</v>
      </c>
    </row>
    <row r="195" spans="1:3">
      <c r="A195" t="s">
        <v>24</v>
      </c>
      <c r="B195">
        <v>84.946917286997149</v>
      </c>
      <c r="C195">
        <v>23</v>
      </c>
    </row>
    <row r="196" spans="1:3">
      <c r="A196" t="s">
        <v>6</v>
      </c>
      <c r="B196">
        <v>86.652229011651798</v>
      </c>
      <c r="C196">
        <v>24</v>
      </c>
    </row>
    <row r="197" spans="1:3">
      <c r="A197" t="s">
        <v>258</v>
      </c>
      <c r="B197">
        <v>87.715230041156801</v>
      </c>
      <c r="C197">
        <v>25</v>
      </c>
    </row>
    <row r="198" spans="1:3">
      <c r="A198" t="s">
        <v>414</v>
      </c>
      <c r="B198">
        <v>91.069866643915745</v>
      </c>
      <c r="C198">
        <v>26</v>
      </c>
    </row>
    <row r="199" spans="1:3">
      <c r="A199" t="s">
        <v>527</v>
      </c>
      <c r="B199">
        <v>99.973794481781482</v>
      </c>
      <c r="C199">
        <v>27</v>
      </c>
    </row>
    <row r="200" spans="1:3">
      <c r="A200" t="s">
        <v>560</v>
      </c>
      <c r="B200">
        <v>113.75167913099909</v>
      </c>
      <c r="C200">
        <v>28</v>
      </c>
    </row>
    <row r="201" spans="1:3">
      <c r="A201" t="s">
        <v>33</v>
      </c>
      <c r="B201">
        <v>114.97389968906516</v>
      </c>
      <c r="C201">
        <v>29</v>
      </c>
    </row>
    <row r="202" spans="1:3">
      <c r="A202" t="s">
        <v>394</v>
      </c>
      <c r="B202">
        <v>119.31536776633713</v>
      </c>
      <c r="C202">
        <v>30</v>
      </c>
    </row>
    <row r="203" spans="1:3">
      <c r="A203" t="s">
        <v>56</v>
      </c>
      <c r="B203">
        <v>120.02315905997854</v>
      </c>
    </row>
    <row r="204" spans="1:3">
      <c r="A204" t="s">
        <v>562</v>
      </c>
      <c r="B204">
        <v>122.59189259645463</v>
      </c>
    </row>
    <row r="205" spans="1:3">
      <c r="A205" t="s">
        <v>58</v>
      </c>
      <c r="B205">
        <v>125.41467233997732</v>
      </c>
    </row>
    <row r="206" spans="1:3">
      <c r="A206" t="s">
        <v>21</v>
      </c>
      <c r="B206">
        <v>125.74688914685503</v>
      </c>
    </row>
    <row r="207" spans="1:3">
      <c r="A207" t="s">
        <v>230</v>
      </c>
      <c r="B207">
        <v>129.26659412404788</v>
      </c>
    </row>
    <row r="208" spans="1:3">
      <c r="A208" t="s">
        <v>54</v>
      </c>
      <c r="B208">
        <v>140.40930390071375</v>
      </c>
    </row>
    <row r="209" spans="1:2">
      <c r="A209" t="s">
        <v>323</v>
      </c>
      <c r="B209">
        <v>140.81307233970554</v>
      </c>
    </row>
    <row r="210" spans="1:2">
      <c r="A210" t="s">
        <v>463</v>
      </c>
      <c r="B210">
        <v>141.00053170536478</v>
      </c>
    </row>
    <row r="211" spans="1:2">
      <c r="A211" t="s">
        <v>34</v>
      </c>
      <c r="B211">
        <v>141.87976115835363</v>
      </c>
    </row>
    <row r="212" spans="1:2">
      <c r="A212" t="s">
        <v>10</v>
      </c>
      <c r="B212">
        <v>145.39128641280391</v>
      </c>
    </row>
    <row r="213" spans="1:2">
      <c r="A213" t="s">
        <v>30</v>
      </c>
      <c r="B213">
        <v>156.15353658765727</v>
      </c>
    </row>
    <row r="214" spans="1:2">
      <c r="A214" t="s">
        <v>15</v>
      </c>
      <c r="B214">
        <v>161.43410909916057</v>
      </c>
    </row>
    <row r="215" spans="1:2">
      <c r="A215" t="s">
        <v>20</v>
      </c>
      <c r="B215">
        <v>162.29106919881764</v>
      </c>
    </row>
    <row r="216" spans="1:2">
      <c r="A216" t="s">
        <v>53</v>
      </c>
      <c r="B216">
        <v>164.76036596324028</v>
      </c>
    </row>
    <row r="217" spans="1:2">
      <c r="A217" t="s">
        <v>535</v>
      </c>
      <c r="B217">
        <v>169.8636789560031</v>
      </c>
    </row>
    <row r="218" spans="1:2">
      <c r="A218" t="s">
        <v>13</v>
      </c>
      <c r="B218">
        <v>188.91689590994207</v>
      </c>
    </row>
    <row r="219" spans="1:2">
      <c r="A219" t="s">
        <v>301</v>
      </c>
      <c r="B219">
        <v>191.28032852645845</v>
      </c>
    </row>
    <row r="220" spans="1:2">
      <c r="A220" t="s">
        <v>19</v>
      </c>
      <c r="B220">
        <v>205.52799420724213</v>
      </c>
    </row>
    <row r="221" spans="1:2">
      <c r="A221" t="s">
        <v>40</v>
      </c>
      <c r="B221">
        <v>206.41525264306111</v>
      </c>
    </row>
    <row r="222" spans="1:2">
      <c r="A222" t="s">
        <v>16</v>
      </c>
      <c r="B222">
        <v>218.33779038696545</v>
      </c>
    </row>
    <row r="223" spans="1:2">
      <c r="A223" t="s">
        <v>408</v>
      </c>
      <c r="B223">
        <v>224.74941519471619</v>
      </c>
    </row>
    <row r="224" spans="1:2">
      <c r="A224" t="s">
        <v>63</v>
      </c>
      <c r="B224">
        <v>236.85580565833266</v>
      </c>
    </row>
    <row r="225" spans="1:2">
      <c r="A225" t="s">
        <v>61</v>
      </c>
      <c r="B225">
        <v>237.68663903696154</v>
      </c>
    </row>
    <row r="226" spans="1:2">
      <c r="A226" t="s">
        <v>39</v>
      </c>
      <c r="B226">
        <v>244.33636078222582</v>
      </c>
    </row>
    <row r="227" spans="1:2">
      <c r="A227" t="s">
        <v>65</v>
      </c>
      <c r="B227">
        <v>245.9870009107261</v>
      </c>
    </row>
    <row r="228" spans="1:2">
      <c r="A228" t="s">
        <v>70</v>
      </c>
      <c r="B228">
        <v>247.38480502382009</v>
      </c>
    </row>
    <row r="229" spans="1:2">
      <c r="A229" t="s">
        <v>55</v>
      </c>
      <c r="B229">
        <v>249.07295068045448</v>
      </c>
    </row>
    <row r="230" spans="1:2">
      <c r="A230" t="s">
        <v>74</v>
      </c>
      <c r="B230">
        <v>275.52152323535131</v>
      </c>
    </row>
    <row r="231" spans="1:2">
      <c r="A231" t="s">
        <v>559</v>
      </c>
      <c r="B231">
        <v>303.90840917843587</v>
      </c>
    </row>
    <row r="232" spans="1:2">
      <c r="A232" t="s">
        <v>57</v>
      </c>
      <c r="B232">
        <v>306.27913769397713</v>
      </c>
    </row>
    <row r="233" spans="1:2">
      <c r="A233" t="s">
        <v>1</v>
      </c>
      <c r="B233">
        <v>313.37578693503912</v>
      </c>
    </row>
    <row r="234" spans="1:2">
      <c r="A234" t="s">
        <v>11</v>
      </c>
      <c r="B234">
        <v>338.73101270709208</v>
      </c>
    </row>
    <row r="235" spans="1:2">
      <c r="A235" t="s">
        <v>156</v>
      </c>
      <c r="B235">
        <v>342.2515698788182</v>
      </c>
    </row>
    <row r="236" spans="1:2">
      <c r="A236" t="s">
        <v>3</v>
      </c>
      <c r="B236">
        <v>353.59677126225711</v>
      </c>
    </row>
    <row r="237" spans="1:2">
      <c r="A237" t="s">
        <v>5</v>
      </c>
      <c r="B237">
        <v>367.40247138184145</v>
      </c>
    </row>
    <row r="238" spans="1:2">
      <c r="A238" t="s">
        <v>295</v>
      </c>
      <c r="B238">
        <v>374.9277820329001</v>
      </c>
    </row>
    <row r="239" spans="1:2">
      <c r="A239" t="s">
        <v>492</v>
      </c>
      <c r="B239">
        <v>386.14217726746233</v>
      </c>
    </row>
    <row r="240" spans="1:2">
      <c r="A240" t="s">
        <v>48</v>
      </c>
      <c r="B240">
        <v>394.0850367473563</v>
      </c>
    </row>
    <row r="241" spans="1:2">
      <c r="A241" t="s">
        <v>128</v>
      </c>
      <c r="B241">
        <v>395.64956927388386</v>
      </c>
    </row>
    <row r="242" spans="1:2">
      <c r="A242" t="s">
        <v>60</v>
      </c>
      <c r="B242">
        <v>395.90652737228413</v>
      </c>
    </row>
    <row r="243" spans="1:2">
      <c r="A243" t="s">
        <v>91</v>
      </c>
      <c r="B243">
        <v>396.00009239159283</v>
      </c>
    </row>
    <row r="244" spans="1:2">
      <c r="A244" t="s">
        <v>62</v>
      </c>
      <c r="B244">
        <v>400.43871675349601</v>
      </c>
    </row>
    <row r="245" spans="1:2">
      <c r="A245" t="s">
        <v>253</v>
      </c>
      <c r="B245">
        <v>413.03707101463709</v>
      </c>
    </row>
    <row r="246" spans="1:2">
      <c r="A246" t="s">
        <v>212</v>
      </c>
      <c r="B246">
        <v>418.69794171287617</v>
      </c>
    </row>
    <row r="247" spans="1:2">
      <c r="A247" t="s">
        <v>315</v>
      </c>
      <c r="B247">
        <v>424.58911220555188</v>
      </c>
    </row>
    <row r="248" spans="1:2">
      <c r="A248" t="s">
        <v>38</v>
      </c>
      <c r="B248">
        <v>441.04328006745016</v>
      </c>
    </row>
    <row r="249" spans="1:2">
      <c r="A249" t="s">
        <v>137</v>
      </c>
      <c r="B249">
        <v>450.15549624115386</v>
      </c>
    </row>
    <row r="250" spans="1:2">
      <c r="A250" t="s">
        <v>274</v>
      </c>
      <c r="B250">
        <v>458.5287597279426</v>
      </c>
    </row>
    <row r="251" spans="1:2">
      <c r="A251" t="s">
        <v>66</v>
      </c>
      <c r="B251">
        <v>469.3476883718256</v>
      </c>
    </row>
    <row r="252" spans="1:2">
      <c r="A252" t="s">
        <v>0</v>
      </c>
      <c r="B252">
        <v>473.36755347868933</v>
      </c>
    </row>
    <row r="253" spans="1:2">
      <c r="A253" t="s">
        <v>36</v>
      </c>
      <c r="B253">
        <v>502.89852053491092</v>
      </c>
    </row>
    <row r="254" spans="1:2">
      <c r="A254" t="s">
        <v>313</v>
      </c>
      <c r="B254">
        <v>512.19230261271662</v>
      </c>
    </row>
    <row r="255" spans="1:2">
      <c r="A255" t="s">
        <v>85</v>
      </c>
      <c r="B255">
        <v>535.98551858026121</v>
      </c>
    </row>
    <row r="256" spans="1:2">
      <c r="A256" t="s">
        <v>86</v>
      </c>
      <c r="B256">
        <v>536.19105942302178</v>
      </c>
    </row>
    <row r="257" spans="1:2">
      <c r="A257" t="s">
        <v>403</v>
      </c>
      <c r="B257">
        <v>538.28076872232657</v>
      </c>
    </row>
    <row r="258" spans="1:2">
      <c r="A258" t="s">
        <v>149</v>
      </c>
      <c r="B258">
        <v>541.52505462125953</v>
      </c>
    </row>
    <row r="259" spans="1:2">
      <c r="A259" t="s">
        <v>383</v>
      </c>
      <c r="B259">
        <v>553.63664286013727</v>
      </c>
    </row>
    <row r="260" spans="1:2">
      <c r="A260" t="s">
        <v>243</v>
      </c>
      <c r="B260">
        <v>553.88284530298404</v>
      </c>
    </row>
    <row r="261" spans="1:2">
      <c r="A261" t="s">
        <v>44</v>
      </c>
      <c r="B261">
        <v>572.17964355922493</v>
      </c>
    </row>
    <row r="262" spans="1:2">
      <c r="A262" t="s">
        <v>151</v>
      </c>
      <c r="B262">
        <v>588.49342195350596</v>
      </c>
    </row>
    <row r="263" spans="1:2">
      <c r="A263" t="s">
        <v>32</v>
      </c>
      <c r="B263">
        <v>601.74627130737497</v>
      </c>
    </row>
    <row r="264" spans="1:2">
      <c r="A264" t="s">
        <v>224</v>
      </c>
      <c r="B264">
        <v>621.66360813768938</v>
      </c>
    </row>
    <row r="265" spans="1:2">
      <c r="A265" t="s">
        <v>561</v>
      </c>
      <c r="B265">
        <v>623.82389260989032</v>
      </c>
    </row>
    <row r="266" spans="1:2">
      <c r="A266" t="s">
        <v>186</v>
      </c>
      <c r="B266">
        <v>641.55991956623552</v>
      </c>
    </row>
    <row r="267" spans="1:2">
      <c r="A267" t="s">
        <v>476</v>
      </c>
      <c r="B267">
        <v>646.25308546148983</v>
      </c>
    </row>
    <row r="268" spans="1:2">
      <c r="A268" t="s">
        <v>507</v>
      </c>
      <c r="B268">
        <v>658.04610745961975</v>
      </c>
    </row>
    <row r="269" spans="1:2">
      <c r="A269" t="s">
        <v>427</v>
      </c>
      <c r="B269">
        <v>677.65331914276373</v>
      </c>
    </row>
    <row r="270" spans="1:2">
      <c r="A270" t="s">
        <v>511</v>
      </c>
      <c r="B270">
        <v>715.93584862233854</v>
      </c>
    </row>
    <row r="271" spans="1:2">
      <c r="A271" t="s">
        <v>210</v>
      </c>
      <c r="B271">
        <v>733.05131485938489</v>
      </c>
    </row>
    <row r="272" spans="1:2">
      <c r="A272" t="s">
        <v>17</v>
      </c>
      <c r="B272">
        <v>757.46680726227157</v>
      </c>
    </row>
    <row r="273" spans="1:2">
      <c r="A273" t="s">
        <v>388</v>
      </c>
      <c r="B273">
        <v>775.51643513124816</v>
      </c>
    </row>
    <row r="274" spans="1:2">
      <c r="A274" t="s">
        <v>7</v>
      </c>
      <c r="B274">
        <v>788.42881062674076</v>
      </c>
    </row>
    <row r="275" spans="1:2">
      <c r="A275" t="s">
        <v>37</v>
      </c>
      <c r="B275">
        <v>798.14215614622037</v>
      </c>
    </row>
    <row r="276" spans="1:2">
      <c r="A276" t="s">
        <v>337</v>
      </c>
      <c r="B276">
        <v>800.74643006174733</v>
      </c>
    </row>
    <row r="277" spans="1:2">
      <c r="A277" t="s">
        <v>67</v>
      </c>
      <c r="B277">
        <v>827.37238107924895</v>
      </c>
    </row>
    <row r="278" spans="1:2">
      <c r="A278" t="s">
        <v>178</v>
      </c>
      <c r="B278">
        <v>899.02836131604033</v>
      </c>
    </row>
    <row r="279" spans="1:2">
      <c r="A279" t="s">
        <v>50</v>
      </c>
      <c r="B279">
        <v>914.77684317524302</v>
      </c>
    </row>
    <row r="280" spans="1:2">
      <c r="A280" t="s">
        <v>158</v>
      </c>
      <c r="B280">
        <v>915.74104370335647</v>
      </c>
    </row>
    <row r="281" spans="1:2">
      <c r="A281" t="s">
        <v>49</v>
      </c>
      <c r="B281">
        <v>946.70154881931921</v>
      </c>
    </row>
    <row r="282" spans="1:2">
      <c r="A282" t="s">
        <v>523</v>
      </c>
      <c r="B282">
        <v>1006.1821611873042</v>
      </c>
    </row>
    <row r="283" spans="1:2">
      <c r="A283" t="s">
        <v>263</v>
      </c>
      <c r="B283">
        <v>1015.0478674686493</v>
      </c>
    </row>
    <row r="284" spans="1:2">
      <c r="A284" t="s">
        <v>79</v>
      </c>
      <c r="B284">
        <v>1034.3814699238981</v>
      </c>
    </row>
    <row r="285" spans="1:2">
      <c r="A285" t="s">
        <v>396</v>
      </c>
      <c r="B285">
        <v>1048.7354217588074</v>
      </c>
    </row>
    <row r="286" spans="1:2">
      <c r="A286" t="s">
        <v>399</v>
      </c>
      <c r="B286">
        <v>1058.9207669697894</v>
      </c>
    </row>
    <row r="287" spans="1:2">
      <c r="A287" t="s">
        <v>453</v>
      </c>
      <c r="B287">
        <v>1081.0040921749817</v>
      </c>
    </row>
    <row r="288" spans="1:2">
      <c r="A288" t="s">
        <v>47</v>
      </c>
      <c r="B288">
        <v>1183.3832371811013</v>
      </c>
    </row>
    <row r="289" spans="1:2">
      <c r="A289" t="s">
        <v>126</v>
      </c>
      <c r="B289">
        <v>1295.435047463636</v>
      </c>
    </row>
    <row r="290" spans="1:2">
      <c r="A290" t="s">
        <v>68</v>
      </c>
      <c r="B290">
        <v>1341.7789082903425</v>
      </c>
    </row>
    <row r="291" spans="1:2">
      <c r="A291" t="s">
        <v>434</v>
      </c>
      <c r="B291">
        <v>1398.3633571993046</v>
      </c>
    </row>
    <row r="292" spans="1:2">
      <c r="A292" t="s">
        <v>69</v>
      </c>
      <c r="B292">
        <v>1455.2508833496938</v>
      </c>
    </row>
    <row r="293" spans="1:2">
      <c r="A293" t="s">
        <v>176</v>
      </c>
      <c r="B293">
        <v>1488.8676472872939</v>
      </c>
    </row>
    <row r="294" spans="1:2">
      <c r="A294" t="s">
        <v>41</v>
      </c>
      <c r="B294">
        <v>1520.9823877881365</v>
      </c>
    </row>
    <row r="295" spans="1:2">
      <c r="A295" t="s">
        <v>28</v>
      </c>
      <c r="B295">
        <v>1582.1340106802977</v>
      </c>
    </row>
    <row r="296" spans="1:2">
      <c r="A296" t="s">
        <v>364</v>
      </c>
      <c r="B296">
        <v>1596.9450620009034</v>
      </c>
    </row>
    <row r="297" spans="1:2">
      <c r="A297" t="s">
        <v>87</v>
      </c>
      <c r="B297">
        <v>1610.9869622192982</v>
      </c>
    </row>
    <row r="298" spans="1:2">
      <c r="A298" t="s">
        <v>520</v>
      </c>
      <c r="B298">
        <v>1646.4855259731298</v>
      </c>
    </row>
    <row r="299" spans="1:2">
      <c r="A299" t="s">
        <v>45</v>
      </c>
      <c r="B299">
        <v>1664.7789556194298</v>
      </c>
    </row>
    <row r="300" spans="1:2">
      <c r="A300" t="s">
        <v>361</v>
      </c>
      <c r="B300">
        <v>1683.6476480669915</v>
      </c>
    </row>
    <row r="301" spans="1:2">
      <c r="A301" t="s">
        <v>486</v>
      </c>
      <c r="B301">
        <v>1802.8961343815479</v>
      </c>
    </row>
    <row r="302" spans="1:2">
      <c r="A302" t="s">
        <v>76</v>
      </c>
      <c r="B302">
        <v>1897.2804294020766</v>
      </c>
    </row>
    <row r="303" spans="1:2">
      <c r="A303" t="s">
        <v>265</v>
      </c>
      <c r="B303">
        <v>1920.8062842205454</v>
      </c>
    </row>
    <row r="304" spans="1:2">
      <c r="A304" t="s">
        <v>234</v>
      </c>
      <c r="B304">
        <v>2048.2231118339337</v>
      </c>
    </row>
    <row r="305" spans="1:3">
      <c r="A305" t="s">
        <v>201</v>
      </c>
      <c r="B305">
        <v>2052.4115216942887</v>
      </c>
    </row>
    <row r="306" spans="1:3">
      <c r="A306" t="s">
        <v>73</v>
      </c>
      <c r="B306">
        <v>2139.5317503033393</v>
      </c>
    </row>
    <row r="307" spans="1:3">
      <c r="A307" t="s">
        <v>89</v>
      </c>
      <c r="B307">
        <v>2157.9425729054378</v>
      </c>
    </row>
    <row r="308" spans="1:3">
      <c r="A308" t="s">
        <v>488</v>
      </c>
      <c r="B308">
        <v>2378.6695597962462</v>
      </c>
    </row>
    <row r="309" spans="1:3">
      <c r="A309" t="s">
        <v>51</v>
      </c>
      <c r="B309">
        <v>2389.5164676524032</v>
      </c>
    </row>
    <row r="310" spans="1:3">
      <c r="A310" t="s">
        <v>145</v>
      </c>
      <c r="B310">
        <v>2402.9666507710513</v>
      </c>
      <c r="C310">
        <v>30</v>
      </c>
    </row>
    <row r="311" spans="1:3">
      <c r="A311" t="s">
        <v>83</v>
      </c>
      <c r="B311">
        <v>2787.9983023189757</v>
      </c>
      <c r="C311">
        <v>29</v>
      </c>
    </row>
    <row r="312" spans="1:3">
      <c r="A312" t="s">
        <v>232</v>
      </c>
      <c r="B312">
        <v>2839.1189245353976</v>
      </c>
      <c r="C312">
        <v>28</v>
      </c>
    </row>
    <row r="313" spans="1:3">
      <c r="A313" t="s">
        <v>59</v>
      </c>
      <c r="B313">
        <v>2962.3380721870353</v>
      </c>
      <c r="C313">
        <v>27</v>
      </c>
    </row>
    <row r="314" spans="1:3">
      <c r="A314" t="s">
        <v>162</v>
      </c>
      <c r="B314">
        <v>3026.5226503457648</v>
      </c>
      <c r="C314">
        <v>26</v>
      </c>
    </row>
    <row r="315" spans="1:3">
      <c r="A315" t="s">
        <v>331</v>
      </c>
      <c r="B315">
        <v>3110.2967808445833</v>
      </c>
      <c r="C315">
        <v>25</v>
      </c>
    </row>
    <row r="316" spans="1:3">
      <c r="A316" t="s">
        <v>82</v>
      </c>
      <c r="B316">
        <v>3218.1861141214722</v>
      </c>
      <c r="C316">
        <v>24</v>
      </c>
    </row>
    <row r="317" spans="1:3">
      <c r="A317" t="s">
        <v>317</v>
      </c>
      <c r="B317">
        <v>3834.7376794305387</v>
      </c>
      <c r="C317">
        <v>23</v>
      </c>
    </row>
    <row r="318" spans="1:3">
      <c r="A318" t="s">
        <v>71</v>
      </c>
      <c r="B318">
        <v>3899.7024535841806</v>
      </c>
      <c r="C318">
        <v>22</v>
      </c>
    </row>
    <row r="319" spans="1:3">
      <c r="A319" t="s">
        <v>310</v>
      </c>
      <c r="B319">
        <v>3996.2205125828427</v>
      </c>
      <c r="C319">
        <v>21</v>
      </c>
    </row>
    <row r="320" spans="1:3">
      <c r="A320" t="s">
        <v>64</v>
      </c>
      <c r="B320">
        <v>4110.6604176441751</v>
      </c>
      <c r="C320">
        <v>20</v>
      </c>
    </row>
    <row r="321" spans="1:3">
      <c r="A321" t="s">
        <v>124</v>
      </c>
      <c r="B321">
        <v>4133.8854956496525</v>
      </c>
      <c r="C321">
        <v>19</v>
      </c>
    </row>
    <row r="322" spans="1:3">
      <c r="A322" t="s">
        <v>251</v>
      </c>
      <c r="B322">
        <v>4212.8066686368438</v>
      </c>
      <c r="C322">
        <v>18</v>
      </c>
    </row>
    <row r="323" spans="1:3">
      <c r="A323" t="s">
        <v>77</v>
      </c>
      <c r="B323">
        <v>4381.6127465495338</v>
      </c>
      <c r="C323">
        <v>17</v>
      </c>
    </row>
    <row r="324" spans="1:3">
      <c r="A324" t="s">
        <v>203</v>
      </c>
      <c r="B324">
        <v>4500.8357558082207</v>
      </c>
      <c r="C324">
        <v>16</v>
      </c>
    </row>
    <row r="325" spans="1:3">
      <c r="A325" t="s">
        <v>42</v>
      </c>
      <c r="B325">
        <v>4504.2318827575136</v>
      </c>
      <c r="C325">
        <v>15</v>
      </c>
    </row>
    <row r="326" spans="1:3">
      <c r="A326" t="s">
        <v>75</v>
      </c>
      <c r="B326">
        <v>4641.3465364319545</v>
      </c>
      <c r="C326">
        <v>14</v>
      </c>
    </row>
    <row r="327" spans="1:3">
      <c r="A327" t="s">
        <v>78</v>
      </c>
      <c r="B327">
        <v>4822.0941258229723</v>
      </c>
      <c r="C327">
        <v>13</v>
      </c>
    </row>
    <row r="328" spans="1:3">
      <c r="A328" t="s">
        <v>411</v>
      </c>
      <c r="B328">
        <v>4927.2482879681793</v>
      </c>
      <c r="C328">
        <v>12</v>
      </c>
    </row>
    <row r="329" spans="1:3">
      <c r="A329" t="s">
        <v>490</v>
      </c>
      <c r="B329">
        <v>5293.2532035017075</v>
      </c>
      <c r="C329">
        <v>11</v>
      </c>
    </row>
    <row r="330" spans="1:3">
      <c r="A330" t="s">
        <v>134</v>
      </c>
      <c r="B330">
        <v>5511.8623574146895</v>
      </c>
      <c r="C330">
        <v>10</v>
      </c>
    </row>
    <row r="331" spans="1:3">
      <c r="A331" t="s">
        <v>208</v>
      </c>
      <c r="B331">
        <v>5727.9735338145838</v>
      </c>
      <c r="C331">
        <v>9</v>
      </c>
    </row>
    <row r="332" spans="1:3">
      <c r="A332" t="s">
        <v>465</v>
      </c>
      <c r="B332">
        <v>6049.7148823746338</v>
      </c>
      <c r="C332">
        <v>8</v>
      </c>
    </row>
    <row r="333" spans="1:3">
      <c r="A333" t="s">
        <v>534</v>
      </c>
      <c r="B333">
        <v>6064.2483947406536</v>
      </c>
      <c r="C333">
        <v>7</v>
      </c>
    </row>
    <row r="334" spans="1:3">
      <c r="A334" t="s">
        <v>88</v>
      </c>
      <c r="B334">
        <v>6461.4121028463642</v>
      </c>
      <c r="C334">
        <v>6</v>
      </c>
    </row>
    <row r="335" spans="1:3">
      <c r="A335" t="s">
        <v>80</v>
      </c>
      <c r="B335">
        <v>6626.976558580076</v>
      </c>
      <c r="C335">
        <v>5</v>
      </c>
    </row>
    <row r="336" spans="1:3">
      <c r="A336" t="s">
        <v>81</v>
      </c>
      <c r="B336">
        <v>7024.4697901777918</v>
      </c>
      <c r="C336">
        <v>4</v>
      </c>
    </row>
    <row r="337" spans="1:15">
      <c r="A337" t="s">
        <v>84</v>
      </c>
      <c r="B337">
        <v>7687.9553716184564</v>
      </c>
      <c r="C337">
        <v>3</v>
      </c>
    </row>
    <row r="338" spans="1:15">
      <c r="A338" t="s">
        <v>172</v>
      </c>
      <c r="B338">
        <v>8185.3129407085989</v>
      </c>
      <c r="C338">
        <v>2</v>
      </c>
    </row>
    <row r="339" spans="1:15">
      <c r="A339" t="s">
        <v>72</v>
      </c>
      <c r="B339">
        <v>10767.599361883311</v>
      </c>
      <c r="C339">
        <v>1</v>
      </c>
    </row>
    <row r="341" spans="1:15">
      <c r="A341" t="s">
        <v>2</v>
      </c>
      <c r="B341" t="s">
        <v>1405</v>
      </c>
      <c r="C341" t="s">
        <v>1406</v>
      </c>
      <c r="D341" t="s">
        <v>1407</v>
      </c>
      <c r="E341" t="s">
        <v>1408</v>
      </c>
      <c r="F341" t="s">
        <v>1409</v>
      </c>
      <c r="H341" t="s">
        <v>1416</v>
      </c>
    </row>
    <row r="342" spans="1:15">
      <c r="A342" t="s">
        <v>9</v>
      </c>
      <c r="B342">
        <v>14.12546658608432</v>
      </c>
      <c r="C342">
        <v>12.695629184921586</v>
      </c>
      <c r="D342">
        <v>18.123060228495888</v>
      </c>
      <c r="E342">
        <v>26.17553099258522</v>
      </c>
      <c r="F342">
        <v>31.039311913150694</v>
      </c>
      <c r="H342">
        <f t="shared" ref="H342:H373" si="16">SUM(B342:F342)/N342</f>
        <v>20.431799781047541</v>
      </c>
      <c r="I342" s="59">
        <f>IF(B342&gt;0,1,0)</f>
        <v>1</v>
      </c>
      <c r="J342" s="59">
        <f>IF(C342&gt;0,1,0)</f>
        <v>1</v>
      </c>
      <c r="K342" s="59">
        <f>IF(D342&gt;0,1,0)</f>
        <v>1</v>
      </c>
      <c r="L342" s="59">
        <f>IF(E342&gt;0,1,0)</f>
        <v>1</v>
      </c>
      <c r="M342" s="59">
        <f>IF(F342&gt;0,1,0)</f>
        <v>1</v>
      </c>
      <c r="N342">
        <f t="shared" ref="N342:N405" si="17">SUM(I342:M342)</f>
        <v>5</v>
      </c>
      <c r="O342">
        <v>168</v>
      </c>
    </row>
    <row r="343" spans="1:15">
      <c r="A343" t="s">
        <v>26</v>
      </c>
      <c r="B343">
        <v>18.141490025393431</v>
      </c>
      <c r="C343">
        <v>18.187684023758493</v>
      </c>
      <c r="D343">
        <v>30.121875168172771</v>
      </c>
      <c r="E343">
        <v>39.276966732421521</v>
      </c>
      <c r="F343">
        <v>39.559657753936563</v>
      </c>
      <c r="H343">
        <f t="shared" si="16"/>
        <v>29.057534740736553</v>
      </c>
      <c r="I343" s="59">
        <f t="shared" ref="I343:I374" si="18">IF(B343&gt;0,1,0)</f>
        <v>1</v>
      </c>
      <c r="J343" s="59">
        <f t="shared" ref="J343:J374" si="19">IF(C343&gt;0,1,0)</f>
        <v>1</v>
      </c>
      <c r="K343" s="59">
        <f t="shared" ref="K343:K374" si="20">IF(D343&gt;0,1,0)</f>
        <v>1</v>
      </c>
      <c r="L343" s="59">
        <f t="shared" ref="L343:L374" si="21">IF(E343&gt;0,1,0)</f>
        <v>1</v>
      </c>
      <c r="M343" s="59">
        <f t="shared" ref="M343:M406" si="22">IF(F343&gt;0,1,0)</f>
        <v>1</v>
      </c>
      <c r="N343">
        <f t="shared" si="17"/>
        <v>5</v>
      </c>
      <c r="O343">
        <v>167</v>
      </c>
    </row>
    <row r="344" spans="1:15">
      <c r="A344" t="s">
        <v>236</v>
      </c>
      <c r="B344">
        <v>12.617191179582978</v>
      </c>
      <c r="C344">
        <v>12.27401863722848</v>
      </c>
      <c r="D344">
        <v>26.431897280843618</v>
      </c>
      <c r="E344">
        <v>44.140254821849496</v>
      </c>
      <c r="F344">
        <v>72.552642523782751</v>
      </c>
      <c r="H344">
        <f t="shared" si="16"/>
        <v>33.603200888657469</v>
      </c>
      <c r="I344" s="59">
        <f t="shared" si="18"/>
        <v>1</v>
      </c>
      <c r="J344" s="59">
        <f t="shared" si="19"/>
        <v>1</v>
      </c>
      <c r="K344" s="59">
        <f t="shared" si="20"/>
        <v>1</v>
      </c>
      <c r="L344" s="59">
        <f t="shared" si="21"/>
        <v>1</v>
      </c>
      <c r="M344" s="59">
        <f t="shared" si="22"/>
        <v>1</v>
      </c>
      <c r="N344">
        <f t="shared" si="17"/>
        <v>5</v>
      </c>
      <c r="O344">
        <v>166</v>
      </c>
    </row>
    <row r="345" spans="1:15">
      <c r="A345" t="s">
        <v>23</v>
      </c>
      <c r="B345">
        <v>28.570547670678192</v>
      </c>
      <c r="C345">
        <v>27.600652401397561</v>
      </c>
      <c r="D345">
        <v>35.332159576865614</v>
      </c>
      <c r="E345">
        <v>42.075109230535588</v>
      </c>
      <c r="F345">
        <v>37.246628344318943</v>
      </c>
      <c r="H345">
        <f t="shared" si="16"/>
        <v>34.165019444759182</v>
      </c>
      <c r="I345" s="59">
        <f t="shared" si="18"/>
        <v>1</v>
      </c>
      <c r="J345" s="59">
        <f t="shared" si="19"/>
        <v>1</v>
      </c>
      <c r="K345" s="59">
        <f t="shared" si="20"/>
        <v>1</v>
      </c>
      <c r="L345" s="59">
        <f t="shared" si="21"/>
        <v>1</v>
      </c>
      <c r="M345" s="59">
        <f t="shared" si="22"/>
        <v>1</v>
      </c>
      <c r="N345">
        <f t="shared" si="17"/>
        <v>5</v>
      </c>
      <c r="O345">
        <v>165</v>
      </c>
    </row>
    <row r="346" spans="1:15">
      <c r="A346" t="s">
        <v>22</v>
      </c>
      <c r="B346">
        <v>24.787885619610073</v>
      </c>
      <c r="C346">
        <v>26.996127439319135</v>
      </c>
      <c r="D346">
        <v>36.887917952448895</v>
      </c>
      <c r="E346">
        <v>44.563458439957103</v>
      </c>
      <c r="F346">
        <v>44.337747536245942</v>
      </c>
      <c r="H346">
        <f t="shared" si="16"/>
        <v>35.514627397516236</v>
      </c>
      <c r="I346" s="59">
        <f t="shared" si="18"/>
        <v>1</v>
      </c>
      <c r="J346" s="59">
        <f t="shared" si="19"/>
        <v>1</v>
      </c>
      <c r="K346" s="59">
        <f t="shared" si="20"/>
        <v>1</v>
      </c>
      <c r="L346" s="59">
        <f t="shared" si="21"/>
        <v>1</v>
      </c>
      <c r="M346" s="59">
        <f t="shared" si="22"/>
        <v>1</v>
      </c>
      <c r="N346">
        <f t="shared" si="17"/>
        <v>5</v>
      </c>
      <c r="O346">
        <v>164</v>
      </c>
    </row>
    <row r="347" spans="1:15">
      <c r="A347" t="s">
        <v>558</v>
      </c>
      <c r="B347">
        <v>29.501645409842549</v>
      </c>
      <c r="C347">
        <v>26.897294480493123</v>
      </c>
      <c r="D347">
        <v>40.366408508626478</v>
      </c>
      <c r="E347">
        <v>43.233852440487325</v>
      </c>
      <c r="F347">
        <v>42.629903841097345</v>
      </c>
      <c r="H347">
        <f t="shared" si="16"/>
        <v>36.525820936109369</v>
      </c>
      <c r="I347" s="59">
        <f t="shared" si="18"/>
        <v>1</v>
      </c>
      <c r="J347" s="59">
        <f t="shared" si="19"/>
        <v>1</v>
      </c>
      <c r="K347" s="59">
        <f t="shared" si="20"/>
        <v>1</v>
      </c>
      <c r="L347" s="59">
        <f t="shared" si="21"/>
        <v>1</v>
      </c>
      <c r="M347" s="59">
        <f t="shared" si="22"/>
        <v>1</v>
      </c>
      <c r="N347">
        <f t="shared" si="17"/>
        <v>5</v>
      </c>
      <c r="O347">
        <v>163</v>
      </c>
    </row>
    <row r="348" spans="1:15">
      <c r="A348" t="s">
        <v>14</v>
      </c>
      <c r="B348">
        <v>44.327626061506507</v>
      </c>
      <c r="C348">
        <v>22.114401797288149</v>
      </c>
      <c r="D348">
        <v>27.352642256700175</v>
      </c>
      <c r="E348">
        <v>40.923273701648824</v>
      </c>
      <c r="F348">
        <v>52.48665332923666</v>
      </c>
      <c r="H348">
        <f t="shared" si="16"/>
        <v>37.440919429276065</v>
      </c>
      <c r="I348" s="59">
        <f t="shared" si="18"/>
        <v>1</v>
      </c>
      <c r="J348" s="59">
        <f t="shared" si="19"/>
        <v>1</v>
      </c>
      <c r="K348" s="59">
        <f t="shared" si="20"/>
        <v>1</v>
      </c>
      <c r="L348" s="59">
        <f t="shared" si="21"/>
        <v>1</v>
      </c>
      <c r="M348" s="59">
        <f t="shared" si="22"/>
        <v>1</v>
      </c>
      <c r="N348">
        <f t="shared" si="17"/>
        <v>5</v>
      </c>
      <c r="O348">
        <v>162</v>
      </c>
    </row>
    <row r="349" spans="1:15">
      <c r="A349" t="s">
        <v>31</v>
      </c>
      <c r="B349">
        <v>22.139651448615034</v>
      </c>
      <c r="C349">
        <v>24.435162415239777</v>
      </c>
      <c r="D349">
        <v>35.67694517772204</v>
      </c>
      <c r="E349">
        <v>57.323567546002344</v>
      </c>
      <c r="F349">
        <v>53.145588243083843</v>
      </c>
      <c r="H349">
        <f t="shared" si="16"/>
        <v>38.54418296613261</v>
      </c>
      <c r="I349" s="59">
        <f t="shared" si="18"/>
        <v>1</v>
      </c>
      <c r="J349" s="59">
        <f t="shared" si="19"/>
        <v>1</v>
      </c>
      <c r="K349" s="59">
        <f t="shared" si="20"/>
        <v>1</v>
      </c>
      <c r="L349" s="59">
        <f t="shared" si="21"/>
        <v>1</v>
      </c>
      <c r="M349" s="59">
        <f t="shared" si="22"/>
        <v>1</v>
      </c>
      <c r="N349">
        <f t="shared" si="17"/>
        <v>5</v>
      </c>
      <c r="O349">
        <v>161</v>
      </c>
    </row>
    <row r="350" spans="1:15">
      <c r="A350" t="s">
        <v>25</v>
      </c>
      <c r="B350">
        <v>29.023901101813056</v>
      </c>
      <c r="C350">
        <v>28.219189555606263</v>
      </c>
      <c r="D350">
        <v>44.423166023906752</v>
      </c>
      <c r="E350">
        <v>57.58402949765641</v>
      </c>
      <c r="F350">
        <v>48.19172507392765</v>
      </c>
      <c r="H350">
        <f t="shared" si="16"/>
        <v>41.488402250582027</v>
      </c>
      <c r="I350" s="59">
        <f t="shared" si="18"/>
        <v>1</v>
      </c>
      <c r="J350" s="59">
        <f t="shared" si="19"/>
        <v>1</v>
      </c>
      <c r="K350" s="59">
        <f t="shared" si="20"/>
        <v>1</v>
      </c>
      <c r="L350" s="59">
        <f t="shared" si="21"/>
        <v>1</v>
      </c>
      <c r="M350" s="59">
        <f t="shared" si="22"/>
        <v>1</v>
      </c>
      <c r="N350">
        <f t="shared" si="17"/>
        <v>5</v>
      </c>
      <c r="O350">
        <v>160</v>
      </c>
    </row>
    <row r="351" spans="1:15">
      <c r="A351" t="s">
        <v>52</v>
      </c>
      <c r="B351">
        <v>0</v>
      </c>
      <c r="C351">
        <v>20.673996508225777</v>
      </c>
      <c r="D351">
        <v>32.527265022253324</v>
      </c>
      <c r="E351">
        <v>60.404339321565104</v>
      </c>
      <c r="F351">
        <v>55.44669901271498</v>
      </c>
      <c r="H351">
        <f t="shared" si="16"/>
        <v>42.263074966189798</v>
      </c>
      <c r="I351" s="59">
        <f t="shared" si="18"/>
        <v>0</v>
      </c>
      <c r="J351" s="59">
        <f t="shared" si="19"/>
        <v>1</v>
      </c>
      <c r="K351" s="59">
        <f t="shared" si="20"/>
        <v>1</v>
      </c>
      <c r="L351" s="59">
        <f t="shared" si="21"/>
        <v>1</v>
      </c>
      <c r="M351" s="59">
        <f t="shared" si="22"/>
        <v>1</v>
      </c>
      <c r="N351">
        <f t="shared" si="17"/>
        <v>4</v>
      </c>
      <c r="O351">
        <v>159</v>
      </c>
    </row>
    <row r="352" spans="1:15">
      <c r="A352" t="s">
        <v>27</v>
      </c>
      <c r="B352">
        <v>25.774272132619139</v>
      </c>
      <c r="C352">
        <v>21.546952106765016</v>
      </c>
      <c r="D352">
        <v>42.625987221716443</v>
      </c>
      <c r="E352">
        <v>66.723477465076286</v>
      </c>
      <c r="F352">
        <v>77.144991210518242</v>
      </c>
      <c r="H352">
        <f t="shared" si="16"/>
        <v>46.763136027339023</v>
      </c>
      <c r="I352" s="59">
        <f t="shared" si="18"/>
        <v>1</v>
      </c>
      <c r="J352" s="59">
        <f t="shared" si="19"/>
        <v>1</v>
      </c>
      <c r="K352" s="59">
        <f t="shared" si="20"/>
        <v>1</v>
      </c>
      <c r="L352" s="59">
        <f t="shared" si="21"/>
        <v>1</v>
      </c>
      <c r="M352" s="59">
        <f t="shared" si="22"/>
        <v>1</v>
      </c>
      <c r="N352">
        <f t="shared" si="17"/>
        <v>5</v>
      </c>
      <c r="O352">
        <v>158</v>
      </c>
    </row>
    <row r="353" spans="1:15">
      <c r="A353" t="s">
        <v>35</v>
      </c>
      <c r="B353">
        <v>27.345551894108262</v>
      </c>
      <c r="C353">
        <v>26.601433687125521</v>
      </c>
      <c r="D353">
        <v>47.30080374574068</v>
      </c>
      <c r="E353">
        <v>68.376306210477637</v>
      </c>
      <c r="F353">
        <v>65.606913187031708</v>
      </c>
      <c r="H353">
        <f t="shared" si="16"/>
        <v>47.046201744896756</v>
      </c>
      <c r="I353" s="59">
        <f t="shared" si="18"/>
        <v>1</v>
      </c>
      <c r="J353" s="59">
        <f t="shared" si="19"/>
        <v>1</v>
      </c>
      <c r="K353" s="59">
        <f t="shared" si="20"/>
        <v>1</v>
      </c>
      <c r="L353" s="59">
        <f t="shared" si="21"/>
        <v>1</v>
      </c>
      <c r="M353" s="59">
        <f t="shared" si="22"/>
        <v>1</v>
      </c>
      <c r="N353">
        <f t="shared" si="17"/>
        <v>5</v>
      </c>
      <c r="O353">
        <v>157</v>
      </c>
    </row>
    <row r="354" spans="1:15">
      <c r="A354" t="s">
        <v>8</v>
      </c>
      <c r="B354">
        <v>26.146640046648699</v>
      </c>
      <c r="C354">
        <v>28.834330971606271</v>
      </c>
      <c r="D354">
        <v>48.870138272169136</v>
      </c>
      <c r="E354">
        <v>66.598995918408505</v>
      </c>
      <c r="F354">
        <v>66.290611423997319</v>
      </c>
      <c r="H354">
        <f t="shared" si="16"/>
        <v>47.348143326565989</v>
      </c>
      <c r="I354" s="59">
        <f t="shared" si="18"/>
        <v>1</v>
      </c>
      <c r="J354" s="59">
        <f t="shared" si="19"/>
        <v>1</v>
      </c>
      <c r="K354" s="59">
        <f t="shared" si="20"/>
        <v>1</v>
      </c>
      <c r="L354" s="59">
        <f t="shared" si="21"/>
        <v>1</v>
      </c>
      <c r="M354" s="59">
        <f t="shared" si="22"/>
        <v>1</v>
      </c>
      <c r="N354">
        <f t="shared" si="17"/>
        <v>5</v>
      </c>
      <c r="O354">
        <v>156</v>
      </c>
    </row>
    <row r="355" spans="1:15">
      <c r="A355" t="s">
        <v>29</v>
      </c>
      <c r="B355">
        <v>37.257404577168288</v>
      </c>
      <c r="C355">
        <v>34.862053762921484</v>
      </c>
      <c r="D355">
        <v>47.244040274683705</v>
      </c>
      <c r="E355">
        <v>59.251897354830867</v>
      </c>
      <c r="F355">
        <v>64.198435544453162</v>
      </c>
      <c r="H355">
        <f t="shared" si="16"/>
        <v>48.562766302811504</v>
      </c>
      <c r="I355" s="59">
        <f t="shared" si="18"/>
        <v>1</v>
      </c>
      <c r="J355" s="59">
        <f t="shared" si="19"/>
        <v>1</v>
      </c>
      <c r="K355" s="59">
        <f t="shared" si="20"/>
        <v>1</v>
      </c>
      <c r="L355" s="59">
        <f t="shared" si="21"/>
        <v>1</v>
      </c>
      <c r="M355" s="59">
        <f t="shared" si="22"/>
        <v>1</v>
      </c>
      <c r="N355">
        <f t="shared" si="17"/>
        <v>5</v>
      </c>
      <c r="O355">
        <v>155</v>
      </c>
    </row>
    <row r="356" spans="1:15">
      <c r="A356" t="s">
        <v>414</v>
      </c>
      <c r="B356">
        <v>22.884888794622608</v>
      </c>
      <c r="C356">
        <v>25.260282313287103</v>
      </c>
      <c r="D356">
        <v>40.190859712388168</v>
      </c>
      <c r="E356">
        <v>69.052015772035006</v>
      </c>
      <c r="F356">
        <v>91.069866643915745</v>
      </c>
      <c r="H356">
        <f t="shared" si="16"/>
        <v>49.691582647249732</v>
      </c>
      <c r="I356" s="59">
        <f t="shared" si="18"/>
        <v>1</v>
      </c>
      <c r="J356" s="59">
        <f t="shared" si="19"/>
        <v>1</v>
      </c>
      <c r="K356" s="59">
        <f t="shared" si="20"/>
        <v>1</v>
      </c>
      <c r="L356" s="59">
        <f t="shared" si="21"/>
        <v>1</v>
      </c>
      <c r="M356" s="59">
        <f t="shared" si="22"/>
        <v>1</v>
      </c>
      <c r="N356">
        <f t="shared" si="17"/>
        <v>5</v>
      </c>
      <c r="O356">
        <v>154</v>
      </c>
    </row>
    <row r="357" spans="1:15">
      <c r="A357" t="s">
        <v>474</v>
      </c>
      <c r="B357">
        <v>0</v>
      </c>
      <c r="C357">
        <v>0</v>
      </c>
      <c r="D357">
        <v>0</v>
      </c>
      <c r="E357">
        <v>49.789402341232787</v>
      </c>
      <c r="F357">
        <v>50.033963998699761</v>
      </c>
      <c r="H357">
        <f t="shared" si="16"/>
        <v>49.911683169966274</v>
      </c>
      <c r="I357" s="59">
        <f t="shared" si="18"/>
        <v>0</v>
      </c>
      <c r="J357" s="59">
        <f t="shared" si="19"/>
        <v>0</v>
      </c>
      <c r="K357" s="59">
        <f t="shared" si="20"/>
        <v>0</v>
      </c>
      <c r="L357" s="59">
        <f t="shared" si="21"/>
        <v>1</v>
      </c>
      <c r="M357" s="59">
        <f t="shared" si="22"/>
        <v>1</v>
      </c>
      <c r="N357">
        <f t="shared" si="17"/>
        <v>2</v>
      </c>
      <c r="O357">
        <v>153</v>
      </c>
    </row>
    <row r="358" spans="1:15">
      <c r="A358" t="s">
        <v>339</v>
      </c>
      <c r="B358">
        <v>0</v>
      </c>
      <c r="C358">
        <v>28.936514603465024</v>
      </c>
      <c r="D358">
        <v>39.922329050831223</v>
      </c>
      <c r="E358">
        <v>64.491615629970852</v>
      </c>
      <c r="F358">
        <v>69.725750869620896</v>
      </c>
      <c r="H358">
        <f t="shared" si="16"/>
        <v>50.769052538472003</v>
      </c>
      <c r="I358" s="59">
        <f t="shared" si="18"/>
        <v>0</v>
      </c>
      <c r="J358" s="59">
        <f t="shared" si="19"/>
        <v>1</v>
      </c>
      <c r="K358" s="59">
        <f t="shared" si="20"/>
        <v>1</v>
      </c>
      <c r="L358" s="59">
        <f t="shared" si="21"/>
        <v>1</v>
      </c>
      <c r="M358" s="59">
        <f t="shared" si="22"/>
        <v>1</v>
      </c>
      <c r="N358">
        <f t="shared" si="17"/>
        <v>4</v>
      </c>
      <c r="O358">
        <v>152</v>
      </c>
    </row>
    <row r="359" spans="1:15">
      <c r="A359" t="s">
        <v>261</v>
      </c>
      <c r="B359">
        <v>33.540610301856915</v>
      </c>
      <c r="C359">
        <v>34.44455644631546</v>
      </c>
      <c r="D359">
        <v>50.602194422548273</v>
      </c>
      <c r="E359">
        <v>62.76721357524962</v>
      </c>
      <c r="F359">
        <v>72.820985160259625</v>
      </c>
      <c r="H359">
        <f t="shared" si="16"/>
        <v>50.83511198124598</v>
      </c>
      <c r="I359" s="59">
        <f t="shared" si="18"/>
        <v>1</v>
      </c>
      <c r="J359" s="59">
        <f t="shared" si="19"/>
        <v>1</v>
      </c>
      <c r="K359" s="59">
        <f t="shared" si="20"/>
        <v>1</v>
      </c>
      <c r="L359" s="59">
        <f t="shared" si="21"/>
        <v>1</v>
      </c>
      <c r="M359" s="59">
        <f t="shared" si="22"/>
        <v>1</v>
      </c>
      <c r="N359">
        <f t="shared" si="17"/>
        <v>5</v>
      </c>
      <c r="O359">
        <v>151</v>
      </c>
    </row>
    <row r="360" spans="1:15">
      <c r="A360" t="s">
        <v>230</v>
      </c>
      <c r="B360">
        <v>23.688488251810259</v>
      </c>
      <c r="C360">
        <v>21.958675943495678</v>
      </c>
      <c r="D360">
        <v>31.21418826739427</v>
      </c>
      <c r="E360">
        <v>67.886522299791025</v>
      </c>
      <c r="F360">
        <v>129.26659412404788</v>
      </c>
      <c r="H360">
        <f t="shared" si="16"/>
        <v>54.80289377730783</v>
      </c>
      <c r="I360" s="59">
        <f t="shared" si="18"/>
        <v>1</v>
      </c>
      <c r="J360" s="59">
        <f t="shared" si="19"/>
        <v>1</v>
      </c>
      <c r="K360" s="59">
        <f t="shared" si="20"/>
        <v>1</v>
      </c>
      <c r="L360" s="59">
        <f t="shared" si="21"/>
        <v>1</v>
      </c>
      <c r="M360" s="59">
        <f t="shared" si="22"/>
        <v>1</v>
      </c>
      <c r="N360">
        <f t="shared" si="17"/>
        <v>5</v>
      </c>
      <c r="O360">
        <v>150</v>
      </c>
    </row>
    <row r="361" spans="1:15">
      <c r="A361" t="s">
        <v>509</v>
      </c>
      <c r="B361">
        <v>19.815512393174672</v>
      </c>
      <c r="C361">
        <v>21.41414366260263</v>
      </c>
      <c r="D361">
        <v>53.596591250007101</v>
      </c>
      <c r="E361">
        <v>95.160548824034578</v>
      </c>
      <c r="F361">
        <v>84.72561614226754</v>
      </c>
      <c r="H361">
        <f t="shared" si="16"/>
        <v>54.942482454417302</v>
      </c>
      <c r="I361" s="59">
        <f t="shared" si="18"/>
        <v>1</v>
      </c>
      <c r="J361" s="59">
        <f t="shared" si="19"/>
        <v>1</v>
      </c>
      <c r="K361" s="59">
        <f t="shared" si="20"/>
        <v>1</v>
      </c>
      <c r="L361" s="59">
        <f t="shared" si="21"/>
        <v>1</v>
      </c>
      <c r="M361" s="59">
        <f t="shared" si="22"/>
        <v>1</v>
      </c>
      <c r="N361">
        <f t="shared" si="17"/>
        <v>5</v>
      </c>
      <c r="O361">
        <v>149</v>
      </c>
    </row>
    <row r="362" spans="1:15">
      <c r="A362" t="s">
        <v>24</v>
      </c>
      <c r="B362">
        <v>32.242249945330535</v>
      </c>
      <c r="C362">
        <v>35.221109044907635</v>
      </c>
      <c r="D362">
        <v>60.478272753878045</v>
      </c>
      <c r="E362">
        <v>79.761006492794408</v>
      </c>
      <c r="F362">
        <v>84.946917286997149</v>
      </c>
      <c r="H362">
        <f t="shared" si="16"/>
        <v>58.529911104781561</v>
      </c>
      <c r="I362" s="59">
        <f t="shared" si="18"/>
        <v>1</v>
      </c>
      <c r="J362" s="59">
        <f t="shared" si="19"/>
        <v>1</v>
      </c>
      <c r="K362" s="59">
        <f t="shared" si="20"/>
        <v>1</v>
      </c>
      <c r="L362" s="59">
        <f t="shared" si="21"/>
        <v>1</v>
      </c>
      <c r="M362" s="59">
        <f t="shared" si="22"/>
        <v>1</v>
      </c>
      <c r="N362">
        <f t="shared" si="17"/>
        <v>5</v>
      </c>
      <c r="O362">
        <v>148</v>
      </c>
    </row>
    <row r="363" spans="1:15">
      <c r="A363" t="s">
        <v>56</v>
      </c>
      <c r="B363">
        <v>14.04693032139723</v>
      </c>
      <c r="C363">
        <v>19.460868618021745</v>
      </c>
      <c r="D363">
        <v>41.096549021094553</v>
      </c>
      <c r="E363">
        <v>107.40403293107669</v>
      </c>
      <c r="F363">
        <v>120.02315905997854</v>
      </c>
      <c r="H363">
        <f t="shared" si="16"/>
        <v>60.406307990313749</v>
      </c>
      <c r="I363" s="59">
        <f t="shared" si="18"/>
        <v>1</v>
      </c>
      <c r="J363" s="59">
        <f t="shared" si="19"/>
        <v>1</v>
      </c>
      <c r="K363" s="59">
        <f t="shared" si="20"/>
        <v>1</v>
      </c>
      <c r="L363" s="59">
        <f t="shared" si="21"/>
        <v>1</v>
      </c>
      <c r="M363" s="59">
        <f t="shared" si="22"/>
        <v>1</v>
      </c>
      <c r="N363">
        <f t="shared" si="17"/>
        <v>5</v>
      </c>
      <c r="O363">
        <v>147</v>
      </c>
    </row>
    <row r="364" spans="1:15">
      <c r="A364" t="s">
        <v>12</v>
      </c>
      <c r="B364">
        <v>23.471294493080713</v>
      </c>
      <c r="C364">
        <v>30.711917980091993</v>
      </c>
      <c r="D364">
        <v>78.661358417057329</v>
      </c>
      <c r="E364">
        <v>97.357285247952632</v>
      </c>
      <c r="F364">
        <v>71.972351556813663</v>
      </c>
      <c r="H364">
        <f t="shared" si="16"/>
        <v>60.434841538999265</v>
      </c>
      <c r="I364" s="59">
        <f t="shared" si="18"/>
        <v>1</v>
      </c>
      <c r="J364" s="59">
        <f t="shared" si="19"/>
        <v>1</v>
      </c>
      <c r="K364" s="59">
        <f t="shared" si="20"/>
        <v>1</v>
      </c>
      <c r="L364" s="59">
        <f t="shared" si="21"/>
        <v>1</v>
      </c>
      <c r="M364" s="59">
        <f t="shared" si="22"/>
        <v>1</v>
      </c>
      <c r="N364">
        <f t="shared" si="17"/>
        <v>5</v>
      </c>
      <c r="O364">
        <v>146</v>
      </c>
    </row>
    <row r="365" spans="1:15">
      <c r="A365" t="s">
        <v>284</v>
      </c>
      <c r="B365">
        <v>47.76358444420449</v>
      </c>
      <c r="C365">
        <v>40.023798625831311</v>
      </c>
      <c r="D365">
        <v>59.151187930032123</v>
      </c>
      <c r="E365">
        <v>76.58693899520847</v>
      </c>
      <c r="F365">
        <v>81.730381672266674</v>
      </c>
      <c r="H365">
        <f t="shared" si="16"/>
        <v>61.051178333508616</v>
      </c>
      <c r="I365" s="59">
        <f t="shared" si="18"/>
        <v>1</v>
      </c>
      <c r="J365" s="59">
        <f t="shared" si="19"/>
        <v>1</v>
      </c>
      <c r="K365" s="59">
        <f t="shared" si="20"/>
        <v>1</v>
      </c>
      <c r="L365" s="59">
        <f t="shared" si="21"/>
        <v>1</v>
      </c>
      <c r="M365" s="59">
        <f t="shared" si="22"/>
        <v>1</v>
      </c>
      <c r="N365">
        <f t="shared" si="17"/>
        <v>5</v>
      </c>
      <c r="O365">
        <v>145</v>
      </c>
    </row>
    <row r="366" spans="1:15">
      <c r="A366" t="s">
        <v>527</v>
      </c>
      <c r="B366">
        <v>32.62523307469295</v>
      </c>
      <c r="C366">
        <v>38.492150553179059</v>
      </c>
      <c r="D366">
        <v>55.490895687267958</v>
      </c>
      <c r="E366">
        <v>84.920910494351347</v>
      </c>
      <c r="F366">
        <v>99.973794481781482</v>
      </c>
      <c r="H366">
        <f t="shared" si="16"/>
        <v>62.300596858254565</v>
      </c>
      <c r="I366" s="59">
        <f t="shared" si="18"/>
        <v>1</v>
      </c>
      <c r="J366" s="59">
        <f t="shared" si="19"/>
        <v>1</v>
      </c>
      <c r="K366" s="59">
        <f t="shared" si="20"/>
        <v>1</v>
      </c>
      <c r="L366" s="59">
        <f t="shared" si="21"/>
        <v>1</v>
      </c>
      <c r="M366" s="59">
        <f t="shared" si="22"/>
        <v>1</v>
      </c>
      <c r="N366">
        <f t="shared" si="17"/>
        <v>5</v>
      </c>
      <c r="O366">
        <v>144</v>
      </c>
    </row>
    <row r="367" spans="1:15">
      <c r="A367" t="s">
        <v>6</v>
      </c>
      <c r="B367">
        <v>39.23296470487378</v>
      </c>
      <c r="C367">
        <v>45.906945252434369</v>
      </c>
      <c r="D367">
        <v>71.444878448661157</v>
      </c>
      <c r="E367">
        <v>85.9559176625134</v>
      </c>
      <c r="F367">
        <v>86.652229011651798</v>
      </c>
      <c r="H367">
        <f t="shared" si="16"/>
        <v>65.838587016026892</v>
      </c>
      <c r="I367" s="59">
        <f t="shared" si="18"/>
        <v>1</v>
      </c>
      <c r="J367" s="59">
        <f t="shared" si="19"/>
        <v>1</v>
      </c>
      <c r="K367" s="59">
        <f t="shared" si="20"/>
        <v>1</v>
      </c>
      <c r="L367" s="59">
        <f t="shared" si="21"/>
        <v>1</v>
      </c>
      <c r="M367" s="59">
        <f t="shared" si="22"/>
        <v>1</v>
      </c>
      <c r="N367">
        <f t="shared" si="17"/>
        <v>5</v>
      </c>
      <c r="O367">
        <v>143</v>
      </c>
    </row>
    <row r="368" spans="1:15">
      <c r="A368" t="s">
        <v>258</v>
      </c>
      <c r="B368">
        <v>61.581384313830952</v>
      </c>
      <c r="C368">
        <v>50.509379403043916</v>
      </c>
      <c r="D368">
        <v>60.287462460191549</v>
      </c>
      <c r="E368">
        <v>70.097687866183648</v>
      </c>
      <c r="F368">
        <v>87.715230041156801</v>
      </c>
      <c r="H368">
        <f t="shared" si="16"/>
        <v>66.038228816881386</v>
      </c>
      <c r="I368" s="59">
        <f t="shared" si="18"/>
        <v>1</v>
      </c>
      <c r="J368" s="59">
        <f t="shared" si="19"/>
        <v>1</v>
      </c>
      <c r="K368" s="59">
        <f t="shared" si="20"/>
        <v>1</v>
      </c>
      <c r="L368" s="59">
        <f t="shared" si="21"/>
        <v>1</v>
      </c>
      <c r="M368" s="59">
        <f t="shared" si="22"/>
        <v>1</v>
      </c>
      <c r="N368">
        <f t="shared" si="17"/>
        <v>5</v>
      </c>
      <c r="O368">
        <v>142</v>
      </c>
    </row>
    <row r="369" spans="1:15">
      <c r="A369" t="s">
        <v>323</v>
      </c>
      <c r="B369">
        <v>28.283772369747545</v>
      </c>
      <c r="C369">
        <v>34.769724677708716</v>
      </c>
      <c r="D369">
        <v>62.737851601782083</v>
      </c>
      <c r="E369">
        <v>94.727898820860347</v>
      </c>
      <c r="F369">
        <v>140.81307233970554</v>
      </c>
      <c r="H369">
        <f t="shared" si="16"/>
        <v>72.266463961960852</v>
      </c>
      <c r="I369" s="59">
        <f t="shared" si="18"/>
        <v>1</v>
      </c>
      <c r="J369" s="59">
        <f t="shared" si="19"/>
        <v>1</v>
      </c>
      <c r="K369" s="59">
        <f t="shared" si="20"/>
        <v>1</v>
      </c>
      <c r="L369" s="59">
        <f t="shared" si="21"/>
        <v>1</v>
      </c>
      <c r="M369" s="59">
        <f t="shared" si="22"/>
        <v>1</v>
      </c>
      <c r="N369">
        <f t="shared" si="17"/>
        <v>5</v>
      </c>
      <c r="O369">
        <v>141</v>
      </c>
    </row>
    <row r="370" spans="1:15">
      <c r="A370" t="s">
        <v>562</v>
      </c>
      <c r="B370">
        <v>29.887401918954357</v>
      </c>
      <c r="C370">
        <v>34.55660430226321</v>
      </c>
      <c r="D370">
        <v>71.844380184734035</v>
      </c>
      <c r="E370">
        <v>115.19370804414609</v>
      </c>
      <c r="F370">
        <v>122.59189259645463</v>
      </c>
      <c r="H370">
        <f t="shared" si="16"/>
        <v>74.814797409310458</v>
      </c>
      <c r="I370" s="59">
        <f t="shared" si="18"/>
        <v>1</v>
      </c>
      <c r="J370" s="59">
        <f t="shared" si="19"/>
        <v>1</v>
      </c>
      <c r="K370" s="59">
        <f t="shared" si="20"/>
        <v>1</v>
      </c>
      <c r="L370" s="59">
        <f t="shared" si="21"/>
        <v>1</v>
      </c>
      <c r="M370" s="59">
        <f t="shared" si="22"/>
        <v>1</v>
      </c>
      <c r="N370">
        <f t="shared" si="17"/>
        <v>5</v>
      </c>
      <c r="O370">
        <v>140</v>
      </c>
    </row>
    <row r="371" spans="1:15">
      <c r="A371" t="s">
        <v>18</v>
      </c>
      <c r="B371">
        <v>84.762676433192937</v>
      </c>
      <c r="C371">
        <v>69.75893826412215</v>
      </c>
      <c r="D371">
        <v>79.516388249613186</v>
      </c>
      <c r="E371">
        <v>74.228241826948249</v>
      </c>
      <c r="F371">
        <v>70.166153148214661</v>
      </c>
      <c r="H371">
        <f t="shared" si="16"/>
        <v>75.686479584418251</v>
      </c>
      <c r="I371" s="59">
        <f t="shared" si="18"/>
        <v>1</v>
      </c>
      <c r="J371" s="59">
        <f t="shared" si="19"/>
        <v>1</v>
      </c>
      <c r="K371" s="59">
        <f t="shared" si="20"/>
        <v>1</v>
      </c>
      <c r="L371" s="59">
        <f t="shared" si="21"/>
        <v>1</v>
      </c>
      <c r="M371" s="59">
        <f t="shared" si="22"/>
        <v>1</v>
      </c>
      <c r="N371">
        <f t="shared" si="17"/>
        <v>5</v>
      </c>
      <c r="O371">
        <v>139</v>
      </c>
    </row>
    <row r="372" spans="1:15">
      <c r="A372" t="s">
        <v>53</v>
      </c>
      <c r="B372">
        <v>42.72842470530793</v>
      </c>
      <c r="C372">
        <v>45.111297941171323</v>
      </c>
      <c r="D372">
        <v>61.479336718236432</v>
      </c>
      <c r="E372">
        <v>98.012445232508881</v>
      </c>
      <c r="F372">
        <v>164.76036596324028</v>
      </c>
      <c r="H372">
        <f t="shared" si="16"/>
        <v>82.418374112092962</v>
      </c>
      <c r="I372" s="59">
        <f t="shared" si="18"/>
        <v>1</v>
      </c>
      <c r="J372" s="59">
        <f t="shared" si="19"/>
        <v>1</v>
      </c>
      <c r="K372" s="59">
        <f t="shared" si="20"/>
        <v>1</v>
      </c>
      <c r="L372" s="59">
        <f t="shared" si="21"/>
        <v>1</v>
      </c>
      <c r="M372" s="59">
        <f t="shared" si="22"/>
        <v>1</v>
      </c>
      <c r="N372">
        <f t="shared" si="17"/>
        <v>5</v>
      </c>
      <c r="O372">
        <v>138</v>
      </c>
    </row>
    <row r="373" spans="1:15">
      <c r="A373" t="s">
        <v>21</v>
      </c>
      <c r="B373">
        <v>47.096929812879317</v>
      </c>
      <c r="C373">
        <v>51.083405835678981</v>
      </c>
      <c r="D373">
        <v>89.947624352590651</v>
      </c>
      <c r="E373">
        <v>129.99793581679094</v>
      </c>
      <c r="F373">
        <v>125.74688914685503</v>
      </c>
      <c r="H373">
        <f t="shared" si="16"/>
        <v>88.774556992958978</v>
      </c>
      <c r="I373" s="59">
        <f t="shared" si="18"/>
        <v>1</v>
      </c>
      <c r="J373" s="59">
        <f t="shared" si="19"/>
        <v>1</v>
      </c>
      <c r="K373" s="59">
        <f t="shared" si="20"/>
        <v>1</v>
      </c>
      <c r="L373" s="59">
        <f t="shared" si="21"/>
        <v>1</v>
      </c>
      <c r="M373" s="59">
        <f t="shared" si="22"/>
        <v>1</v>
      </c>
      <c r="N373">
        <f t="shared" si="17"/>
        <v>5</v>
      </c>
      <c r="O373">
        <v>137</v>
      </c>
    </row>
    <row r="374" spans="1:15">
      <c r="A374" t="s">
        <v>20</v>
      </c>
      <c r="B374">
        <v>49.050318386151289</v>
      </c>
      <c r="C374">
        <v>46.362213019967967</v>
      </c>
      <c r="D374">
        <v>78.328679877657891</v>
      </c>
      <c r="E374">
        <v>112.17185265676183</v>
      </c>
      <c r="F374">
        <v>162.29106919881764</v>
      </c>
      <c r="H374">
        <f t="shared" ref="H374:H405" si="23">SUM(B374:F374)/N374</f>
        <v>89.64082662787132</v>
      </c>
      <c r="I374" s="59">
        <f t="shared" si="18"/>
        <v>1</v>
      </c>
      <c r="J374" s="59">
        <f t="shared" si="19"/>
        <v>1</v>
      </c>
      <c r="K374" s="59">
        <f t="shared" si="20"/>
        <v>1</v>
      </c>
      <c r="L374" s="59">
        <f t="shared" si="21"/>
        <v>1</v>
      </c>
      <c r="M374" s="59">
        <f t="shared" si="22"/>
        <v>1</v>
      </c>
      <c r="N374">
        <f t="shared" si="17"/>
        <v>5</v>
      </c>
      <c r="O374">
        <v>136</v>
      </c>
    </row>
    <row r="375" spans="1:15">
      <c r="A375" t="s">
        <v>54</v>
      </c>
      <c r="B375">
        <v>59.971948293418066</v>
      </c>
      <c r="C375">
        <v>57.637085736622964</v>
      </c>
      <c r="D375">
        <v>88.977921352441513</v>
      </c>
      <c r="E375">
        <v>116.45289783997943</v>
      </c>
      <c r="F375">
        <v>140.40930390071375</v>
      </c>
      <c r="H375">
        <f t="shared" si="23"/>
        <v>92.689831424635145</v>
      </c>
      <c r="I375" s="59">
        <f t="shared" ref="I375:I406" si="24">IF(B375&gt;0,1,0)</f>
        <v>1</v>
      </c>
      <c r="J375" s="59">
        <f t="shared" ref="J375:J406" si="25">IF(C375&gt;0,1,0)</f>
        <v>1</v>
      </c>
      <c r="K375" s="59">
        <f t="shared" ref="K375:K406" si="26">IF(D375&gt;0,1,0)</f>
        <v>1</v>
      </c>
      <c r="L375" s="59">
        <f t="shared" ref="L375:L406" si="27">IF(E375&gt;0,1,0)</f>
        <v>1</v>
      </c>
      <c r="M375" s="59">
        <f t="shared" si="22"/>
        <v>1</v>
      </c>
      <c r="N375">
        <f t="shared" si="17"/>
        <v>5</v>
      </c>
      <c r="O375">
        <v>135</v>
      </c>
    </row>
    <row r="376" spans="1:15">
      <c r="A376" t="s">
        <v>394</v>
      </c>
      <c r="B376">
        <v>54.905283936635705</v>
      </c>
      <c r="C376">
        <v>52.548649025861799</v>
      </c>
      <c r="D376">
        <v>101.60800945130428</v>
      </c>
      <c r="E376">
        <v>139.45059860780157</v>
      </c>
      <c r="F376">
        <v>119.31536776633713</v>
      </c>
      <c r="H376">
        <f t="shared" si="23"/>
        <v>93.565581757588092</v>
      </c>
      <c r="I376" s="59">
        <f t="shared" si="24"/>
        <v>1</v>
      </c>
      <c r="J376" s="59">
        <f t="shared" si="25"/>
        <v>1</v>
      </c>
      <c r="K376" s="59">
        <f t="shared" si="26"/>
        <v>1</v>
      </c>
      <c r="L376" s="59">
        <f t="shared" si="27"/>
        <v>1</v>
      </c>
      <c r="M376" s="59">
        <f t="shared" si="22"/>
        <v>1</v>
      </c>
      <c r="N376">
        <f t="shared" si="17"/>
        <v>5</v>
      </c>
      <c r="O376">
        <v>134</v>
      </c>
    </row>
    <row r="377" spans="1:15">
      <c r="A377" t="s">
        <v>560</v>
      </c>
      <c r="B377">
        <v>41.835150210244031</v>
      </c>
      <c r="C377">
        <v>60.534430906465801</v>
      </c>
      <c r="D377">
        <v>102.81804090701874</v>
      </c>
      <c r="E377">
        <v>149.23915423738902</v>
      </c>
      <c r="F377">
        <v>113.75167913099909</v>
      </c>
      <c r="H377">
        <f t="shared" si="23"/>
        <v>93.635691078423335</v>
      </c>
      <c r="I377" s="59">
        <f t="shared" si="24"/>
        <v>1</v>
      </c>
      <c r="J377" s="59">
        <f t="shared" si="25"/>
        <v>1</v>
      </c>
      <c r="K377" s="59">
        <f t="shared" si="26"/>
        <v>1</v>
      </c>
      <c r="L377" s="59">
        <f t="shared" si="27"/>
        <v>1</v>
      </c>
      <c r="M377" s="59">
        <f t="shared" si="22"/>
        <v>1</v>
      </c>
      <c r="N377">
        <f t="shared" si="17"/>
        <v>5</v>
      </c>
      <c r="O377">
        <v>133</v>
      </c>
    </row>
    <row r="378" spans="1:15">
      <c r="A378" t="s">
        <v>478</v>
      </c>
      <c r="B378">
        <v>0</v>
      </c>
      <c r="C378">
        <v>0</v>
      </c>
      <c r="D378">
        <v>0</v>
      </c>
      <c r="E378">
        <v>145.2093604011292</v>
      </c>
      <c r="F378">
        <v>46.917165523011256</v>
      </c>
      <c r="H378">
        <f t="shared" si="23"/>
        <v>96.063262962070226</v>
      </c>
      <c r="I378" s="59">
        <f t="shared" si="24"/>
        <v>0</v>
      </c>
      <c r="J378" s="59">
        <f t="shared" si="25"/>
        <v>0</v>
      </c>
      <c r="K378" s="59">
        <f t="shared" si="26"/>
        <v>0</v>
      </c>
      <c r="L378" s="59">
        <f t="shared" si="27"/>
        <v>1</v>
      </c>
      <c r="M378" s="59">
        <f t="shared" si="22"/>
        <v>1</v>
      </c>
      <c r="N378">
        <f t="shared" si="17"/>
        <v>2</v>
      </c>
      <c r="O378">
        <v>132</v>
      </c>
    </row>
    <row r="379" spans="1:15">
      <c r="A379" t="s">
        <v>34</v>
      </c>
      <c r="B379">
        <v>34.702789823400636</v>
      </c>
      <c r="C379">
        <v>41.925971109485964</v>
      </c>
      <c r="D379">
        <v>109.24751760437042</v>
      </c>
      <c r="E379">
        <v>171.80895672506239</v>
      </c>
      <c r="F379">
        <v>141.87976115835363</v>
      </c>
      <c r="H379">
        <f t="shared" si="23"/>
        <v>99.9129992841346</v>
      </c>
      <c r="I379" s="59">
        <f t="shared" si="24"/>
        <v>1</v>
      </c>
      <c r="J379" s="59">
        <f t="shared" si="25"/>
        <v>1</v>
      </c>
      <c r="K379" s="59">
        <f t="shared" si="26"/>
        <v>1</v>
      </c>
      <c r="L379" s="59">
        <f t="shared" si="27"/>
        <v>1</v>
      </c>
      <c r="M379" s="59">
        <f t="shared" si="22"/>
        <v>1</v>
      </c>
      <c r="N379">
        <f t="shared" si="17"/>
        <v>5</v>
      </c>
      <c r="O379">
        <v>131</v>
      </c>
    </row>
    <row r="380" spans="1:15">
      <c r="A380" t="s">
        <v>301</v>
      </c>
      <c r="B380">
        <v>43.528059912205805</v>
      </c>
      <c r="C380">
        <v>51.852827626413564</v>
      </c>
      <c r="D380">
        <v>94.873863688884938</v>
      </c>
      <c r="E380">
        <v>146.2824114655435</v>
      </c>
      <c r="F380">
        <v>191.28032852645845</v>
      </c>
      <c r="H380">
        <f t="shared" si="23"/>
        <v>105.56349824390125</v>
      </c>
      <c r="I380" s="59">
        <f t="shared" si="24"/>
        <v>1</v>
      </c>
      <c r="J380" s="59">
        <f t="shared" si="25"/>
        <v>1</v>
      </c>
      <c r="K380" s="59">
        <f t="shared" si="26"/>
        <v>1</v>
      </c>
      <c r="L380" s="59">
        <f t="shared" si="27"/>
        <v>1</v>
      </c>
      <c r="M380" s="59">
        <f t="shared" si="22"/>
        <v>1</v>
      </c>
      <c r="N380">
        <f t="shared" si="17"/>
        <v>5</v>
      </c>
      <c r="O380">
        <v>130</v>
      </c>
    </row>
    <row r="381" spans="1:15">
      <c r="A381" t="s">
        <v>30</v>
      </c>
      <c r="B381">
        <v>101.26521698898391</v>
      </c>
      <c r="C381">
        <v>87.611124675141653</v>
      </c>
      <c r="D381">
        <v>67.34302441993745</v>
      </c>
      <c r="E381">
        <v>124.68122282290652</v>
      </c>
      <c r="F381">
        <v>156.15353658765727</v>
      </c>
      <c r="H381">
        <f t="shared" si="23"/>
        <v>107.41082509892537</v>
      </c>
      <c r="I381" s="59">
        <f t="shared" si="24"/>
        <v>1</v>
      </c>
      <c r="J381" s="59">
        <f t="shared" si="25"/>
        <v>1</v>
      </c>
      <c r="K381" s="59">
        <f t="shared" si="26"/>
        <v>1</v>
      </c>
      <c r="L381" s="59">
        <f t="shared" si="27"/>
        <v>1</v>
      </c>
      <c r="M381" s="59">
        <f t="shared" si="22"/>
        <v>1</v>
      </c>
      <c r="N381">
        <f t="shared" si="17"/>
        <v>5</v>
      </c>
      <c r="O381">
        <v>129</v>
      </c>
    </row>
    <row r="382" spans="1:15">
      <c r="A382" t="s">
        <v>463</v>
      </c>
      <c r="B382">
        <v>68.326607633887377</v>
      </c>
      <c r="C382">
        <v>73.428541679785397</v>
      </c>
      <c r="D382">
        <v>120.55710322024817</v>
      </c>
      <c r="E382">
        <v>135.29374254028548</v>
      </c>
      <c r="F382">
        <v>141.00053170536478</v>
      </c>
      <c r="H382">
        <f t="shared" si="23"/>
        <v>107.72130535591425</v>
      </c>
      <c r="I382" s="59">
        <f t="shared" si="24"/>
        <v>1</v>
      </c>
      <c r="J382" s="59">
        <f t="shared" si="25"/>
        <v>1</v>
      </c>
      <c r="K382" s="59">
        <f t="shared" si="26"/>
        <v>1</v>
      </c>
      <c r="L382" s="59">
        <f t="shared" si="27"/>
        <v>1</v>
      </c>
      <c r="M382" s="59">
        <f t="shared" si="22"/>
        <v>1</v>
      </c>
      <c r="N382">
        <f t="shared" si="17"/>
        <v>5</v>
      </c>
      <c r="O382">
        <v>128</v>
      </c>
    </row>
    <row r="383" spans="1:15">
      <c r="A383" t="s">
        <v>535</v>
      </c>
      <c r="B383">
        <v>66.144018162776433</v>
      </c>
      <c r="C383">
        <v>45.231624454653193</v>
      </c>
      <c r="D383">
        <v>85.970008198764518</v>
      </c>
      <c r="E383">
        <v>173.47380768537477</v>
      </c>
      <c r="F383">
        <v>169.8636789560031</v>
      </c>
      <c r="H383">
        <f t="shared" si="23"/>
        <v>108.1366274915144</v>
      </c>
      <c r="I383" s="59">
        <f t="shared" si="24"/>
        <v>1</v>
      </c>
      <c r="J383" s="59">
        <f t="shared" si="25"/>
        <v>1</v>
      </c>
      <c r="K383" s="59">
        <f t="shared" si="26"/>
        <v>1</v>
      </c>
      <c r="L383" s="59">
        <f t="shared" si="27"/>
        <v>1</v>
      </c>
      <c r="M383" s="59">
        <f t="shared" si="22"/>
        <v>1</v>
      </c>
      <c r="N383">
        <f t="shared" si="17"/>
        <v>5</v>
      </c>
      <c r="O383">
        <v>127</v>
      </c>
    </row>
    <row r="384" spans="1:15">
      <c r="A384" t="s">
        <v>33</v>
      </c>
      <c r="B384">
        <v>41.104029382143445</v>
      </c>
      <c r="C384">
        <v>66.135848064453853</v>
      </c>
      <c r="D384">
        <v>160.38652651086414</v>
      </c>
      <c r="E384">
        <v>162.70958623846013</v>
      </c>
      <c r="F384">
        <v>114.97389968906516</v>
      </c>
      <c r="H384">
        <f t="shared" si="23"/>
        <v>109.06197797699735</v>
      </c>
      <c r="I384" s="59">
        <f t="shared" si="24"/>
        <v>1</v>
      </c>
      <c r="J384" s="59">
        <f t="shared" si="25"/>
        <v>1</v>
      </c>
      <c r="K384" s="59">
        <f t="shared" si="26"/>
        <v>1</v>
      </c>
      <c r="L384" s="59">
        <f t="shared" si="27"/>
        <v>1</v>
      </c>
      <c r="M384" s="59">
        <f t="shared" si="22"/>
        <v>1</v>
      </c>
      <c r="N384">
        <f t="shared" si="17"/>
        <v>5</v>
      </c>
      <c r="O384">
        <v>126</v>
      </c>
    </row>
    <row r="385" spans="1:15">
      <c r="A385" t="s">
        <v>55</v>
      </c>
      <c r="B385">
        <v>26.483755024591645</v>
      </c>
      <c r="C385">
        <v>37.243254925765434</v>
      </c>
      <c r="D385">
        <v>81.041252990581967</v>
      </c>
      <c r="E385">
        <v>161.07467363773469</v>
      </c>
      <c r="F385">
        <v>249.07295068045448</v>
      </c>
      <c r="H385">
        <f t="shared" si="23"/>
        <v>110.98317745182564</v>
      </c>
      <c r="I385" s="59">
        <f t="shared" si="24"/>
        <v>1</v>
      </c>
      <c r="J385" s="59">
        <f t="shared" si="25"/>
        <v>1</v>
      </c>
      <c r="K385" s="59">
        <f t="shared" si="26"/>
        <v>1</v>
      </c>
      <c r="L385" s="59">
        <f t="shared" si="27"/>
        <v>1</v>
      </c>
      <c r="M385" s="59">
        <f t="shared" si="22"/>
        <v>1</v>
      </c>
      <c r="N385">
        <f t="shared" si="17"/>
        <v>5</v>
      </c>
      <c r="O385">
        <v>125</v>
      </c>
    </row>
    <row r="386" spans="1:15">
      <c r="A386" t="s">
        <v>10</v>
      </c>
      <c r="B386">
        <v>71.020727729521951</v>
      </c>
      <c r="C386">
        <v>77.894574100834092</v>
      </c>
      <c r="D386">
        <v>119.87950361779235</v>
      </c>
      <c r="E386">
        <v>141.43836552155844</v>
      </c>
      <c r="F386">
        <v>145.39128641280391</v>
      </c>
      <c r="H386">
        <f t="shared" si="23"/>
        <v>111.12489147650214</v>
      </c>
      <c r="I386" s="59">
        <f t="shared" si="24"/>
        <v>1</v>
      </c>
      <c r="J386" s="59">
        <f t="shared" si="25"/>
        <v>1</v>
      </c>
      <c r="K386" s="59">
        <f t="shared" si="26"/>
        <v>1</v>
      </c>
      <c r="L386" s="59">
        <f t="shared" si="27"/>
        <v>1</v>
      </c>
      <c r="M386" s="59">
        <f t="shared" si="22"/>
        <v>1</v>
      </c>
      <c r="N386">
        <f t="shared" si="17"/>
        <v>5</v>
      </c>
      <c r="O386">
        <v>124</v>
      </c>
    </row>
    <row r="387" spans="1:15">
      <c r="A387" t="s">
        <v>15</v>
      </c>
      <c r="B387">
        <v>79.024129634864508</v>
      </c>
      <c r="C387">
        <v>76.783775492313922</v>
      </c>
      <c r="D387">
        <v>108.11567660321916</v>
      </c>
      <c r="E387">
        <v>133.45761039737579</v>
      </c>
      <c r="F387">
        <v>161.43410909916057</v>
      </c>
      <c r="H387">
        <f t="shared" si="23"/>
        <v>111.76306024538678</v>
      </c>
      <c r="I387" s="59">
        <f t="shared" si="24"/>
        <v>1</v>
      </c>
      <c r="J387" s="59">
        <f t="shared" si="25"/>
        <v>1</v>
      </c>
      <c r="K387" s="59">
        <f t="shared" si="26"/>
        <v>1</v>
      </c>
      <c r="L387" s="59">
        <f t="shared" si="27"/>
        <v>1</v>
      </c>
      <c r="M387" s="59">
        <f t="shared" si="22"/>
        <v>1</v>
      </c>
      <c r="N387">
        <f t="shared" si="17"/>
        <v>5</v>
      </c>
      <c r="O387">
        <v>123</v>
      </c>
    </row>
    <row r="388" spans="1:15">
      <c r="A388" t="s">
        <v>63</v>
      </c>
      <c r="B388">
        <v>35.593660365402251</v>
      </c>
      <c r="C388">
        <v>46.099662007377503</v>
      </c>
      <c r="D388">
        <v>93.974455012638089</v>
      </c>
      <c r="E388">
        <v>169.01324742067621</v>
      </c>
      <c r="F388">
        <v>236.85580565833266</v>
      </c>
      <c r="H388">
        <f t="shared" si="23"/>
        <v>116.30736609288533</v>
      </c>
      <c r="I388" s="59">
        <f t="shared" si="24"/>
        <v>1</v>
      </c>
      <c r="J388" s="59">
        <f t="shared" si="25"/>
        <v>1</v>
      </c>
      <c r="K388" s="59">
        <f t="shared" si="26"/>
        <v>1</v>
      </c>
      <c r="L388" s="59">
        <f t="shared" si="27"/>
        <v>1</v>
      </c>
      <c r="M388" s="59">
        <f t="shared" si="22"/>
        <v>1</v>
      </c>
      <c r="N388">
        <f t="shared" si="17"/>
        <v>5</v>
      </c>
      <c r="O388">
        <v>122</v>
      </c>
    </row>
    <row r="389" spans="1:15">
      <c r="A389" t="s">
        <v>58</v>
      </c>
      <c r="B389">
        <v>0</v>
      </c>
      <c r="C389">
        <v>0</v>
      </c>
      <c r="D389">
        <v>124.16672936355782</v>
      </c>
      <c r="E389">
        <v>122.99810861277302</v>
      </c>
      <c r="F389">
        <v>125.41467233997732</v>
      </c>
      <c r="H389">
        <f t="shared" si="23"/>
        <v>124.19317010543604</v>
      </c>
      <c r="I389" s="59">
        <f t="shared" si="24"/>
        <v>0</v>
      </c>
      <c r="J389" s="59">
        <f t="shared" si="25"/>
        <v>0</v>
      </c>
      <c r="K389" s="59">
        <f t="shared" si="26"/>
        <v>1</v>
      </c>
      <c r="L389" s="59">
        <f t="shared" si="27"/>
        <v>1</v>
      </c>
      <c r="M389" s="59">
        <f t="shared" si="22"/>
        <v>1</v>
      </c>
      <c r="N389">
        <f t="shared" si="17"/>
        <v>3</v>
      </c>
      <c r="O389">
        <v>121</v>
      </c>
    </row>
    <row r="390" spans="1:15">
      <c r="A390" t="s">
        <v>16</v>
      </c>
      <c r="B390">
        <v>76.425018725940618</v>
      </c>
      <c r="C390">
        <v>81.071984574063663</v>
      </c>
      <c r="D390">
        <v>107.38807617427308</v>
      </c>
      <c r="E390">
        <v>155.04154353697757</v>
      </c>
      <c r="F390">
        <v>218.33779038696545</v>
      </c>
      <c r="H390">
        <f t="shared" si="23"/>
        <v>127.65288267964408</v>
      </c>
      <c r="I390" s="59">
        <f t="shared" si="24"/>
        <v>1</v>
      </c>
      <c r="J390" s="59">
        <f t="shared" si="25"/>
        <v>1</v>
      </c>
      <c r="K390" s="59">
        <f t="shared" si="26"/>
        <v>1</v>
      </c>
      <c r="L390" s="59">
        <f t="shared" si="27"/>
        <v>1</v>
      </c>
      <c r="M390" s="59">
        <f t="shared" si="22"/>
        <v>1</v>
      </c>
      <c r="N390">
        <f t="shared" si="17"/>
        <v>5</v>
      </c>
      <c r="O390">
        <v>120</v>
      </c>
    </row>
    <row r="391" spans="1:15">
      <c r="A391" t="s">
        <v>40</v>
      </c>
      <c r="B391">
        <v>95.852353240412469</v>
      </c>
      <c r="C391">
        <v>102.65206278214417</v>
      </c>
      <c r="D391">
        <v>133.433654799387</v>
      </c>
      <c r="E391">
        <v>173.586219832132</v>
      </c>
      <c r="F391">
        <v>206.41525264306111</v>
      </c>
      <c r="H391">
        <f t="shared" si="23"/>
        <v>142.38790865942735</v>
      </c>
      <c r="I391" s="59">
        <f t="shared" si="24"/>
        <v>1</v>
      </c>
      <c r="J391" s="59">
        <f t="shared" si="25"/>
        <v>1</v>
      </c>
      <c r="K391" s="59">
        <f t="shared" si="26"/>
        <v>1</v>
      </c>
      <c r="L391" s="59">
        <f t="shared" si="27"/>
        <v>1</v>
      </c>
      <c r="M391" s="59">
        <f t="shared" si="22"/>
        <v>1</v>
      </c>
      <c r="N391">
        <f t="shared" si="17"/>
        <v>5</v>
      </c>
      <c r="O391">
        <v>119</v>
      </c>
    </row>
    <row r="392" spans="1:15">
      <c r="A392" t="s">
        <v>19</v>
      </c>
      <c r="B392">
        <v>93.918362938015193</v>
      </c>
      <c r="C392">
        <v>74.656886648406854</v>
      </c>
      <c r="D392">
        <v>139.18587205518398</v>
      </c>
      <c r="E392">
        <v>207.42501616897249</v>
      </c>
      <c r="F392">
        <v>205.52799420724213</v>
      </c>
      <c r="H392">
        <f t="shared" si="23"/>
        <v>144.14282640356413</v>
      </c>
      <c r="I392" s="59">
        <f t="shared" si="24"/>
        <v>1</v>
      </c>
      <c r="J392" s="59">
        <f t="shared" si="25"/>
        <v>1</v>
      </c>
      <c r="K392" s="59">
        <f t="shared" si="26"/>
        <v>1</v>
      </c>
      <c r="L392" s="59">
        <f t="shared" si="27"/>
        <v>1</v>
      </c>
      <c r="M392" s="59">
        <f t="shared" si="22"/>
        <v>1</v>
      </c>
      <c r="N392">
        <f t="shared" si="17"/>
        <v>5</v>
      </c>
      <c r="O392">
        <v>118</v>
      </c>
    </row>
    <row r="393" spans="1:15">
      <c r="A393" t="s">
        <v>74</v>
      </c>
      <c r="B393">
        <v>47.152409547034118</v>
      </c>
      <c r="C393">
        <v>59.880950376112544</v>
      </c>
      <c r="D393">
        <v>149.51642031545489</v>
      </c>
      <c r="E393">
        <v>242.22722732256591</v>
      </c>
      <c r="F393">
        <v>275.52152323535131</v>
      </c>
      <c r="H393">
        <f t="shared" si="23"/>
        <v>154.85970615930376</v>
      </c>
      <c r="I393" s="59">
        <f t="shared" si="24"/>
        <v>1</v>
      </c>
      <c r="J393" s="59">
        <f t="shared" si="25"/>
        <v>1</v>
      </c>
      <c r="K393" s="59">
        <f t="shared" si="26"/>
        <v>1</v>
      </c>
      <c r="L393" s="59">
        <f t="shared" si="27"/>
        <v>1</v>
      </c>
      <c r="M393" s="59">
        <f t="shared" si="22"/>
        <v>1</v>
      </c>
      <c r="N393">
        <f t="shared" si="17"/>
        <v>5</v>
      </c>
      <c r="O393">
        <v>117</v>
      </c>
    </row>
    <row r="394" spans="1:15">
      <c r="A394" t="s">
        <v>39</v>
      </c>
      <c r="B394">
        <v>101.31121262222156</v>
      </c>
      <c r="C394">
        <v>113.60094591542008</v>
      </c>
      <c r="D394">
        <v>156.44241869893861</v>
      </c>
      <c r="E394">
        <v>208.74706798161608</v>
      </c>
      <c r="F394">
        <v>244.33636078222582</v>
      </c>
      <c r="H394">
        <f t="shared" si="23"/>
        <v>164.88760120008442</v>
      </c>
      <c r="I394" s="59">
        <f t="shared" si="24"/>
        <v>1</v>
      </c>
      <c r="J394" s="59">
        <f t="shared" si="25"/>
        <v>1</v>
      </c>
      <c r="K394" s="59">
        <f t="shared" si="26"/>
        <v>1</v>
      </c>
      <c r="L394" s="59">
        <f t="shared" si="27"/>
        <v>1</v>
      </c>
      <c r="M394" s="59">
        <f t="shared" si="22"/>
        <v>1</v>
      </c>
      <c r="N394">
        <f t="shared" si="17"/>
        <v>5</v>
      </c>
      <c r="O394">
        <v>116</v>
      </c>
    </row>
    <row r="395" spans="1:15">
      <c r="A395" t="s">
        <v>65</v>
      </c>
      <c r="B395">
        <v>95.725559467877432</v>
      </c>
      <c r="C395">
        <v>86.260098789256816</v>
      </c>
      <c r="D395">
        <v>142.21064544989773</v>
      </c>
      <c r="E395">
        <v>256.50073204101022</v>
      </c>
      <c r="F395">
        <v>245.9870009107261</v>
      </c>
      <c r="H395">
        <f t="shared" si="23"/>
        <v>165.33680733175368</v>
      </c>
      <c r="I395" s="59">
        <f t="shared" si="24"/>
        <v>1</v>
      </c>
      <c r="J395" s="59">
        <f t="shared" si="25"/>
        <v>1</v>
      </c>
      <c r="K395" s="59">
        <f t="shared" si="26"/>
        <v>1</v>
      </c>
      <c r="L395" s="59">
        <f t="shared" si="27"/>
        <v>1</v>
      </c>
      <c r="M395" s="59">
        <f t="shared" si="22"/>
        <v>1</v>
      </c>
      <c r="N395">
        <f t="shared" si="17"/>
        <v>5</v>
      </c>
      <c r="O395">
        <v>115</v>
      </c>
    </row>
    <row r="396" spans="1:15">
      <c r="A396" t="s">
        <v>408</v>
      </c>
      <c r="B396">
        <v>113.40275144617436</v>
      </c>
      <c r="C396">
        <v>72.76124628935554</v>
      </c>
      <c r="D396">
        <v>175.10620101672555</v>
      </c>
      <c r="E396">
        <v>278.18197242705929</v>
      </c>
      <c r="F396">
        <v>224.74941519471619</v>
      </c>
      <c r="H396">
        <f t="shared" si="23"/>
        <v>172.84031727480618</v>
      </c>
      <c r="I396" s="59">
        <f t="shared" si="24"/>
        <v>1</v>
      </c>
      <c r="J396" s="59">
        <f t="shared" si="25"/>
        <v>1</v>
      </c>
      <c r="K396" s="59">
        <f t="shared" si="26"/>
        <v>1</v>
      </c>
      <c r="L396" s="59">
        <f t="shared" si="27"/>
        <v>1</v>
      </c>
      <c r="M396" s="59">
        <f t="shared" si="22"/>
        <v>1</v>
      </c>
      <c r="N396">
        <f t="shared" si="17"/>
        <v>5</v>
      </c>
      <c r="O396">
        <v>114</v>
      </c>
    </row>
    <row r="397" spans="1:15">
      <c r="A397" t="s">
        <v>13</v>
      </c>
      <c r="B397">
        <v>71.885517388749406</v>
      </c>
      <c r="C397">
        <v>103.71613168093083</v>
      </c>
      <c r="D397">
        <v>210.64989109790301</v>
      </c>
      <c r="E397">
        <v>305.71677592855752</v>
      </c>
      <c r="F397">
        <v>188.91689590994207</v>
      </c>
      <c r="H397">
        <f t="shared" si="23"/>
        <v>176.17704240121657</v>
      </c>
      <c r="I397" s="59">
        <f t="shared" si="24"/>
        <v>1</v>
      </c>
      <c r="J397" s="59">
        <f t="shared" si="25"/>
        <v>1</v>
      </c>
      <c r="K397" s="59">
        <f t="shared" si="26"/>
        <v>1</v>
      </c>
      <c r="L397" s="59">
        <f t="shared" si="27"/>
        <v>1</v>
      </c>
      <c r="M397" s="59">
        <f t="shared" si="22"/>
        <v>1</v>
      </c>
      <c r="N397">
        <f t="shared" si="17"/>
        <v>5</v>
      </c>
      <c r="O397">
        <v>113</v>
      </c>
    </row>
    <row r="398" spans="1:15">
      <c r="A398" t="s">
        <v>57</v>
      </c>
      <c r="B398">
        <v>102.78418299756815</v>
      </c>
      <c r="C398">
        <v>101.75263869667337</v>
      </c>
      <c r="D398">
        <v>160.36572351783374</v>
      </c>
      <c r="E398">
        <v>253.06738630615251</v>
      </c>
      <c r="F398">
        <v>306.27913769397713</v>
      </c>
      <c r="H398">
        <f t="shared" si="23"/>
        <v>184.84981384244097</v>
      </c>
      <c r="I398" s="59">
        <f t="shared" si="24"/>
        <v>1</v>
      </c>
      <c r="J398" s="59">
        <f t="shared" si="25"/>
        <v>1</v>
      </c>
      <c r="K398" s="59">
        <f t="shared" si="26"/>
        <v>1</v>
      </c>
      <c r="L398" s="59">
        <f t="shared" si="27"/>
        <v>1</v>
      </c>
      <c r="M398" s="59">
        <f t="shared" si="22"/>
        <v>1</v>
      </c>
      <c r="N398">
        <f t="shared" si="17"/>
        <v>5</v>
      </c>
      <c r="O398">
        <v>112</v>
      </c>
    </row>
    <row r="399" spans="1:15">
      <c r="A399" t="s">
        <v>90</v>
      </c>
      <c r="B399">
        <v>104.16094655030484</v>
      </c>
      <c r="C399">
        <v>129.23676581555154</v>
      </c>
      <c r="D399">
        <v>211.52159263639493</v>
      </c>
      <c r="E399">
        <v>296.69037178743224</v>
      </c>
      <c r="F399">
        <v>0</v>
      </c>
      <c r="H399">
        <f t="shared" si="23"/>
        <v>185.4024191974209</v>
      </c>
      <c r="I399" s="59">
        <f t="shared" si="24"/>
        <v>1</v>
      </c>
      <c r="J399" s="59">
        <f t="shared" si="25"/>
        <v>1</v>
      </c>
      <c r="K399" s="59">
        <f t="shared" si="26"/>
        <v>1</v>
      </c>
      <c r="L399" s="59">
        <f t="shared" si="27"/>
        <v>1</v>
      </c>
      <c r="M399" s="59">
        <f t="shared" si="22"/>
        <v>0</v>
      </c>
      <c r="N399">
        <f t="shared" si="17"/>
        <v>4</v>
      </c>
      <c r="O399">
        <v>111</v>
      </c>
    </row>
    <row r="400" spans="1:15">
      <c r="A400" t="s">
        <v>156</v>
      </c>
      <c r="B400">
        <v>102.47754241254968</v>
      </c>
      <c r="C400">
        <v>94.550815573411896</v>
      </c>
      <c r="D400">
        <v>138.89648539707946</v>
      </c>
      <c r="E400">
        <v>252.6281886566197</v>
      </c>
      <c r="F400">
        <v>342.2515698788182</v>
      </c>
      <c r="H400">
        <f t="shared" si="23"/>
        <v>186.16092038369578</v>
      </c>
      <c r="I400" s="59">
        <f t="shared" si="24"/>
        <v>1</v>
      </c>
      <c r="J400" s="59">
        <f t="shared" si="25"/>
        <v>1</v>
      </c>
      <c r="K400" s="59">
        <f t="shared" si="26"/>
        <v>1</v>
      </c>
      <c r="L400" s="59">
        <f t="shared" si="27"/>
        <v>1</v>
      </c>
      <c r="M400" s="59">
        <f t="shared" si="22"/>
        <v>1</v>
      </c>
      <c r="N400">
        <f t="shared" si="17"/>
        <v>5</v>
      </c>
      <c r="O400">
        <v>110</v>
      </c>
    </row>
    <row r="401" spans="1:15">
      <c r="A401" t="s">
        <v>70</v>
      </c>
      <c r="B401">
        <v>76.115070606656133</v>
      </c>
      <c r="C401">
        <v>94.221211594339394</v>
      </c>
      <c r="D401">
        <v>273.04574826369304</v>
      </c>
      <c r="E401">
        <v>344.41114708393258</v>
      </c>
      <c r="F401">
        <v>247.38480502382009</v>
      </c>
      <c r="H401">
        <f t="shared" si="23"/>
        <v>207.03559651448822</v>
      </c>
      <c r="I401" s="59">
        <f t="shared" si="24"/>
        <v>1</v>
      </c>
      <c r="J401" s="59">
        <f t="shared" si="25"/>
        <v>1</v>
      </c>
      <c r="K401" s="59">
        <f t="shared" si="26"/>
        <v>1</v>
      </c>
      <c r="L401" s="59">
        <f t="shared" si="27"/>
        <v>1</v>
      </c>
      <c r="M401" s="59">
        <f t="shared" si="22"/>
        <v>1</v>
      </c>
      <c r="N401">
        <f t="shared" si="17"/>
        <v>5</v>
      </c>
      <c r="O401">
        <v>109</v>
      </c>
    </row>
    <row r="402" spans="1:15">
      <c r="A402" t="s">
        <v>91</v>
      </c>
      <c r="B402">
        <v>53.889683380146906</v>
      </c>
      <c r="C402">
        <v>70.590564094678044</v>
      </c>
      <c r="D402">
        <v>156.94511595640256</v>
      </c>
      <c r="E402">
        <v>386.80450682920542</v>
      </c>
      <c r="F402">
        <v>396.00009239159283</v>
      </c>
      <c r="H402">
        <f t="shared" si="23"/>
        <v>212.84599253040514</v>
      </c>
      <c r="I402" s="59">
        <f t="shared" si="24"/>
        <v>1</v>
      </c>
      <c r="J402" s="59">
        <f t="shared" si="25"/>
        <v>1</v>
      </c>
      <c r="K402" s="59">
        <f t="shared" si="26"/>
        <v>1</v>
      </c>
      <c r="L402" s="59">
        <f t="shared" si="27"/>
        <v>1</v>
      </c>
      <c r="M402" s="59">
        <f t="shared" si="22"/>
        <v>1</v>
      </c>
      <c r="N402">
        <f t="shared" si="17"/>
        <v>5</v>
      </c>
      <c r="O402">
        <v>108</v>
      </c>
    </row>
    <row r="403" spans="1:15">
      <c r="A403" t="s">
        <v>559</v>
      </c>
      <c r="B403">
        <v>137.77498046978121</v>
      </c>
      <c r="C403">
        <v>130.16682204911896</v>
      </c>
      <c r="D403">
        <v>182.21680423876086</v>
      </c>
      <c r="E403">
        <v>312.12990662070223</v>
      </c>
      <c r="F403">
        <v>303.90840917843587</v>
      </c>
      <c r="H403">
        <f t="shared" si="23"/>
        <v>213.23938451135982</v>
      </c>
      <c r="I403" s="59">
        <f t="shared" si="24"/>
        <v>1</v>
      </c>
      <c r="J403" s="59">
        <f t="shared" si="25"/>
        <v>1</v>
      </c>
      <c r="K403" s="59">
        <f t="shared" si="26"/>
        <v>1</v>
      </c>
      <c r="L403" s="59">
        <f t="shared" si="27"/>
        <v>1</v>
      </c>
      <c r="M403" s="59">
        <f t="shared" si="22"/>
        <v>1</v>
      </c>
      <c r="N403">
        <f t="shared" si="17"/>
        <v>5</v>
      </c>
      <c r="O403">
        <v>107</v>
      </c>
    </row>
    <row r="404" spans="1:15">
      <c r="A404" t="s">
        <v>295</v>
      </c>
      <c r="B404">
        <v>68.658870515687724</v>
      </c>
      <c r="C404">
        <v>101.36957417762524</v>
      </c>
      <c r="D404">
        <v>199.07306937946444</v>
      </c>
      <c r="E404">
        <v>352.12189878337801</v>
      </c>
      <c r="F404">
        <v>374.9277820329001</v>
      </c>
      <c r="H404">
        <f t="shared" si="23"/>
        <v>219.2302389778111</v>
      </c>
      <c r="I404" s="59">
        <f t="shared" si="24"/>
        <v>1</v>
      </c>
      <c r="J404" s="59">
        <f t="shared" si="25"/>
        <v>1</v>
      </c>
      <c r="K404" s="59">
        <f t="shared" si="26"/>
        <v>1</v>
      </c>
      <c r="L404" s="59">
        <f t="shared" si="27"/>
        <v>1</v>
      </c>
      <c r="M404" s="59">
        <f t="shared" si="22"/>
        <v>1</v>
      </c>
      <c r="N404">
        <f t="shared" si="17"/>
        <v>5</v>
      </c>
      <c r="O404">
        <v>106</v>
      </c>
    </row>
    <row r="405" spans="1:15">
      <c r="A405" t="s">
        <v>60</v>
      </c>
      <c r="B405">
        <v>99.285796079245245</v>
      </c>
      <c r="C405">
        <v>107.84266095311617</v>
      </c>
      <c r="D405">
        <v>193.62943804616123</v>
      </c>
      <c r="E405">
        <v>335.76412759643983</v>
      </c>
      <c r="F405">
        <v>395.90652737228413</v>
      </c>
      <c r="H405">
        <f t="shared" si="23"/>
        <v>226.48571000944929</v>
      </c>
      <c r="I405" s="59">
        <f t="shared" si="24"/>
        <v>1</v>
      </c>
      <c r="J405" s="59">
        <f t="shared" si="25"/>
        <v>1</v>
      </c>
      <c r="K405" s="59">
        <f t="shared" si="26"/>
        <v>1</v>
      </c>
      <c r="L405" s="59">
        <f t="shared" si="27"/>
        <v>1</v>
      </c>
      <c r="M405" s="59">
        <f t="shared" si="22"/>
        <v>1</v>
      </c>
      <c r="N405">
        <f t="shared" si="17"/>
        <v>5</v>
      </c>
      <c r="O405">
        <v>105</v>
      </c>
    </row>
    <row r="406" spans="1:15">
      <c r="A406" t="s">
        <v>1</v>
      </c>
      <c r="B406">
        <v>147.50569388454736</v>
      </c>
      <c r="C406">
        <v>157.69842206176799</v>
      </c>
      <c r="D406">
        <v>253.65929133984798</v>
      </c>
      <c r="E406">
        <v>306.57672973037944</v>
      </c>
      <c r="F406">
        <v>313.37578693503912</v>
      </c>
      <c r="H406">
        <f t="shared" ref="H406:H437" si="28">SUM(B406:F406)/N406</f>
        <v>235.76318479031639</v>
      </c>
      <c r="I406" s="59">
        <f t="shared" si="24"/>
        <v>1</v>
      </c>
      <c r="J406" s="59">
        <f t="shared" si="25"/>
        <v>1</v>
      </c>
      <c r="K406" s="59">
        <f t="shared" si="26"/>
        <v>1</v>
      </c>
      <c r="L406" s="59">
        <f t="shared" si="27"/>
        <v>1</v>
      </c>
      <c r="M406" s="59">
        <f t="shared" si="22"/>
        <v>1</v>
      </c>
      <c r="N406">
        <f t="shared" ref="N406:N469" si="29">SUM(I406:M406)</f>
        <v>5</v>
      </c>
      <c r="O406">
        <v>104</v>
      </c>
    </row>
    <row r="407" spans="1:15">
      <c r="A407" t="s">
        <v>128</v>
      </c>
      <c r="B407">
        <v>60.296474068079029</v>
      </c>
      <c r="C407">
        <v>84.294981555282604</v>
      </c>
      <c r="D407">
        <v>278.15835173178118</v>
      </c>
      <c r="E407">
        <v>365.11443429168719</v>
      </c>
      <c r="F407">
        <v>395.64956927388386</v>
      </c>
      <c r="H407">
        <f t="shared" si="28"/>
        <v>236.70276218414278</v>
      </c>
      <c r="I407" s="59">
        <f t="shared" ref="I407:I438" si="30">IF(B407&gt;0,1,0)</f>
        <v>1</v>
      </c>
      <c r="J407" s="59">
        <f t="shared" ref="J407:J438" si="31">IF(C407&gt;0,1,0)</f>
        <v>1</v>
      </c>
      <c r="K407" s="59">
        <f t="shared" ref="K407:K438" si="32">IF(D407&gt;0,1,0)</f>
        <v>1</v>
      </c>
      <c r="L407" s="59">
        <f t="shared" ref="L407:L438" si="33">IF(E407&gt;0,1,0)</f>
        <v>1</v>
      </c>
      <c r="M407" s="59">
        <f t="shared" ref="M407:M470" si="34">IF(F407&gt;0,1,0)</f>
        <v>1</v>
      </c>
      <c r="N407">
        <f t="shared" si="29"/>
        <v>5</v>
      </c>
      <c r="O407">
        <v>103</v>
      </c>
    </row>
    <row r="408" spans="1:15">
      <c r="A408" t="s">
        <v>253</v>
      </c>
      <c r="B408">
        <v>76.326073269935407</v>
      </c>
      <c r="C408">
        <v>94.179710909191627</v>
      </c>
      <c r="D408">
        <v>248.06480856934397</v>
      </c>
      <c r="E408">
        <v>398.57626441732185</v>
      </c>
      <c r="F408">
        <v>413.03707101463709</v>
      </c>
      <c r="H408">
        <f t="shared" si="28"/>
        <v>246.03678563608599</v>
      </c>
      <c r="I408" s="59">
        <f t="shared" si="30"/>
        <v>1</v>
      </c>
      <c r="J408" s="59">
        <f t="shared" si="31"/>
        <v>1</v>
      </c>
      <c r="K408" s="59">
        <f t="shared" si="32"/>
        <v>1</v>
      </c>
      <c r="L408" s="59">
        <f t="shared" si="33"/>
        <v>1</v>
      </c>
      <c r="M408" s="59">
        <f t="shared" si="34"/>
        <v>1</v>
      </c>
      <c r="N408">
        <f t="shared" si="29"/>
        <v>5</v>
      </c>
      <c r="O408">
        <v>102</v>
      </c>
    </row>
    <row r="409" spans="1:15">
      <c r="A409" t="s">
        <v>5</v>
      </c>
      <c r="B409">
        <v>49.586136377246611</v>
      </c>
      <c r="C409">
        <v>89.750125788880936</v>
      </c>
      <c r="D409">
        <v>299.39603594811672</v>
      </c>
      <c r="E409">
        <v>482.37220434436631</v>
      </c>
      <c r="F409">
        <v>367.40247138184145</v>
      </c>
      <c r="H409">
        <f t="shared" si="28"/>
        <v>257.70139476809038</v>
      </c>
      <c r="I409" s="59">
        <f t="shared" si="30"/>
        <v>1</v>
      </c>
      <c r="J409" s="59">
        <f t="shared" si="31"/>
        <v>1</v>
      </c>
      <c r="K409" s="59">
        <f t="shared" si="32"/>
        <v>1</v>
      </c>
      <c r="L409" s="59">
        <f t="shared" si="33"/>
        <v>1</v>
      </c>
      <c r="M409" s="59">
        <f t="shared" si="34"/>
        <v>1</v>
      </c>
      <c r="N409">
        <f t="shared" si="29"/>
        <v>5</v>
      </c>
      <c r="O409">
        <v>101</v>
      </c>
    </row>
    <row r="410" spans="1:15">
      <c r="A410" t="s">
        <v>61</v>
      </c>
      <c r="B410">
        <v>0</v>
      </c>
      <c r="C410">
        <v>66.777963272120203</v>
      </c>
      <c r="D410">
        <v>288.624200822494</v>
      </c>
      <c r="E410">
        <v>459.60206052482897</v>
      </c>
      <c r="F410">
        <v>237.68663903696154</v>
      </c>
      <c r="H410">
        <f t="shared" si="28"/>
        <v>263.17271591410122</v>
      </c>
      <c r="I410" s="59">
        <f t="shared" si="30"/>
        <v>0</v>
      </c>
      <c r="J410" s="59">
        <f t="shared" si="31"/>
        <v>1</v>
      </c>
      <c r="K410" s="59">
        <f t="shared" si="32"/>
        <v>1</v>
      </c>
      <c r="L410" s="59">
        <f t="shared" si="33"/>
        <v>1</v>
      </c>
      <c r="M410" s="59">
        <f t="shared" si="34"/>
        <v>1</v>
      </c>
      <c r="N410">
        <f t="shared" si="29"/>
        <v>4</v>
      </c>
      <c r="O410">
        <v>100</v>
      </c>
    </row>
    <row r="411" spans="1:15">
      <c r="A411" t="s">
        <v>11</v>
      </c>
      <c r="B411">
        <v>147.30493201403178</v>
      </c>
      <c r="C411">
        <v>171.59160475197604</v>
      </c>
      <c r="D411">
        <v>309.16613152825005</v>
      </c>
      <c r="E411">
        <v>355.91005405336949</v>
      </c>
      <c r="F411">
        <v>338.73101270709208</v>
      </c>
      <c r="H411">
        <f t="shared" si="28"/>
        <v>264.54074701094385</v>
      </c>
      <c r="I411" s="59">
        <f t="shared" si="30"/>
        <v>1</v>
      </c>
      <c r="J411" s="59">
        <f t="shared" si="31"/>
        <v>1</v>
      </c>
      <c r="K411" s="59">
        <f t="shared" si="32"/>
        <v>1</v>
      </c>
      <c r="L411" s="59">
        <f t="shared" si="33"/>
        <v>1</v>
      </c>
      <c r="M411" s="59">
        <f t="shared" si="34"/>
        <v>1</v>
      </c>
      <c r="N411">
        <f t="shared" si="29"/>
        <v>5</v>
      </c>
      <c r="O411">
        <v>99</v>
      </c>
    </row>
    <row r="412" spans="1:15">
      <c r="A412" t="s">
        <v>38</v>
      </c>
      <c r="B412">
        <v>150.88338268643824</v>
      </c>
      <c r="C412">
        <v>167.88923207088709</v>
      </c>
      <c r="D412">
        <v>245.81971408253776</v>
      </c>
      <c r="E412">
        <v>329.91632135012998</v>
      </c>
      <c r="F412">
        <v>441.04328006745016</v>
      </c>
      <c r="H412">
        <f t="shared" si="28"/>
        <v>267.1103860514886</v>
      </c>
      <c r="I412" s="59">
        <f t="shared" si="30"/>
        <v>1</v>
      </c>
      <c r="J412" s="59">
        <f t="shared" si="31"/>
        <v>1</v>
      </c>
      <c r="K412" s="59">
        <f t="shared" si="32"/>
        <v>1</v>
      </c>
      <c r="L412" s="59">
        <f t="shared" si="33"/>
        <v>1</v>
      </c>
      <c r="M412" s="59">
        <f t="shared" si="34"/>
        <v>1</v>
      </c>
      <c r="N412">
        <f t="shared" si="29"/>
        <v>5</v>
      </c>
      <c r="O412">
        <v>98</v>
      </c>
    </row>
    <row r="413" spans="1:15">
      <c r="A413" t="s">
        <v>274</v>
      </c>
      <c r="B413">
        <v>150.38724216004235</v>
      </c>
      <c r="C413">
        <v>157.39391939564169</v>
      </c>
      <c r="D413">
        <v>226.22113477513818</v>
      </c>
      <c r="E413">
        <v>364.48995747617164</v>
      </c>
      <c r="F413">
        <v>458.5287597279426</v>
      </c>
      <c r="H413">
        <f t="shared" si="28"/>
        <v>271.40420270698729</v>
      </c>
      <c r="I413" s="59">
        <f t="shared" si="30"/>
        <v>1</v>
      </c>
      <c r="J413" s="59">
        <f t="shared" si="31"/>
        <v>1</v>
      </c>
      <c r="K413" s="59">
        <f t="shared" si="32"/>
        <v>1</v>
      </c>
      <c r="L413" s="59">
        <f t="shared" si="33"/>
        <v>1</v>
      </c>
      <c r="M413" s="59">
        <f t="shared" si="34"/>
        <v>1</v>
      </c>
      <c r="N413">
        <f t="shared" si="29"/>
        <v>5</v>
      </c>
      <c r="O413">
        <v>97</v>
      </c>
    </row>
    <row r="414" spans="1:15">
      <c r="A414" t="s">
        <v>48</v>
      </c>
      <c r="B414">
        <v>190.85924969922985</v>
      </c>
      <c r="C414">
        <v>213.7979614801863</v>
      </c>
      <c r="D414">
        <v>272.87186707069219</v>
      </c>
      <c r="E414">
        <v>335.65257243449321</v>
      </c>
      <c r="F414">
        <v>394.0850367473563</v>
      </c>
      <c r="H414">
        <f t="shared" si="28"/>
        <v>281.4533374863916</v>
      </c>
      <c r="I414" s="59">
        <f t="shared" si="30"/>
        <v>1</v>
      </c>
      <c r="J414" s="59">
        <f t="shared" si="31"/>
        <v>1</v>
      </c>
      <c r="K414" s="59">
        <f t="shared" si="32"/>
        <v>1</v>
      </c>
      <c r="L414" s="59">
        <f t="shared" si="33"/>
        <v>1</v>
      </c>
      <c r="M414" s="59">
        <f t="shared" si="34"/>
        <v>1</v>
      </c>
      <c r="N414">
        <f t="shared" si="29"/>
        <v>5</v>
      </c>
      <c r="O414">
        <v>96</v>
      </c>
    </row>
    <row r="415" spans="1:15">
      <c r="A415" t="s">
        <v>315</v>
      </c>
      <c r="B415">
        <v>161.00063584274525</v>
      </c>
      <c r="C415">
        <v>182.30996112757953</v>
      </c>
      <c r="D415">
        <v>287.77396413530357</v>
      </c>
      <c r="E415">
        <v>388.88164233493018</v>
      </c>
      <c r="F415">
        <v>424.58911220555188</v>
      </c>
      <c r="H415">
        <f t="shared" si="28"/>
        <v>288.91106312922204</v>
      </c>
      <c r="I415" s="59">
        <f t="shared" si="30"/>
        <v>1</v>
      </c>
      <c r="J415" s="59">
        <f t="shared" si="31"/>
        <v>1</v>
      </c>
      <c r="K415" s="59">
        <f t="shared" si="32"/>
        <v>1</v>
      </c>
      <c r="L415" s="59">
        <f t="shared" si="33"/>
        <v>1</v>
      </c>
      <c r="M415" s="59">
        <f t="shared" si="34"/>
        <v>1</v>
      </c>
      <c r="N415">
        <f t="shared" si="29"/>
        <v>5</v>
      </c>
      <c r="O415">
        <v>95</v>
      </c>
    </row>
    <row r="416" spans="1:15">
      <c r="A416" t="s">
        <v>492</v>
      </c>
      <c r="B416">
        <v>180.39276078430578</v>
      </c>
      <c r="C416">
        <v>190.49805678615172</v>
      </c>
      <c r="D416">
        <v>322.59641327381973</v>
      </c>
      <c r="E416">
        <v>426.67520313478082</v>
      </c>
      <c r="F416">
        <v>386.14217726746233</v>
      </c>
      <c r="H416">
        <f t="shared" si="28"/>
        <v>301.26092224930409</v>
      </c>
      <c r="I416" s="59">
        <f t="shared" si="30"/>
        <v>1</v>
      </c>
      <c r="J416" s="59">
        <f t="shared" si="31"/>
        <v>1</v>
      </c>
      <c r="K416" s="59">
        <f t="shared" si="32"/>
        <v>1</v>
      </c>
      <c r="L416" s="59">
        <f t="shared" si="33"/>
        <v>1</v>
      </c>
      <c r="M416" s="59">
        <f t="shared" si="34"/>
        <v>1</v>
      </c>
      <c r="N416">
        <f t="shared" si="29"/>
        <v>5</v>
      </c>
      <c r="O416">
        <v>94</v>
      </c>
    </row>
    <row r="417" spans="1:15">
      <c r="A417" t="s">
        <v>66</v>
      </c>
      <c r="B417">
        <v>92.491824998861688</v>
      </c>
      <c r="C417">
        <v>160.83957537828084</v>
      </c>
      <c r="D417">
        <v>354.41047286786005</v>
      </c>
      <c r="E417">
        <v>435.63962384400872</v>
      </c>
      <c r="F417">
        <v>469.3476883718256</v>
      </c>
      <c r="H417">
        <f t="shared" si="28"/>
        <v>302.54583709216735</v>
      </c>
      <c r="I417" s="59">
        <f t="shared" si="30"/>
        <v>1</v>
      </c>
      <c r="J417" s="59">
        <f t="shared" si="31"/>
        <v>1</v>
      </c>
      <c r="K417" s="59">
        <f t="shared" si="32"/>
        <v>1</v>
      </c>
      <c r="L417" s="59">
        <f t="shared" si="33"/>
        <v>1</v>
      </c>
      <c r="M417" s="59">
        <f t="shared" si="34"/>
        <v>1</v>
      </c>
      <c r="N417">
        <f t="shared" si="29"/>
        <v>5</v>
      </c>
      <c r="O417">
        <v>93</v>
      </c>
    </row>
    <row r="418" spans="1:15">
      <c r="A418" t="s">
        <v>62</v>
      </c>
      <c r="B418">
        <v>0</v>
      </c>
      <c r="C418">
        <v>167.79548547667923</v>
      </c>
      <c r="D418">
        <v>274.39040922278514</v>
      </c>
      <c r="E418">
        <v>371.66575365555605</v>
      </c>
      <c r="F418">
        <v>400.43871675349601</v>
      </c>
      <c r="H418">
        <f t="shared" si="28"/>
        <v>303.57259127712911</v>
      </c>
      <c r="I418" s="59">
        <f t="shared" si="30"/>
        <v>0</v>
      </c>
      <c r="J418" s="59">
        <f t="shared" si="31"/>
        <v>1</v>
      </c>
      <c r="K418" s="59">
        <f t="shared" si="32"/>
        <v>1</v>
      </c>
      <c r="L418" s="59">
        <f t="shared" si="33"/>
        <v>1</v>
      </c>
      <c r="M418" s="59">
        <f t="shared" si="34"/>
        <v>1</v>
      </c>
      <c r="N418">
        <f t="shared" si="29"/>
        <v>4</v>
      </c>
      <c r="O418">
        <v>92</v>
      </c>
    </row>
    <row r="419" spans="1:15">
      <c r="A419" t="s">
        <v>3</v>
      </c>
      <c r="B419">
        <v>233.98503773770886</v>
      </c>
      <c r="C419">
        <v>253.9872574276782</v>
      </c>
      <c r="D419">
        <v>376.0510721058655</v>
      </c>
      <c r="E419">
        <v>421.80831005327815</v>
      </c>
      <c r="F419">
        <v>353.59677126225711</v>
      </c>
      <c r="H419">
        <f t="shared" si="28"/>
        <v>327.88568971735759</v>
      </c>
      <c r="I419" s="59">
        <f t="shared" si="30"/>
        <v>1</v>
      </c>
      <c r="J419" s="59">
        <f t="shared" si="31"/>
        <v>1</v>
      </c>
      <c r="K419" s="59">
        <f t="shared" si="32"/>
        <v>1</v>
      </c>
      <c r="L419" s="59">
        <f t="shared" si="33"/>
        <v>1</v>
      </c>
      <c r="M419" s="59">
        <f t="shared" si="34"/>
        <v>1</v>
      </c>
      <c r="N419">
        <f t="shared" si="29"/>
        <v>5</v>
      </c>
      <c r="O419">
        <v>91</v>
      </c>
    </row>
    <row r="420" spans="1:15">
      <c r="A420" t="s">
        <v>86</v>
      </c>
      <c r="B420">
        <v>64.381846554535954</v>
      </c>
      <c r="C420">
        <v>93.265418162912297</v>
      </c>
      <c r="D420">
        <v>320.33385370743702</v>
      </c>
      <c r="E420">
        <v>632.53390837158679</v>
      </c>
      <c r="F420">
        <v>536.19105942302178</v>
      </c>
      <c r="H420">
        <f t="shared" si="28"/>
        <v>329.34121724389877</v>
      </c>
      <c r="I420" s="59">
        <f t="shared" si="30"/>
        <v>1</v>
      </c>
      <c r="J420" s="59">
        <f t="shared" si="31"/>
        <v>1</v>
      </c>
      <c r="K420" s="59">
        <f t="shared" si="32"/>
        <v>1</v>
      </c>
      <c r="L420" s="59">
        <f t="shared" si="33"/>
        <v>1</v>
      </c>
      <c r="M420" s="59">
        <f t="shared" si="34"/>
        <v>1</v>
      </c>
      <c r="N420">
        <f t="shared" si="29"/>
        <v>5</v>
      </c>
      <c r="O420">
        <v>90</v>
      </c>
    </row>
    <row r="421" spans="1:15">
      <c r="A421" t="s">
        <v>137</v>
      </c>
      <c r="B421">
        <v>55.744459997169059</v>
      </c>
      <c r="C421">
        <v>80.587487629167398</v>
      </c>
      <c r="D421">
        <v>372.16624228546374</v>
      </c>
      <c r="E421">
        <v>727.24998976871007</v>
      </c>
      <c r="F421">
        <v>450.15549624115386</v>
      </c>
      <c r="H421">
        <f t="shared" si="28"/>
        <v>337.18073518433283</v>
      </c>
      <c r="I421" s="59">
        <f t="shared" si="30"/>
        <v>1</v>
      </c>
      <c r="J421" s="59">
        <f t="shared" si="31"/>
        <v>1</v>
      </c>
      <c r="K421" s="59">
        <f t="shared" si="32"/>
        <v>1</v>
      </c>
      <c r="L421" s="59">
        <f t="shared" si="33"/>
        <v>1</v>
      </c>
      <c r="M421" s="59">
        <f t="shared" si="34"/>
        <v>1</v>
      </c>
      <c r="N421">
        <f t="shared" si="29"/>
        <v>5</v>
      </c>
      <c r="O421">
        <v>89</v>
      </c>
    </row>
    <row r="422" spans="1:15">
      <c r="A422" t="s">
        <v>212</v>
      </c>
      <c r="B422">
        <v>159.55134293253636</v>
      </c>
      <c r="C422">
        <v>200.52455545418616</v>
      </c>
      <c r="D422">
        <v>387.81927165976424</v>
      </c>
      <c r="E422">
        <v>531.32558581625869</v>
      </c>
      <c r="F422">
        <v>418.69794171287617</v>
      </c>
      <c r="H422">
        <f t="shared" si="28"/>
        <v>339.58373951512436</v>
      </c>
      <c r="I422" s="59">
        <f t="shared" si="30"/>
        <v>1</v>
      </c>
      <c r="J422" s="59">
        <f t="shared" si="31"/>
        <v>1</v>
      </c>
      <c r="K422" s="59">
        <f t="shared" si="32"/>
        <v>1</v>
      </c>
      <c r="L422" s="59">
        <f t="shared" si="33"/>
        <v>1</v>
      </c>
      <c r="M422" s="59">
        <f t="shared" si="34"/>
        <v>1</v>
      </c>
      <c r="N422">
        <f t="shared" si="29"/>
        <v>5</v>
      </c>
      <c r="O422">
        <v>88</v>
      </c>
    </row>
    <row r="423" spans="1:15">
      <c r="A423" t="s">
        <v>44</v>
      </c>
      <c r="B423">
        <v>175.28739306180788</v>
      </c>
      <c r="C423">
        <v>151.41892258725221</v>
      </c>
      <c r="D423">
        <v>296.68123144658284</v>
      </c>
      <c r="E423">
        <v>539.02883259308999</v>
      </c>
      <c r="F423">
        <v>572.17964355922493</v>
      </c>
      <c r="H423">
        <f t="shared" si="28"/>
        <v>346.91920464959156</v>
      </c>
      <c r="I423" s="59">
        <f t="shared" si="30"/>
        <v>1</v>
      </c>
      <c r="J423" s="59">
        <f t="shared" si="31"/>
        <v>1</v>
      </c>
      <c r="K423" s="59">
        <f t="shared" si="32"/>
        <v>1</v>
      </c>
      <c r="L423" s="59">
        <f t="shared" si="33"/>
        <v>1</v>
      </c>
      <c r="M423" s="59">
        <f t="shared" si="34"/>
        <v>1</v>
      </c>
      <c r="N423">
        <f t="shared" si="29"/>
        <v>5</v>
      </c>
      <c r="O423">
        <v>87</v>
      </c>
    </row>
    <row r="424" spans="1:15">
      <c r="A424" t="s">
        <v>149</v>
      </c>
      <c r="B424">
        <v>147.73276938028062</v>
      </c>
      <c r="C424">
        <v>195.20081530649398</v>
      </c>
      <c r="D424">
        <v>399.44632993944242</v>
      </c>
      <c r="E424">
        <v>498.30721022644167</v>
      </c>
      <c r="F424">
        <v>541.52505462125953</v>
      </c>
      <c r="H424">
        <f t="shared" si="28"/>
        <v>356.44243589478367</v>
      </c>
      <c r="I424" s="59">
        <f t="shared" si="30"/>
        <v>1</v>
      </c>
      <c r="J424" s="59">
        <f t="shared" si="31"/>
        <v>1</v>
      </c>
      <c r="K424" s="59">
        <f t="shared" si="32"/>
        <v>1</v>
      </c>
      <c r="L424" s="59">
        <f t="shared" si="33"/>
        <v>1</v>
      </c>
      <c r="M424" s="59">
        <f t="shared" si="34"/>
        <v>1</v>
      </c>
      <c r="N424">
        <f t="shared" si="29"/>
        <v>5</v>
      </c>
      <c r="O424">
        <v>86</v>
      </c>
    </row>
    <row r="425" spans="1:15">
      <c r="A425" t="s">
        <v>383</v>
      </c>
      <c r="B425">
        <v>189.05221443292635</v>
      </c>
      <c r="C425">
        <v>215.92130477266772</v>
      </c>
      <c r="D425">
        <v>394.8211276082107</v>
      </c>
      <c r="E425">
        <v>501.64163809757412</v>
      </c>
      <c r="F425">
        <v>553.63664286013727</v>
      </c>
      <c r="H425">
        <f t="shared" si="28"/>
        <v>371.01458555430321</v>
      </c>
      <c r="I425" s="59">
        <f t="shared" si="30"/>
        <v>1</v>
      </c>
      <c r="J425" s="59">
        <f t="shared" si="31"/>
        <v>1</v>
      </c>
      <c r="K425" s="59">
        <f t="shared" si="32"/>
        <v>1</v>
      </c>
      <c r="L425" s="59">
        <f t="shared" si="33"/>
        <v>1</v>
      </c>
      <c r="M425" s="59">
        <f t="shared" si="34"/>
        <v>1</v>
      </c>
      <c r="N425">
        <f t="shared" si="29"/>
        <v>5</v>
      </c>
      <c r="O425">
        <v>85</v>
      </c>
    </row>
    <row r="426" spans="1:15">
      <c r="A426" t="s">
        <v>243</v>
      </c>
      <c r="B426">
        <v>223.41048018624804</v>
      </c>
      <c r="C426">
        <v>249.67330400351096</v>
      </c>
      <c r="D426">
        <v>378.26233038654016</v>
      </c>
      <c r="E426">
        <v>452.75931818302809</v>
      </c>
      <c r="F426">
        <v>553.88284530298404</v>
      </c>
      <c r="H426">
        <f t="shared" si="28"/>
        <v>371.59765561246229</v>
      </c>
      <c r="I426" s="59">
        <f t="shared" si="30"/>
        <v>1</v>
      </c>
      <c r="J426" s="59">
        <f t="shared" si="31"/>
        <v>1</v>
      </c>
      <c r="K426" s="59">
        <f t="shared" si="32"/>
        <v>1</v>
      </c>
      <c r="L426" s="59">
        <f t="shared" si="33"/>
        <v>1</v>
      </c>
      <c r="M426" s="59">
        <f t="shared" si="34"/>
        <v>1</v>
      </c>
      <c r="N426">
        <f t="shared" si="29"/>
        <v>5</v>
      </c>
      <c r="O426">
        <v>84</v>
      </c>
    </row>
    <row r="427" spans="1:15">
      <c r="A427" t="s">
        <v>403</v>
      </c>
      <c r="B427">
        <v>188.78568947829464</v>
      </c>
      <c r="C427">
        <v>241.76190293052721</v>
      </c>
      <c r="D427">
        <v>412.15709556481198</v>
      </c>
      <c r="E427">
        <v>566.98829101767205</v>
      </c>
      <c r="F427">
        <v>538.28076872232657</v>
      </c>
      <c r="H427">
        <f t="shared" si="28"/>
        <v>389.59474954272645</v>
      </c>
      <c r="I427" s="59">
        <f t="shared" si="30"/>
        <v>1</v>
      </c>
      <c r="J427" s="59">
        <f t="shared" si="31"/>
        <v>1</v>
      </c>
      <c r="K427" s="59">
        <f t="shared" si="32"/>
        <v>1</v>
      </c>
      <c r="L427" s="59">
        <f t="shared" si="33"/>
        <v>1</v>
      </c>
      <c r="M427" s="59">
        <f t="shared" si="34"/>
        <v>1</v>
      </c>
      <c r="N427">
        <f t="shared" si="29"/>
        <v>5</v>
      </c>
      <c r="O427">
        <v>83</v>
      </c>
    </row>
    <row r="428" spans="1:15">
      <c r="A428" t="s">
        <v>224</v>
      </c>
      <c r="B428">
        <v>191.61087384201107</v>
      </c>
      <c r="C428">
        <v>213.62196830299331</v>
      </c>
      <c r="D428">
        <v>368.71283593869197</v>
      </c>
      <c r="E428">
        <v>560.30738658114888</v>
      </c>
      <c r="F428">
        <v>621.66360813768938</v>
      </c>
      <c r="H428">
        <f t="shared" si="28"/>
        <v>391.18333456050692</v>
      </c>
      <c r="I428" s="59">
        <f t="shared" si="30"/>
        <v>1</v>
      </c>
      <c r="J428" s="59">
        <f t="shared" si="31"/>
        <v>1</v>
      </c>
      <c r="K428" s="59">
        <f t="shared" si="32"/>
        <v>1</v>
      </c>
      <c r="L428" s="59">
        <f t="shared" si="33"/>
        <v>1</v>
      </c>
      <c r="M428" s="59">
        <f t="shared" si="34"/>
        <v>1</v>
      </c>
      <c r="N428">
        <f t="shared" si="29"/>
        <v>5</v>
      </c>
      <c r="O428">
        <v>82</v>
      </c>
    </row>
    <row r="429" spans="1:15">
      <c r="A429" t="s">
        <v>178</v>
      </c>
      <c r="B429">
        <v>85.370409713509204</v>
      </c>
      <c r="C429">
        <v>119.9150853912182</v>
      </c>
      <c r="D429">
        <v>278.97698124318896</v>
      </c>
      <c r="E429">
        <v>626.69872582608104</v>
      </c>
      <c r="F429">
        <v>899.02836131604033</v>
      </c>
      <c r="H429">
        <f t="shared" si="28"/>
        <v>401.99791269800755</v>
      </c>
      <c r="I429" s="59">
        <f t="shared" si="30"/>
        <v>1</v>
      </c>
      <c r="J429" s="59">
        <f t="shared" si="31"/>
        <v>1</v>
      </c>
      <c r="K429" s="59">
        <f t="shared" si="32"/>
        <v>1</v>
      </c>
      <c r="L429" s="59">
        <f t="shared" si="33"/>
        <v>1</v>
      </c>
      <c r="M429" s="59">
        <f t="shared" si="34"/>
        <v>1</v>
      </c>
      <c r="N429">
        <f t="shared" si="29"/>
        <v>5</v>
      </c>
      <c r="O429">
        <v>81</v>
      </c>
    </row>
    <row r="430" spans="1:15">
      <c r="A430" t="s">
        <v>507</v>
      </c>
      <c r="B430">
        <v>194.00861488818938</v>
      </c>
      <c r="C430">
        <v>220.6037379669971</v>
      </c>
      <c r="D430">
        <v>376.9892752037307</v>
      </c>
      <c r="E430">
        <v>571.20843334559072</v>
      </c>
      <c r="F430">
        <v>658.04610745961975</v>
      </c>
      <c r="H430">
        <f t="shared" si="28"/>
        <v>404.17123377282553</v>
      </c>
      <c r="I430" s="59">
        <f t="shared" si="30"/>
        <v>1</v>
      </c>
      <c r="J430" s="59">
        <f t="shared" si="31"/>
        <v>1</v>
      </c>
      <c r="K430" s="59">
        <f t="shared" si="32"/>
        <v>1</v>
      </c>
      <c r="L430" s="59">
        <f t="shared" si="33"/>
        <v>1</v>
      </c>
      <c r="M430" s="59">
        <f t="shared" si="34"/>
        <v>1</v>
      </c>
      <c r="N430">
        <f t="shared" si="29"/>
        <v>5</v>
      </c>
      <c r="O430">
        <v>80</v>
      </c>
    </row>
    <row r="431" spans="1:15">
      <c r="A431" t="s">
        <v>36</v>
      </c>
      <c r="B431">
        <v>302.83527125174749</v>
      </c>
      <c r="C431">
        <v>357.44667864513593</v>
      </c>
      <c r="D431">
        <v>422.96500743498405</v>
      </c>
      <c r="E431">
        <v>458.57986414815633</v>
      </c>
      <c r="F431">
        <v>502.89852053491092</v>
      </c>
      <c r="H431">
        <f t="shared" si="28"/>
        <v>408.94506840298692</v>
      </c>
      <c r="I431" s="59">
        <f t="shared" si="30"/>
        <v>1</v>
      </c>
      <c r="J431" s="59">
        <f t="shared" si="31"/>
        <v>1</v>
      </c>
      <c r="K431" s="59">
        <f t="shared" si="32"/>
        <v>1</v>
      </c>
      <c r="L431" s="59">
        <f t="shared" si="33"/>
        <v>1</v>
      </c>
      <c r="M431" s="59">
        <f t="shared" si="34"/>
        <v>1</v>
      </c>
      <c r="N431">
        <f t="shared" si="29"/>
        <v>5</v>
      </c>
      <c r="O431">
        <v>79</v>
      </c>
    </row>
    <row r="432" spans="1:15">
      <c r="A432" t="s">
        <v>151</v>
      </c>
      <c r="B432">
        <v>130.70930761537599</v>
      </c>
      <c r="C432">
        <v>163.86412482346563</v>
      </c>
      <c r="D432">
        <v>468.09180791910637</v>
      </c>
      <c r="E432">
        <v>714.58280582319685</v>
      </c>
      <c r="F432">
        <v>588.49342195350596</v>
      </c>
      <c r="H432">
        <f t="shared" si="28"/>
        <v>413.14829362693018</v>
      </c>
      <c r="I432" s="59">
        <f t="shared" si="30"/>
        <v>1</v>
      </c>
      <c r="J432" s="59">
        <f t="shared" si="31"/>
        <v>1</v>
      </c>
      <c r="K432" s="59">
        <f t="shared" si="32"/>
        <v>1</v>
      </c>
      <c r="L432" s="59">
        <f t="shared" si="33"/>
        <v>1</v>
      </c>
      <c r="M432" s="59">
        <f t="shared" si="34"/>
        <v>1</v>
      </c>
      <c r="N432">
        <f t="shared" si="29"/>
        <v>5</v>
      </c>
      <c r="O432">
        <v>78</v>
      </c>
    </row>
    <row r="433" spans="1:15">
      <c r="A433" t="s">
        <v>427</v>
      </c>
      <c r="B433">
        <v>200.98052906896896</v>
      </c>
      <c r="C433">
        <v>208.9472731872562</v>
      </c>
      <c r="D433">
        <v>358.74455923133627</v>
      </c>
      <c r="E433">
        <v>620.94310532204213</v>
      </c>
      <c r="F433">
        <v>677.65331914276373</v>
      </c>
      <c r="H433">
        <f t="shared" si="28"/>
        <v>413.45375719047342</v>
      </c>
      <c r="I433" s="59">
        <f t="shared" si="30"/>
        <v>1</v>
      </c>
      <c r="J433" s="59">
        <f t="shared" si="31"/>
        <v>1</v>
      </c>
      <c r="K433" s="59">
        <f t="shared" si="32"/>
        <v>1</v>
      </c>
      <c r="L433" s="59">
        <f t="shared" si="33"/>
        <v>1</v>
      </c>
      <c r="M433" s="59">
        <f t="shared" si="34"/>
        <v>1</v>
      </c>
      <c r="N433">
        <f t="shared" si="29"/>
        <v>5</v>
      </c>
      <c r="O433">
        <v>77</v>
      </c>
    </row>
    <row r="434" spans="1:15">
      <c r="A434" t="s">
        <v>511</v>
      </c>
      <c r="B434">
        <v>75.667703573601287</v>
      </c>
      <c r="C434">
        <v>200.76474991827322</v>
      </c>
      <c r="D434">
        <v>435.86968038424806</v>
      </c>
      <c r="E434">
        <v>643.73961498451865</v>
      </c>
      <c r="F434">
        <v>715.93584862233854</v>
      </c>
      <c r="H434">
        <f t="shared" si="28"/>
        <v>414.39551949659597</v>
      </c>
      <c r="I434" s="59">
        <f t="shared" si="30"/>
        <v>1</v>
      </c>
      <c r="J434" s="59">
        <f t="shared" si="31"/>
        <v>1</v>
      </c>
      <c r="K434" s="59">
        <f t="shared" si="32"/>
        <v>1</v>
      </c>
      <c r="L434" s="59">
        <f t="shared" si="33"/>
        <v>1</v>
      </c>
      <c r="M434" s="59">
        <f t="shared" si="34"/>
        <v>1</v>
      </c>
      <c r="N434">
        <f t="shared" si="29"/>
        <v>5</v>
      </c>
      <c r="O434">
        <v>76</v>
      </c>
    </row>
    <row r="435" spans="1:15">
      <c r="A435" t="s">
        <v>313</v>
      </c>
      <c r="B435">
        <v>337.19046358060632</v>
      </c>
      <c r="C435">
        <v>353.60823976160572</v>
      </c>
      <c r="D435">
        <v>447.31527743156795</v>
      </c>
      <c r="E435">
        <v>495.66694243590405</v>
      </c>
      <c r="F435">
        <v>512.19230261271662</v>
      </c>
      <c r="H435">
        <f t="shared" si="28"/>
        <v>429.19464516448016</v>
      </c>
      <c r="I435" s="59">
        <f t="shared" si="30"/>
        <v>1</v>
      </c>
      <c r="J435" s="59">
        <f t="shared" si="31"/>
        <v>1</v>
      </c>
      <c r="K435" s="59">
        <f t="shared" si="32"/>
        <v>1</v>
      </c>
      <c r="L435" s="59">
        <f t="shared" si="33"/>
        <v>1</v>
      </c>
      <c r="M435" s="59">
        <f t="shared" si="34"/>
        <v>1</v>
      </c>
      <c r="N435">
        <f t="shared" si="29"/>
        <v>5</v>
      </c>
      <c r="O435">
        <v>75</v>
      </c>
    </row>
    <row r="436" spans="1:15">
      <c r="A436" t="s">
        <v>85</v>
      </c>
      <c r="B436">
        <v>377.42700091842437</v>
      </c>
      <c r="C436">
        <v>347.73108009388363</v>
      </c>
      <c r="D436">
        <v>467.35507879425853</v>
      </c>
      <c r="E436">
        <v>600.3450261021585</v>
      </c>
      <c r="F436">
        <v>535.98551858026121</v>
      </c>
      <c r="H436">
        <f t="shared" si="28"/>
        <v>465.76874089779722</v>
      </c>
      <c r="I436" s="59">
        <f t="shared" si="30"/>
        <v>1</v>
      </c>
      <c r="J436" s="59">
        <f t="shared" si="31"/>
        <v>1</v>
      </c>
      <c r="K436" s="59">
        <f t="shared" si="32"/>
        <v>1</v>
      </c>
      <c r="L436" s="59">
        <f t="shared" si="33"/>
        <v>1</v>
      </c>
      <c r="M436" s="59">
        <f t="shared" si="34"/>
        <v>1</v>
      </c>
      <c r="N436">
        <f t="shared" si="29"/>
        <v>5</v>
      </c>
      <c r="O436">
        <v>74</v>
      </c>
    </row>
    <row r="437" spans="1:15">
      <c r="A437" t="s">
        <v>210</v>
      </c>
      <c r="B437">
        <v>264.5837053906431</v>
      </c>
      <c r="C437">
        <v>277.81281549708621</v>
      </c>
      <c r="D437">
        <v>459.4983175702281</v>
      </c>
      <c r="E437">
        <v>607.56281176083996</v>
      </c>
      <c r="F437">
        <v>733.05131485938489</v>
      </c>
      <c r="H437">
        <f t="shared" si="28"/>
        <v>468.50179301563651</v>
      </c>
      <c r="I437" s="59">
        <f t="shared" si="30"/>
        <v>1</v>
      </c>
      <c r="J437" s="59">
        <f t="shared" si="31"/>
        <v>1</v>
      </c>
      <c r="K437" s="59">
        <f t="shared" si="32"/>
        <v>1</v>
      </c>
      <c r="L437" s="59">
        <f t="shared" si="33"/>
        <v>1</v>
      </c>
      <c r="M437" s="59">
        <f t="shared" si="34"/>
        <v>1</v>
      </c>
      <c r="N437">
        <f t="shared" si="29"/>
        <v>5</v>
      </c>
      <c r="O437">
        <v>73</v>
      </c>
    </row>
    <row r="438" spans="1:15">
      <c r="A438" t="s">
        <v>186</v>
      </c>
      <c r="B438">
        <v>284.50393711372431</v>
      </c>
      <c r="C438">
        <v>246.16104417478255</v>
      </c>
      <c r="D438">
        <v>451.47021381216393</v>
      </c>
      <c r="E438">
        <v>761.16463803058434</v>
      </c>
      <c r="F438">
        <v>641.55991956623552</v>
      </c>
      <c r="H438">
        <f t="shared" ref="H438:H469" si="35">SUM(B438:F438)/N438</f>
        <v>476.97195053949815</v>
      </c>
      <c r="I438" s="59">
        <f t="shared" si="30"/>
        <v>1</v>
      </c>
      <c r="J438" s="59">
        <f t="shared" si="31"/>
        <v>1</v>
      </c>
      <c r="K438" s="59">
        <f t="shared" si="32"/>
        <v>1</v>
      </c>
      <c r="L438" s="59">
        <f t="shared" si="33"/>
        <v>1</v>
      </c>
      <c r="M438" s="59">
        <f t="shared" si="34"/>
        <v>1</v>
      </c>
      <c r="N438">
        <f t="shared" si="29"/>
        <v>5</v>
      </c>
      <c r="O438">
        <v>72</v>
      </c>
    </row>
    <row r="439" spans="1:15">
      <c r="A439" t="s">
        <v>37</v>
      </c>
      <c r="B439">
        <v>244.53787810369866</v>
      </c>
      <c r="C439">
        <v>303.62533726818242</v>
      </c>
      <c r="D439">
        <v>493.60186431747331</v>
      </c>
      <c r="E439">
        <v>646.90998677392554</v>
      </c>
      <c r="F439">
        <v>798.14215614622037</v>
      </c>
      <c r="H439">
        <f t="shared" si="35"/>
        <v>497.36344452190008</v>
      </c>
      <c r="I439" s="59">
        <f t="shared" ref="I439:I470" si="36">IF(B439&gt;0,1,0)</f>
        <v>1</v>
      </c>
      <c r="J439" s="59">
        <f t="shared" ref="J439:J470" si="37">IF(C439&gt;0,1,0)</f>
        <v>1</v>
      </c>
      <c r="K439" s="59">
        <f t="shared" ref="K439:K470" si="38">IF(D439&gt;0,1,0)</f>
        <v>1</v>
      </c>
      <c r="L439" s="59">
        <f t="shared" ref="L439:L470" si="39">IF(E439&gt;0,1,0)</f>
        <v>1</v>
      </c>
      <c r="M439" s="59">
        <f t="shared" si="34"/>
        <v>1</v>
      </c>
      <c r="N439">
        <f t="shared" si="29"/>
        <v>5</v>
      </c>
      <c r="O439">
        <v>71</v>
      </c>
    </row>
    <row r="440" spans="1:15">
      <c r="A440" t="s">
        <v>67</v>
      </c>
      <c r="B440">
        <v>162.30846259369264</v>
      </c>
      <c r="C440">
        <v>228.93207570532255</v>
      </c>
      <c r="D440">
        <v>568.24781592745069</v>
      </c>
      <c r="E440">
        <v>750.71838569273689</v>
      </c>
      <c r="F440">
        <v>827.37238107924895</v>
      </c>
      <c r="H440">
        <f t="shared" si="35"/>
        <v>507.51582419969037</v>
      </c>
      <c r="I440" s="59">
        <f t="shared" si="36"/>
        <v>1</v>
      </c>
      <c r="J440" s="59">
        <f t="shared" si="37"/>
        <v>1</v>
      </c>
      <c r="K440" s="59">
        <f t="shared" si="38"/>
        <v>1</v>
      </c>
      <c r="L440" s="59">
        <f t="shared" si="39"/>
        <v>1</v>
      </c>
      <c r="M440" s="59">
        <f t="shared" si="34"/>
        <v>1</v>
      </c>
      <c r="N440">
        <f t="shared" si="29"/>
        <v>5</v>
      </c>
      <c r="O440">
        <v>70</v>
      </c>
    </row>
    <row r="441" spans="1:15">
      <c r="A441" t="s">
        <v>32</v>
      </c>
      <c r="B441">
        <v>311.55930263440115</v>
      </c>
      <c r="C441">
        <v>337.22827742946475</v>
      </c>
      <c r="D441">
        <v>574.91323134910579</v>
      </c>
      <c r="E441">
        <v>721.26616434239475</v>
      </c>
      <c r="F441">
        <v>601.74627130737497</v>
      </c>
      <c r="H441">
        <f t="shared" si="35"/>
        <v>509.34264941254833</v>
      </c>
      <c r="I441" s="59">
        <f t="shared" si="36"/>
        <v>1</v>
      </c>
      <c r="J441" s="59">
        <f t="shared" si="37"/>
        <v>1</v>
      </c>
      <c r="K441" s="59">
        <f t="shared" si="38"/>
        <v>1</v>
      </c>
      <c r="L441" s="59">
        <f t="shared" si="39"/>
        <v>1</v>
      </c>
      <c r="M441" s="59">
        <f t="shared" si="34"/>
        <v>1</v>
      </c>
      <c r="N441">
        <f t="shared" si="29"/>
        <v>5</v>
      </c>
      <c r="O441">
        <v>69</v>
      </c>
    </row>
    <row r="442" spans="1:15">
      <c r="A442" t="s">
        <v>476</v>
      </c>
      <c r="B442">
        <v>0</v>
      </c>
      <c r="C442">
        <v>223.60889063439294</v>
      </c>
      <c r="D442">
        <v>543.94606078003744</v>
      </c>
      <c r="E442">
        <v>636.89431116411981</v>
      </c>
      <c r="F442">
        <v>646.25308546148983</v>
      </c>
      <c r="H442">
        <f t="shared" si="35"/>
        <v>512.67558701000996</v>
      </c>
      <c r="I442" s="59">
        <f t="shared" si="36"/>
        <v>0</v>
      </c>
      <c r="J442" s="59">
        <f t="shared" si="37"/>
        <v>1</v>
      </c>
      <c r="K442" s="59">
        <f t="shared" si="38"/>
        <v>1</v>
      </c>
      <c r="L442" s="59">
        <f t="shared" si="39"/>
        <v>1</v>
      </c>
      <c r="M442" s="59">
        <f t="shared" si="34"/>
        <v>1</v>
      </c>
      <c r="N442">
        <f t="shared" si="29"/>
        <v>4</v>
      </c>
      <c r="O442">
        <v>68</v>
      </c>
    </row>
    <row r="443" spans="1:15">
      <c r="A443" t="s">
        <v>7</v>
      </c>
      <c r="B443">
        <v>323.40600761811976</v>
      </c>
      <c r="C443">
        <v>390.46865978009708</v>
      </c>
      <c r="D443">
        <v>558.96947220036043</v>
      </c>
      <c r="E443">
        <v>740.40478718770373</v>
      </c>
      <c r="F443">
        <v>788.42881062674076</v>
      </c>
      <c r="H443">
        <f t="shared" si="35"/>
        <v>560.3355474826044</v>
      </c>
      <c r="I443" s="59">
        <f t="shared" si="36"/>
        <v>1</v>
      </c>
      <c r="J443" s="59">
        <f t="shared" si="37"/>
        <v>1</v>
      </c>
      <c r="K443" s="59">
        <f t="shared" si="38"/>
        <v>1</v>
      </c>
      <c r="L443" s="59">
        <f t="shared" si="39"/>
        <v>1</v>
      </c>
      <c r="M443" s="59">
        <f t="shared" si="34"/>
        <v>1</v>
      </c>
      <c r="N443">
        <f t="shared" si="29"/>
        <v>5</v>
      </c>
      <c r="O443">
        <v>67</v>
      </c>
    </row>
    <row r="444" spans="1:15">
      <c r="A444" t="s">
        <v>388</v>
      </c>
      <c r="B444">
        <v>0</v>
      </c>
      <c r="C444">
        <v>234.1699075427515</v>
      </c>
      <c r="D444">
        <v>565.14947292970055</v>
      </c>
      <c r="E444">
        <v>703.83887210473313</v>
      </c>
      <c r="F444">
        <v>775.51643513124816</v>
      </c>
      <c r="H444">
        <f t="shared" si="35"/>
        <v>569.66867192710833</v>
      </c>
      <c r="I444" s="59">
        <f t="shared" si="36"/>
        <v>0</v>
      </c>
      <c r="J444" s="59">
        <f t="shared" si="37"/>
        <v>1</v>
      </c>
      <c r="K444" s="59">
        <f t="shared" si="38"/>
        <v>1</v>
      </c>
      <c r="L444" s="59">
        <f t="shared" si="39"/>
        <v>1</v>
      </c>
      <c r="M444" s="59">
        <f t="shared" si="34"/>
        <v>1</v>
      </c>
      <c r="N444">
        <f t="shared" si="29"/>
        <v>4</v>
      </c>
      <c r="O444">
        <v>66</v>
      </c>
    </row>
    <row r="445" spans="1:15">
      <c r="A445" t="s">
        <v>337</v>
      </c>
      <c r="B445">
        <v>459.73236346513215</v>
      </c>
      <c r="C445">
        <v>447.2259759908307</v>
      </c>
      <c r="D445">
        <v>559.22990223296654</v>
      </c>
      <c r="E445">
        <v>781.77840971941191</v>
      </c>
      <c r="F445">
        <v>800.74643006174733</v>
      </c>
      <c r="H445">
        <f t="shared" si="35"/>
        <v>609.74261629401769</v>
      </c>
      <c r="I445" s="59">
        <f t="shared" si="36"/>
        <v>1</v>
      </c>
      <c r="J445" s="59">
        <f t="shared" si="37"/>
        <v>1</v>
      </c>
      <c r="K445" s="59">
        <f t="shared" si="38"/>
        <v>1</v>
      </c>
      <c r="L445" s="59">
        <f t="shared" si="39"/>
        <v>1</v>
      </c>
      <c r="M445" s="59">
        <f t="shared" si="34"/>
        <v>1</v>
      </c>
      <c r="N445">
        <f t="shared" si="29"/>
        <v>5</v>
      </c>
      <c r="O445">
        <v>65</v>
      </c>
    </row>
    <row r="446" spans="1:15">
      <c r="A446" t="s">
        <v>50</v>
      </c>
      <c r="B446">
        <v>128.31450527248148</v>
      </c>
      <c r="C446">
        <v>186.61106533249799</v>
      </c>
      <c r="D446">
        <v>632.80595621500981</v>
      </c>
      <c r="E446">
        <v>1198.551147040341</v>
      </c>
      <c r="F446">
        <v>914.77684317524302</v>
      </c>
      <c r="H446">
        <f t="shared" si="35"/>
        <v>612.21190340711462</v>
      </c>
      <c r="I446" s="59">
        <f t="shared" si="36"/>
        <v>1</v>
      </c>
      <c r="J446" s="59">
        <f t="shared" si="37"/>
        <v>1</v>
      </c>
      <c r="K446" s="59">
        <f t="shared" si="38"/>
        <v>1</v>
      </c>
      <c r="L446" s="59">
        <f t="shared" si="39"/>
        <v>1</v>
      </c>
      <c r="M446" s="59">
        <f t="shared" si="34"/>
        <v>1</v>
      </c>
      <c r="N446">
        <f t="shared" si="29"/>
        <v>5</v>
      </c>
      <c r="O446">
        <v>64</v>
      </c>
    </row>
    <row r="447" spans="1:15">
      <c r="A447" t="s">
        <v>453</v>
      </c>
      <c r="B447">
        <v>175.63157378944982</v>
      </c>
      <c r="C447">
        <v>238.21311680216328</v>
      </c>
      <c r="D447">
        <v>753.81353238341865</v>
      </c>
      <c r="E447">
        <v>908.30538362279481</v>
      </c>
      <c r="F447">
        <v>1081.0040921749817</v>
      </c>
      <c r="H447">
        <f t="shared" si="35"/>
        <v>631.39353975456163</v>
      </c>
      <c r="I447" s="59">
        <f t="shared" si="36"/>
        <v>1</v>
      </c>
      <c r="J447" s="59">
        <f t="shared" si="37"/>
        <v>1</v>
      </c>
      <c r="K447" s="59">
        <f t="shared" si="38"/>
        <v>1</v>
      </c>
      <c r="L447" s="59">
        <f t="shared" si="39"/>
        <v>1</v>
      </c>
      <c r="M447" s="59">
        <f t="shared" si="34"/>
        <v>1</v>
      </c>
      <c r="N447">
        <f t="shared" si="29"/>
        <v>5</v>
      </c>
      <c r="O447">
        <v>63</v>
      </c>
    </row>
    <row r="448" spans="1:15">
      <c r="A448" t="s">
        <v>561</v>
      </c>
      <c r="B448">
        <v>402.19097373172661</v>
      </c>
      <c r="C448">
        <v>424.15444834907277</v>
      </c>
      <c r="D448">
        <v>785.38607858088483</v>
      </c>
      <c r="E448">
        <v>959.97894832579334</v>
      </c>
      <c r="F448">
        <v>623.82389260989032</v>
      </c>
      <c r="H448">
        <f t="shared" si="35"/>
        <v>639.10686831947351</v>
      </c>
      <c r="I448" s="59">
        <f t="shared" si="36"/>
        <v>1</v>
      </c>
      <c r="J448" s="59">
        <f t="shared" si="37"/>
        <v>1</v>
      </c>
      <c r="K448" s="59">
        <f t="shared" si="38"/>
        <v>1</v>
      </c>
      <c r="L448" s="59">
        <f t="shared" si="39"/>
        <v>1</v>
      </c>
      <c r="M448" s="59">
        <f t="shared" si="34"/>
        <v>1</v>
      </c>
      <c r="N448">
        <f t="shared" si="29"/>
        <v>5</v>
      </c>
      <c r="O448">
        <v>62</v>
      </c>
    </row>
    <row r="449" spans="1:15">
      <c r="A449" t="s">
        <v>17</v>
      </c>
      <c r="B449">
        <v>411.12433218677199</v>
      </c>
      <c r="C449">
        <v>465.52445511509325</v>
      </c>
      <c r="D449">
        <v>811.02934880277655</v>
      </c>
      <c r="E449">
        <v>976.94709000507805</v>
      </c>
      <c r="F449">
        <v>757.46680726227157</v>
      </c>
      <c r="H449">
        <f t="shared" si="35"/>
        <v>684.41840667439828</v>
      </c>
      <c r="I449" s="59">
        <f t="shared" si="36"/>
        <v>1</v>
      </c>
      <c r="J449" s="59">
        <f t="shared" si="37"/>
        <v>1</v>
      </c>
      <c r="K449" s="59">
        <f t="shared" si="38"/>
        <v>1</v>
      </c>
      <c r="L449" s="59">
        <f t="shared" si="39"/>
        <v>1</v>
      </c>
      <c r="M449" s="59">
        <f t="shared" si="34"/>
        <v>1</v>
      </c>
      <c r="N449">
        <f t="shared" si="29"/>
        <v>5</v>
      </c>
      <c r="O449">
        <v>61</v>
      </c>
    </row>
    <row r="450" spans="1:15">
      <c r="A450" t="s">
        <v>0</v>
      </c>
      <c r="B450">
        <v>629.58895246367081</v>
      </c>
      <c r="C450">
        <v>549.60196008166747</v>
      </c>
      <c r="D450">
        <v>987.21384999600559</v>
      </c>
      <c r="E450">
        <v>817.77599056296253</v>
      </c>
      <c r="F450">
        <v>473.36755347868933</v>
      </c>
      <c r="H450">
        <f t="shared" si="35"/>
        <v>691.50966131659925</v>
      </c>
      <c r="I450" s="59">
        <f t="shared" si="36"/>
        <v>1</v>
      </c>
      <c r="J450" s="59">
        <f t="shared" si="37"/>
        <v>1</v>
      </c>
      <c r="K450" s="59">
        <f t="shared" si="38"/>
        <v>1</v>
      </c>
      <c r="L450" s="59">
        <f t="shared" si="39"/>
        <v>1</v>
      </c>
      <c r="M450" s="59">
        <f t="shared" si="34"/>
        <v>1</v>
      </c>
      <c r="N450">
        <f t="shared" si="29"/>
        <v>5</v>
      </c>
      <c r="O450">
        <v>60</v>
      </c>
    </row>
    <row r="451" spans="1:15">
      <c r="A451" t="s">
        <v>396</v>
      </c>
      <c r="B451">
        <v>378.13269580526173</v>
      </c>
      <c r="C451">
        <v>459.68601932132589</v>
      </c>
      <c r="D451">
        <v>663.17048872757107</v>
      </c>
      <c r="E451">
        <v>925.79599517255792</v>
      </c>
      <c r="F451">
        <v>1048.7354217588074</v>
      </c>
      <c r="H451">
        <f t="shared" si="35"/>
        <v>695.10412415710493</v>
      </c>
      <c r="I451" s="59">
        <f t="shared" si="36"/>
        <v>1</v>
      </c>
      <c r="J451" s="59">
        <f t="shared" si="37"/>
        <v>1</v>
      </c>
      <c r="K451" s="59">
        <f t="shared" si="38"/>
        <v>1</v>
      </c>
      <c r="L451" s="59">
        <f t="shared" si="39"/>
        <v>1</v>
      </c>
      <c r="M451" s="59">
        <f t="shared" si="34"/>
        <v>1</v>
      </c>
      <c r="N451">
        <f t="shared" si="29"/>
        <v>5</v>
      </c>
      <c r="O451">
        <v>59</v>
      </c>
    </row>
    <row r="452" spans="1:15">
      <c r="A452" t="s">
        <v>47</v>
      </c>
      <c r="B452">
        <v>362.12579088623863</v>
      </c>
      <c r="C452">
        <v>406.12930055330372</v>
      </c>
      <c r="D452">
        <v>595.7426555583445</v>
      </c>
      <c r="E452">
        <v>976.45640139363559</v>
      </c>
      <c r="F452">
        <v>1183.3832371811013</v>
      </c>
      <c r="H452">
        <f t="shared" si="35"/>
        <v>704.76747711452481</v>
      </c>
      <c r="I452" s="59">
        <f t="shared" si="36"/>
        <v>1</v>
      </c>
      <c r="J452" s="59">
        <f t="shared" si="37"/>
        <v>1</v>
      </c>
      <c r="K452" s="59">
        <f t="shared" si="38"/>
        <v>1</v>
      </c>
      <c r="L452" s="59">
        <f t="shared" si="39"/>
        <v>1</v>
      </c>
      <c r="M452" s="59">
        <f t="shared" si="34"/>
        <v>1</v>
      </c>
      <c r="N452">
        <f t="shared" si="29"/>
        <v>5</v>
      </c>
      <c r="O452">
        <v>58</v>
      </c>
    </row>
    <row r="453" spans="1:15">
      <c r="A453" t="s">
        <v>158</v>
      </c>
      <c r="B453">
        <v>428.22718271940317</v>
      </c>
      <c r="C453">
        <v>328.84627683577389</v>
      </c>
      <c r="D453">
        <v>710.87067821743608</v>
      </c>
      <c r="E453">
        <v>1225.8912831114635</v>
      </c>
      <c r="F453">
        <v>915.74104370335647</v>
      </c>
      <c r="H453">
        <f t="shared" si="35"/>
        <v>721.91529291748657</v>
      </c>
      <c r="I453" s="59">
        <f t="shared" si="36"/>
        <v>1</v>
      </c>
      <c r="J453" s="59">
        <f t="shared" si="37"/>
        <v>1</v>
      </c>
      <c r="K453" s="59">
        <f t="shared" si="38"/>
        <v>1</v>
      </c>
      <c r="L453" s="59">
        <f t="shared" si="39"/>
        <v>1</v>
      </c>
      <c r="M453" s="59">
        <f t="shared" si="34"/>
        <v>1</v>
      </c>
      <c r="N453">
        <f t="shared" si="29"/>
        <v>5</v>
      </c>
      <c r="O453">
        <v>57</v>
      </c>
    </row>
    <row r="454" spans="1:15">
      <c r="A454" t="s">
        <v>399</v>
      </c>
      <c r="B454">
        <v>362.92695686291609</v>
      </c>
      <c r="C454">
        <v>463.60186827179399</v>
      </c>
      <c r="D454">
        <v>721.52958930976069</v>
      </c>
      <c r="E454">
        <v>1052.4183172293926</v>
      </c>
      <c r="F454">
        <v>1058.9207669697894</v>
      </c>
      <c r="H454">
        <f t="shared" si="35"/>
        <v>731.87949972873059</v>
      </c>
      <c r="I454" s="59">
        <f t="shared" si="36"/>
        <v>1</v>
      </c>
      <c r="J454" s="59">
        <f t="shared" si="37"/>
        <v>1</v>
      </c>
      <c r="K454" s="59">
        <f t="shared" si="38"/>
        <v>1</v>
      </c>
      <c r="L454" s="59">
        <f t="shared" si="39"/>
        <v>1</v>
      </c>
      <c r="M454" s="59">
        <f t="shared" si="34"/>
        <v>1</v>
      </c>
      <c r="N454">
        <f t="shared" si="29"/>
        <v>5</v>
      </c>
      <c r="O454">
        <v>56</v>
      </c>
    </row>
    <row r="455" spans="1:15">
      <c r="A455" t="s">
        <v>79</v>
      </c>
      <c r="B455">
        <v>169.55791497409209</v>
      </c>
      <c r="C455">
        <v>284.86348752479438</v>
      </c>
      <c r="D455">
        <v>889.21172340894952</v>
      </c>
      <c r="E455">
        <v>1427.530280827961</v>
      </c>
      <c r="F455">
        <v>1034.3814699238981</v>
      </c>
      <c r="H455">
        <f t="shared" si="35"/>
        <v>761.10897533193906</v>
      </c>
      <c r="I455" s="59">
        <f t="shared" si="36"/>
        <v>1</v>
      </c>
      <c r="J455" s="59">
        <f t="shared" si="37"/>
        <v>1</v>
      </c>
      <c r="K455" s="59">
        <f t="shared" si="38"/>
        <v>1</v>
      </c>
      <c r="L455" s="59">
        <f t="shared" si="39"/>
        <v>1</v>
      </c>
      <c r="M455" s="59">
        <f t="shared" si="34"/>
        <v>1</v>
      </c>
      <c r="N455">
        <f t="shared" si="29"/>
        <v>5</v>
      </c>
      <c r="O455">
        <v>55</v>
      </c>
    </row>
    <row r="456" spans="1:15">
      <c r="A456" t="s">
        <v>523</v>
      </c>
      <c r="B456">
        <v>430.76331373741561</v>
      </c>
      <c r="C456">
        <v>438.6321469243486</v>
      </c>
      <c r="D456">
        <v>901.21926663303088</v>
      </c>
      <c r="E456">
        <v>1167.8449967567967</v>
      </c>
      <c r="F456">
        <v>1006.1821611873042</v>
      </c>
      <c r="H456">
        <f t="shared" si="35"/>
        <v>788.92837704777924</v>
      </c>
      <c r="I456" s="59">
        <f t="shared" si="36"/>
        <v>1</v>
      </c>
      <c r="J456" s="59">
        <f t="shared" si="37"/>
        <v>1</v>
      </c>
      <c r="K456" s="59">
        <f t="shared" si="38"/>
        <v>1</v>
      </c>
      <c r="L456" s="59">
        <f t="shared" si="39"/>
        <v>1</v>
      </c>
      <c r="M456" s="59">
        <f t="shared" si="34"/>
        <v>1</v>
      </c>
      <c r="N456">
        <f t="shared" si="29"/>
        <v>5</v>
      </c>
      <c r="O456">
        <v>54</v>
      </c>
    </row>
    <row r="457" spans="1:15">
      <c r="A457" t="s">
        <v>41</v>
      </c>
      <c r="B457">
        <v>402.90561147831431</v>
      </c>
      <c r="C457">
        <v>422.33188007189426</v>
      </c>
      <c r="D457">
        <v>625.83604853390761</v>
      </c>
      <c r="E457">
        <v>1061.0479777155369</v>
      </c>
      <c r="F457">
        <v>1520.9823877881365</v>
      </c>
      <c r="H457">
        <f t="shared" si="35"/>
        <v>806.62078111755795</v>
      </c>
      <c r="I457" s="59">
        <f t="shared" si="36"/>
        <v>1</v>
      </c>
      <c r="J457" s="59">
        <f t="shared" si="37"/>
        <v>1</v>
      </c>
      <c r="K457" s="59">
        <f t="shared" si="38"/>
        <v>1</v>
      </c>
      <c r="L457" s="59">
        <f t="shared" si="39"/>
        <v>1</v>
      </c>
      <c r="M457" s="59">
        <f t="shared" si="34"/>
        <v>1</v>
      </c>
      <c r="N457">
        <f t="shared" si="29"/>
        <v>5</v>
      </c>
      <c r="O457">
        <v>53</v>
      </c>
    </row>
    <row r="458" spans="1:15">
      <c r="A458" t="s">
        <v>49</v>
      </c>
      <c r="B458">
        <v>582.17437611317735</v>
      </c>
      <c r="C458">
        <v>737.15771005302349</v>
      </c>
      <c r="D458">
        <v>900.26773183102341</v>
      </c>
      <c r="E458">
        <v>1028.3057823890929</v>
      </c>
      <c r="F458">
        <v>946.70154881931921</v>
      </c>
      <c r="H458">
        <f t="shared" si="35"/>
        <v>838.92142984112729</v>
      </c>
      <c r="I458" s="59">
        <f t="shared" si="36"/>
        <v>1</v>
      </c>
      <c r="J458" s="59">
        <f t="shared" si="37"/>
        <v>1</v>
      </c>
      <c r="K458" s="59">
        <f t="shared" si="38"/>
        <v>1</v>
      </c>
      <c r="L458" s="59">
        <f t="shared" si="39"/>
        <v>1</v>
      </c>
      <c r="M458" s="59">
        <f t="shared" si="34"/>
        <v>1</v>
      </c>
      <c r="N458">
        <f t="shared" si="29"/>
        <v>5</v>
      </c>
      <c r="O458">
        <v>52</v>
      </c>
    </row>
    <row r="459" spans="1:15">
      <c r="A459" t="s">
        <v>126</v>
      </c>
      <c r="B459">
        <v>871.23824861030869</v>
      </c>
      <c r="C459">
        <v>537.14961657578635</v>
      </c>
      <c r="D459">
        <v>714.74254313051335</v>
      </c>
      <c r="E459">
        <v>1297.4117944920822</v>
      </c>
      <c r="F459">
        <v>1295.435047463636</v>
      </c>
      <c r="H459">
        <f t="shared" si="35"/>
        <v>943.19545005446525</v>
      </c>
      <c r="I459" s="59">
        <f t="shared" si="36"/>
        <v>1</v>
      </c>
      <c r="J459" s="59">
        <f t="shared" si="37"/>
        <v>1</v>
      </c>
      <c r="K459" s="59">
        <f t="shared" si="38"/>
        <v>1</v>
      </c>
      <c r="L459" s="59">
        <f t="shared" si="39"/>
        <v>1</v>
      </c>
      <c r="M459" s="59">
        <f t="shared" si="34"/>
        <v>1</v>
      </c>
      <c r="N459">
        <f t="shared" si="29"/>
        <v>5</v>
      </c>
      <c r="O459">
        <v>51</v>
      </c>
    </row>
    <row r="460" spans="1:15">
      <c r="A460" t="s">
        <v>434</v>
      </c>
      <c r="B460">
        <v>439.51436810774527</v>
      </c>
      <c r="C460">
        <v>540.58294688803926</v>
      </c>
      <c r="D460">
        <v>1077.2244789814599</v>
      </c>
      <c r="E460">
        <v>1355.4019000117044</v>
      </c>
      <c r="F460">
        <v>1398.3633571993046</v>
      </c>
      <c r="H460">
        <f t="shared" si="35"/>
        <v>962.2174102376506</v>
      </c>
      <c r="I460" s="59">
        <f t="shared" si="36"/>
        <v>1</v>
      </c>
      <c r="J460" s="59">
        <f t="shared" si="37"/>
        <v>1</v>
      </c>
      <c r="K460" s="59">
        <f t="shared" si="38"/>
        <v>1</v>
      </c>
      <c r="L460" s="59">
        <f t="shared" si="39"/>
        <v>1</v>
      </c>
      <c r="M460" s="59">
        <f t="shared" si="34"/>
        <v>1</v>
      </c>
      <c r="N460">
        <f t="shared" si="29"/>
        <v>5</v>
      </c>
      <c r="O460">
        <v>50</v>
      </c>
    </row>
    <row r="461" spans="1:15">
      <c r="A461" t="s">
        <v>364</v>
      </c>
      <c r="B461">
        <v>306.46801240120561</v>
      </c>
      <c r="C461">
        <v>449.37865133663672</v>
      </c>
      <c r="D461">
        <v>1196.759760331006</v>
      </c>
      <c r="E461">
        <v>1393.320580520988</v>
      </c>
      <c r="F461">
        <v>1596.9450620009034</v>
      </c>
      <c r="H461">
        <f t="shared" si="35"/>
        <v>988.57441331814812</v>
      </c>
      <c r="I461" s="59">
        <f t="shared" si="36"/>
        <v>1</v>
      </c>
      <c r="J461" s="59">
        <f t="shared" si="37"/>
        <v>1</v>
      </c>
      <c r="K461" s="59">
        <f t="shared" si="38"/>
        <v>1</v>
      </c>
      <c r="L461" s="59">
        <f t="shared" si="39"/>
        <v>1</v>
      </c>
      <c r="M461" s="59">
        <f t="shared" si="34"/>
        <v>1</v>
      </c>
      <c r="N461">
        <f t="shared" si="29"/>
        <v>5</v>
      </c>
      <c r="O461">
        <v>49</v>
      </c>
    </row>
    <row r="462" spans="1:15">
      <c r="A462" t="s">
        <v>176</v>
      </c>
      <c r="B462">
        <v>519.75192343148012</v>
      </c>
      <c r="C462">
        <v>501.71477222752344</v>
      </c>
      <c r="D462">
        <v>971.95606428618612</v>
      </c>
      <c r="E462">
        <v>1466.4990174017983</v>
      </c>
      <c r="F462">
        <v>1488.8676472872939</v>
      </c>
      <c r="H462">
        <f t="shared" si="35"/>
        <v>989.75788492685638</v>
      </c>
      <c r="I462" s="59">
        <f t="shared" si="36"/>
        <v>1</v>
      </c>
      <c r="J462" s="59">
        <f t="shared" si="37"/>
        <v>1</v>
      </c>
      <c r="K462" s="59">
        <f t="shared" si="38"/>
        <v>1</v>
      </c>
      <c r="L462" s="59">
        <f t="shared" si="39"/>
        <v>1</v>
      </c>
      <c r="M462" s="59">
        <f t="shared" si="34"/>
        <v>1</v>
      </c>
      <c r="N462">
        <f t="shared" si="29"/>
        <v>5</v>
      </c>
      <c r="O462">
        <v>48</v>
      </c>
    </row>
    <row r="463" spans="1:15">
      <c r="A463" t="s">
        <v>361</v>
      </c>
      <c r="B463">
        <v>314.04231725172963</v>
      </c>
      <c r="C463">
        <v>462.1547417778599</v>
      </c>
      <c r="D463">
        <v>1123.6538205601551</v>
      </c>
      <c r="E463">
        <v>1457.7264916225354</v>
      </c>
      <c r="F463">
        <v>1683.6476480669915</v>
      </c>
      <c r="H463">
        <f t="shared" si="35"/>
        <v>1008.2450038558543</v>
      </c>
      <c r="I463" s="59">
        <f t="shared" si="36"/>
        <v>1</v>
      </c>
      <c r="J463" s="59">
        <f t="shared" si="37"/>
        <v>1</v>
      </c>
      <c r="K463" s="59">
        <f t="shared" si="38"/>
        <v>1</v>
      </c>
      <c r="L463" s="59">
        <f t="shared" si="39"/>
        <v>1</v>
      </c>
      <c r="M463" s="59">
        <f t="shared" si="34"/>
        <v>1</v>
      </c>
      <c r="N463">
        <f t="shared" si="29"/>
        <v>5</v>
      </c>
      <c r="O463">
        <v>47</v>
      </c>
    </row>
    <row r="464" spans="1:15">
      <c r="A464" t="s">
        <v>45</v>
      </c>
      <c r="B464">
        <v>748.42420858106414</v>
      </c>
      <c r="C464">
        <v>500.38537244515101</v>
      </c>
      <c r="D464">
        <v>734.93972289630062</v>
      </c>
      <c r="E464">
        <v>1504.8775360630868</v>
      </c>
      <c r="F464">
        <v>1664.7789556194298</v>
      </c>
      <c r="H464">
        <f t="shared" si="35"/>
        <v>1030.6811591210067</v>
      </c>
      <c r="I464" s="59">
        <f t="shared" si="36"/>
        <v>1</v>
      </c>
      <c r="J464" s="59">
        <f t="shared" si="37"/>
        <v>1</v>
      </c>
      <c r="K464" s="59">
        <f t="shared" si="38"/>
        <v>1</v>
      </c>
      <c r="L464" s="59">
        <f t="shared" si="39"/>
        <v>1</v>
      </c>
      <c r="M464" s="59">
        <f t="shared" si="34"/>
        <v>1</v>
      </c>
      <c r="N464">
        <f t="shared" si="29"/>
        <v>5</v>
      </c>
      <c r="O464">
        <v>46</v>
      </c>
    </row>
    <row r="465" spans="1:15">
      <c r="A465" t="s">
        <v>263</v>
      </c>
      <c r="B465">
        <v>103.30959025206488</v>
      </c>
      <c r="C465">
        <v>442.56637586504087</v>
      </c>
      <c r="D465">
        <v>1605.5968725815944</v>
      </c>
      <c r="E465">
        <v>2009.5062914068985</v>
      </c>
      <c r="F465">
        <v>1015.0478674686493</v>
      </c>
      <c r="H465">
        <f t="shared" si="35"/>
        <v>1035.2053995148494</v>
      </c>
      <c r="I465" s="59">
        <f t="shared" si="36"/>
        <v>1</v>
      </c>
      <c r="J465" s="59">
        <f t="shared" si="37"/>
        <v>1</v>
      </c>
      <c r="K465" s="59">
        <f t="shared" si="38"/>
        <v>1</v>
      </c>
      <c r="L465" s="59">
        <f t="shared" si="39"/>
        <v>1</v>
      </c>
      <c r="M465" s="59">
        <f t="shared" si="34"/>
        <v>1</v>
      </c>
      <c r="N465">
        <f t="shared" si="29"/>
        <v>5</v>
      </c>
      <c r="O465">
        <v>45</v>
      </c>
    </row>
    <row r="466" spans="1:15">
      <c r="A466" t="s">
        <v>68</v>
      </c>
      <c r="B466">
        <v>538.65609285051232</v>
      </c>
      <c r="C466">
        <v>683.28351581458833</v>
      </c>
      <c r="D466">
        <v>1341.388380902672</v>
      </c>
      <c r="E466">
        <v>1380.9136276967254</v>
      </c>
      <c r="F466">
        <v>1341.7789082903425</v>
      </c>
      <c r="H466">
        <f t="shared" si="35"/>
        <v>1057.2041051109682</v>
      </c>
      <c r="I466" s="59">
        <f t="shared" si="36"/>
        <v>1</v>
      </c>
      <c r="J466" s="59">
        <f t="shared" si="37"/>
        <v>1</v>
      </c>
      <c r="K466" s="59">
        <f t="shared" si="38"/>
        <v>1</v>
      </c>
      <c r="L466" s="59">
        <f t="shared" si="39"/>
        <v>1</v>
      </c>
      <c r="M466" s="59">
        <f t="shared" si="34"/>
        <v>1</v>
      </c>
      <c r="N466">
        <f t="shared" si="29"/>
        <v>5</v>
      </c>
      <c r="O466">
        <v>44</v>
      </c>
    </row>
    <row r="467" spans="1:15">
      <c r="A467" t="s">
        <v>69</v>
      </c>
      <c r="B467">
        <v>477.66056544788603</v>
      </c>
      <c r="C467">
        <v>705.28416105783515</v>
      </c>
      <c r="D467">
        <v>1306.359637253888</v>
      </c>
      <c r="E467">
        <v>1359.2012287524233</v>
      </c>
      <c r="F467">
        <v>1455.2508833496938</v>
      </c>
      <c r="H467">
        <f t="shared" si="35"/>
        <v>1060.7512951723452</v>
      </c>
      <c r="I467" s="59">
        <f t="shared" si="36"/>
        <v>1</v>
      </c>
      <c r="J467" s="59">
        <f t="shared" si="37"/>
        <v>1</v>
      </c>
      <c r="K467" s="59">
        <f t="shared" si="38"/>
        <v>1</v>
      </c>
      <c r="L467" s="59">
        <f t="shared" si="39"/>
        <v>1</v>
      </c>
      <c r="M467" s="59">
        <f t="shared" si="34"/>
        <v>1</v>
      </c>
      <c r="N467">
        <f t="shared" si="29"/>
        <v>5</v>
      </c>
      <c r="O467">
        <v>43</v>
      </c>
    </row>
    <row r="468" spans="1:15">
      <c r="A468" t="s">
        <v>28</v>
      </c>
      <c r="B468">
        <v>772.9693072788466</v>
      </c>
      <c r="C468">
        <v>846.07305403197574</v>
      </c>
      <c r="D468">
        <v>1120.80985131636</v>
      </c>
      <c r="E468">
        <v>1279.9280250301017</v>
      </c>
      <c r="F468">
        <v>1582.1340106802977</v>
      </c>
      <c r="H468">
        <f t="shared" si="35"/>
        <v>1120.3828496675164</v>
      </c>
      <c r="I468" s="59">
        <f t="shared" si="36"/>
        <v>1</v>
      </c>
      <c r="J468" s="59">
        <f t="shared" si="37"/>
        <v>1</v>
      </c>
      <c r="K468" s="59">
        <f t="shared" si="38"/>
        <v>1</v>
      </c>
      <c r="L468" s="59">
        <f t="shared" si="39"/>
        <v>1</v>
      </c>
      <c r="M468" s="59">
        <f t="shared" si="34"/>
        <v>1</v>
      </c>
      <c r="N468">
        <f t="shared" si="29"/>
        <v>5</v>
      </c>
      <c r="O468">
        <v>42</v>
      </c>
    </row>
    <row r="469" spans="1:15">
      <c r="A469" t="s">
        <v>486</v>
      </c>
      <c r="B469">
        <v>404.6248026243087</v>
      </c>
      <c r="C469">
        <v>535.7946457203127</v>
      </c>
      <c r="D469">
        <v>1375.2671359595854</v>
      </c>
      <c r="E469">
        <v>1779.626675853689</v>
      </c>
      <c r="F469">
        <v>1802.8961343815479</v>
      </c>
      <c r="H469">
        <f t="shared" si="35"/>
        <v>1179.6418789078887</v>
      </c>
      <c r="I469" s="59">
        <f t="shared" si="36"/>
        <v>1</v>
      </c>
      <c r="J469" s="59">
        <f t="shared" si="37"/>
        <v>1</v>
      </c>
      <c r="K469" s="59">
        <f t="shared" si="38"/>
        <v>1</v>
      </c>
      <c r="L469" s="59">
        <f t="shared" si="39"/>
        <v>1</v>
      </c>
      <c r="M469" s="59">
        <f t="shared" si="34"/>
        <v>1</v>
      </c>
      <c r="N469">
        <f t="shared" si="29"/>
        <v>5</v>
      </c>
      <c r="O469">
        <v>41</v>
      </c>
    </row>
    <row r="470" spans="1:15">
      <c r="A470" t="s">
        <v>234</v>
      </c>
      <c r="B470">
        <v>409.23498055035299</v>
      </c>
      <c r="C470">
        <v>597.76273899201476</v>
      </c>
      <c r="D470">
        <v>1448.8365130692134</v>
      </c>
      <c r="E470">
        <v>1777.8091583017749</v>
      </c>
      <c r="F470">
        <v>2048.2231118339337</v>
      </c>
      <c r="H470">
        <f t="shared" ref="H470:H501" si="40">SUM(B470:F470)/N470</f>
        <v>1256.3733005494578</v>
      </c>
      <c r="I470" s="59">
        <f t="shared" si="36"/>
        <v>1</v>
      </c>
      <c r="J470" s="59">
        <f t="shared" si="37"/>
        <v>1</v>
      </c>
      <c r="K470" s="59">
        <f t="shared" si="38"/>
        <v>1</v>
      </c>
      <c r="L470" s="59">
        <f t="shared" si="39"/>
        <v>1</v>
      </c>
      <c r="M470" s="59">
        <f t="shared" si="34"/>
        <v>1</v>
      </c>
      <c r="N470">
        <f t="shared" ref="N470:N508" si="41">SUM(I470:M470)</f>
        <v>5</v>
      </c>
      <c r="O470">
        <v>40</v>
      </c>
    </row>
    <row r="471" spans="1:15">
      <c r="A471" t="s">
        <v>520</v>
      </c>
      <c r="B471">
        <v>517.61383703379909</v>
      </c>
      <c r="C471">
        <v>803.46746628939172</v>
      </c>
      <c r="D471">
        <v>1598.2394316148209</v>
      </c>
      <c r="E471">
        <v>1914.5795862239602</v>
      </c>
      <c r="F471">
        <v>1646.4855259731298</v>
      </c>
      <c r="H471">
        <f t="shared" si="40"/>
        <v>1296.0771694270202</v>
      </c>
      <c r="I471" s="59">
        <f t="shared" ref="I471:I502" si="42">IF(B471&gt;0,1,0)</f>
        <v>1</v>
      </c>
      <c r="J471" s="59">
        <f t="shared" ref="J471:J502" si="43">IF(C471&gt;0,1,0)</f>
        <v>1</v>
      </c>
      <c r="K471" s="59">
        <f t="shared" ref="K471:K502" si="44">IF(D471&gt;0,1,0)</f>
        <v>1</v>
      </c>
      <c r="L471" s="59">
        <f t="shared" ref="L471:L502" si="45">IF(E471&gt;0,1,0)</f>
        <v>1</v>
      </c>
      <c r="M471" s="59">
        <f t="shared" ref="M471:M509" si="46">IF(F471&gt;0,1,0)</f>
        <v>1</v>
      </c>
      <c r="N471">
        <f t="shared" si="41"/>
        <v>5</v>
      </c>
      <c r="O471">
        <v>39</v>
      </c>
    </row>
    <row r="472" spans="1:15">
      <c r="A472" t="s">
        <v>87</v>
      </c>
      <c r="B472">
        <v>656.56807716749563</v>
      </c>
      <c r="C472">
        <v>899.44341929682116</v>
      </c>
      <c r="D472">
        <v>1642.2757955179886</v>
      </c>
      <c r="E472">
        <v>2056.2445813016884</v>
      </c>
      <c r="F472">
        <v>1610.9869622192982</v>
      </c>
      <c r="H472">
        <f t="shared" si="40"/>
        <v>1373.1037671006584</v>
      </c>
      <c r="I472" s="59">
        <f t="shared" si="42"/>
        <v>1</v>
      </c>
      <c r="J472" s="59">
        <f t="shared" si="43"/>
        <v>1</v>
      </c>
      <c r="K472" s="59">
        <f t="shared" si="44"/>
        <v>1</v>
      </c>
      <c r="L472" s="59">
        <f t="shared" si="45"/>
        <v>1</v>
      </c>
      <c r="M472" s="59">
        <f t="shared" si="46"/>
        <v>1</v>
      </c>
      <c r="N472">
        <f t="shared" si="41"/>
        <v>5</v>
      </c>
      <c r="O472">
        <v>38</v>
      </c>
    </row>
    <row r="473" spans="1:15">
      <c r="A473" t="s">
        <v>201</v>
      </c>
      <c r="B473">
        <v>638.20834373874573</v>
      </c>
      <c r="C473">
        <v>841.9402055433834</v>
      </c>
      <c r="D473">
        <v>1789.7556391268997</v>
      </c>
      <c r="E473">
        <v>2018.2859768859259</v>
      </c>
      <c r="F473">
        <v>2052.4115216942887</v>
      </c>
      <c r="H473">
        <f t="shared" si="40"/>
        <v>1468.1203373978485</v>
      </c>
      <c r="I473" s="59">
        <f t="shared" si="42"/>
        <v>1</v>
      </c>
      <c r="J473" s="59">
        <f t="shared" si="43"/>
        <v>1</v>
      </c>
      <c r="K473" s="59">
        <f t="shared" si="44"/>
        <v>1</v>
      </c>
      <c r="L473" s="59">
        <f t="shared" si="45"/>
        <v>1</v>
      </c>
      <c r="M473" s="59">
        <f t="shared" si="46"/>
        <v>1</v>
      </c>
      <c r="N473">
        <f t="shared" si="41"/>
        <v>5</v>
      </c>
      <c r="O473">
        <v>37</v>
      </c>
    </row>
    <row r="474" spans="1:15">
      <c r="A474" t="s">
        <v>89</v>
      </c>
      <c r="B474">
        <v>771.65767197324942</v>
      </c>
      <c r="C474">
        <v>949.8419149595278</v>
      </c>
      <c r="D474">
        <v>1641.9774029940852</v>
      </c>
      <c r="E474">
        <v>2358.0874641910718</v>
      </c>
      <c r="F474">
        <v>2157.9425729054378</v>
      </c>
      <c r="H474">
        <f t="shared" si="40"/>
        <v>1575.9014054046743</v>
      </c>
      <c r="I474" s="59">
        <f t="shared" si="42"/>
        <v>1</v>
      </c>
      <c r="J474" s="59">
        <f t="shared" si="43"/>
        <v>1</v>
      </c>
      <c r="K474" s="59">
        <f t="shared" si="44"/>
        <v>1</v>
      </c>
      <c r="L474" s="59">
        <f t="shared" si="45"/>
        <v>1</v>
      </c>
      <c r="M474" s="59">
        <f t="shared" si="46"/>
        <v>1</v>
      </c>
      <c r="N474">
        <f t="shared" si="41"/>
        <v>5</v>
      </c>
      <c r="O474">
        <v>36</v>
      </c>
    </row>
    <row r="475" spans="1:15">
      <c r="A475" t="s">
        <v>76</v>
      </c>
      <c r="B475">
        <v>1131.1090133358914</v>
      </c>
      <c r="C475">
        <v>1303.8588793410013</v>
      </c>
      <c r="D475">
        <v>2204.3897822037238</v>
      </c>
      <c r="E475">
        <v>2215.9099128150974</v>
      </c>
      <c r="F475">
        <v>1897.2804294020766</v>
      </c>
      <c r="H475">
        <f t="shared" si="40"/>
        <v>1750.5096034195583</v>
      </c>
      <c r="I475" s="59">
        <f t="shared" si="42"/>
        <v>1</v>
      </c>
      <c r="J475" s="59">
        <f t="shared" si="43"/>
        <v>1</v>
      </c>
      <c r="K475" s="59">
        <f t="shared" si="44"/>
        <v>1</v>
      </c>
      <c r="L475" s="59">
        <f t="shared" si="45"/>
        <v>1</v>
      </c>
      <c r="M475" s="59">
        <f t="shared" si="46"/>
        <v>1</v>
      </c>
      <c r="N475">
        <f t="shared" si="41"/>
        <v>5</v>
      </c>
      <c r="O475">
        <v>35</v>
      </c>
    </row>
    <row r="476" spans="1:15">
      <c r="A476" t="s">
        <v>51</v>
      </c>
      <c r="B476">
        <v>1347.2058564384283</v>
      </c>
      <c r="C476">
        <v>1452.9531082588342</v>
      </c>
      <c r="D476">
        <v>1750.0814428348574</v>
      </c>
      <c r="E476">
        <v>2132.6731743952687</v>
      </c>
      <c r="F476">
        <v>2389.5164676524032</v>
      </c>
      <c r="H476">
        <f t="shared" si="40"/>
        <v>1814.4860099159584</v>
      </c>
      <c r="I476" s="59">
        <f t="shared" si="42"/>
        <v>1</v>
      </c>
      <c r="J476" s="59">
        <f t="shared" si="43"/>
        <v>1</v>
      </c>
      <c r="K476" s="59">
        <f t="shared" si="44"/>
        <v>1</v>
      </c>
      <c r="L476" s="59">
        <f t="shared" si="45"/>
        <v>1</v>
      </c>
      <c r="M476" s="59">
        <f t="shared" si="46"/>
        <v>1</v>
      </c>
      <c r="N476">
        <f t="shared" si="41"/>
        <v>5</v>
      </c>
      <c r="O476">
        <v>34</v>
      </c>
    </row>
    <row r="477" spans="1:15">
      <c r="A477" t="s">
        <v>73</v>
      </c>
      <c r="B477">
        <v>1235.5908502217878</v>
      </c>
      <c r="C477">
        <v>1402.6529650629368</v>
      </c>
      <c r="D477">
        <v>2190.8717497821331</v>
      </c>
      <c r="E477">
        <v>2202.6837226313705</v>
      </c>
      <c r="F477">
        <v>2139.5317503033393</v>
      </c>
      <c r="H477">
        <f t="shared" si="40"/>
        <v>1834.2662076003137</v>
      </c>
      <c r="I477" s="59">
        <f t="shared" si="42"/>
        <v>1</v>
      </c>
      <c r="J477" s="59">
        <f t="shared" si="43"/>
        <v>1</v>
      </c>
      <c r="K477" s="59">
        <f t="shared" si="44"/>
        <v>1</v>
      </c>
      <c r="L477" s="59">
        <f t="shared" si="45"/>
        <v>1</v>
      </c>
      <c r="M477" s="59">
        <f t="shared" si="46"/>
        <v>1</v>
      </c>
      <c r="N477">
        <f t="shared" si="41"/>
        <v>5</v>
      </c>
      <c r="O477">
        <v>33</v>
      </c>
    </row>
    <row r="478" spans="1:15">
      <c r="A478" t="s">
        <v>83</v>
      </c>
      <c r="B478">
        <v>973.52060191624673</v>
      </c>
      <c r="C478">
        <v>1216.4124725736181</v>
      </c>
      <c r="D478">
        <v>1899.4740204993618</v>
      </c>
      <c r="E478">
        <v>2317.9239237466072</v>
      </c>
      <c r="F478">
        <v>2787.9983023189757</v>
      </c>
      <c r="H478">
        <f t="shared" si="40"/>
        <v>1839.0658642109618</v>
      </c>
      <c r="I478" s="59">
        <f t="shared" si="42"/>
        <v>1</v>
      </c>
      <c r="J478" s="59">
        <f t="shared" si="43"/>
        <v>1</v>
      </c>
      <c r="K478" s="59">
        <f t="shared" si="44"/>
        <v>1</v>
      </c>
      <c r="L478" s="59">
        <f t="shared" si="45"/>
        <v>1</v>
      </c>
      <c r="M478" s="59">
        <f t="shared" si="46"/>
        <v>1</v>
      </c>
      <c r="N478">
        <f t="shared" si="41"/>
        <v>5</v>
      </c>
      <c r="O478">
        <v>32</v>
      </c>
    </row>
    <row r="479" spans="1:15">
      <c r="A479" t="s">
        <v>145</v>
      </c>
      <c r="B479">
        <v>1166.0151922709301</v>
      </c>
      <c r="C479">
        <v>1405.1012263300174</v>
      </c>
      <c r="D479">
        <v>2022.9324716807203</v>
      </c>
      <c r="E479">
        <v>2336.393274990734</v>
      </c>
      <c r="F479">
        <v>2402.9666507710513</v>
      </c>
      <c r="H479">
        <f t="shared" si="40"/>
        <v>1866.6817632086907</v>
      </c>
      <c r="I479" s="59">
        <f t="shared" si="42"/>
        <v>1</v>
      </c>
      <c r="J479" s="59">
        <f t="shared" si="43"/>
        <v>1</v>
      </c>
      <c r="K479" s="59">
        <f t="shared" si="44"/>
        <v>1</v>
      </c>
      <c r="L479" s="59">
        <f t="shared" si="45"/>
        <v>1</v>
      </c>
      <c r="M479" s="59">
        <f t="shared" si="46"/>
        <v>1</v>
      </c>
      <c r="N479">
        <f t="shared" si="41"/>
        <v>5</v>
      </c>
      <c r="O479">
        <v>31</v>
      </c>
    </row>
    <row r="480" spans="1:15">
      <c r="A480" t="s">
        <v>488</v>
      </c>
      <c r="B480">
        <v>1132.3755748896378</v>
      </c>
      <c r="C480">
        <v>1296.1038335677442</v>
      </c>
      <c r="D480">
        <v>2284.3916625167094</v>
      </c>
      <c r="E480">
        <v>2372.6333634161233</v>
      </c>
      <c r="F480">
        <v>2378.6695597962462</v>
      </c>
      <c r="H480">
        <f t="shared" si="40"/>
        <v>1892.8347988372923</v>
      </c>
      <c r="I480" s="59">
        <f t="shared" si="42"/>
        <v>1</v>
      </c>
      <c r="J480" s="59">
        <f t="shared" si="43"/>
        <v>1</v>
      </c>
      <c r="K480" s="59">
        <f t="shared" si="44"/>
        <v>1</v>
      </c>
      <c r="L480" s="59">
        <f t="shared" si="45"/>
        <v>1</v>
      </c>
      <c r="M480" s="59">
        <f t="shared" si="46"/>
        <v>1</v>
      </c>
      <c r="N480">
        <f t="shared" si="41"/>
        <v>5</v>
      </c>
      <c r="O480">
        <v>30</v>
      </c>
    </row>
    <row r="481" spans="1:15">
      <c r="A481" t="s">
        <v>59</v>
      </c>
      <c r="B481">
        <v>925.1480950382969</v>
      </c>
      <c r="C481">
        <v>1323.1648385409851</v>
      </c>
      <c r="D481">
        <v>2026.0153368523638</v>
      </c>
      <c r="E481">
        <v>2486.0707096977671</v>
      </c>
      <c r="F481">
        <v>2962.3380721870353</v>
      </c>
      <c r="H481">
        <f t="shared" si="40"/>
        <v>1944.5474104632899</v>
      </c>
      <c r="I481" s="59">
        <f t="shared" si="42"/>
        <v>1</v>
      </c>
      <c r="J481" s="59">
        <f t="shared" si="43"/>
        <v>1</v>
      </c>
      <c r="K481" s="59">
        <f t="shared" si="44"/>
        <v>1</v>
      </c>
      <c r="L481" s="59">
        <f t="shared" si="45"/>
        <v>1</v>
      </c>
      <c r="M481" s="59">
        <f t="shared" si="46"/>
        <v>1</v>
      </c>
      <c r="N481">
        <f t="shared" si="41"/>
        <v>5</v>
      </c>
      <c r="O481">
        <v>29</v>
      </c>
    </row>
    <row r="482" spans="1:15">
      <c r="A482" t="s">
        <v>265</v>
      </c>
      <c r="B482">
        <v>1368.8351480832489</v>
      </c>
      <c r="C482">
        <v>1590.0542655246184</v>
      </c>
      <c r="D482">
        <v>2765.4238815740632</v>
      </c>
      <c r="E482">
        <v>2378.3017520310359</v>
      </c>
      <c r="F482">
        <v>1920.8062842205454</v>
      </c>
      <c r="H482">
        <f t="shared" si="40"/>
        <v>2004.684266286702</v>
      </c>
      <c r="I482" s="59">
        <f t="shared" si="42"/>
        <v>1</v>
      </c>
      <c r="J482" s="59">
        <f t="shared" si="43"/>
        <v>1</v>
      </c>
      <c r="K482" s="59">
        <f t="shared" si="44"/>
        <v>1</v>
      </c>
      <c r="L482" s="59">
        <f t="shared" si="45"/>
        <v>1</v>
      </c>
      <c r="M482" s="59">
        <f t="shared" si="46"/>
        <v>1</v>
      </c>
      <c r="N482">
        <f t="shared" si="41"/>
        <v>5</v>
      </c>
      <c r="O482">
        <v>28</v>
      </c>
    </row>
    <row r="483" spans="1:15">
      <c r="A483" t="s">
        <v>232</v>
      </c>
      <c r="B483">
        <v>1552.2243387402793</v>
      </c>
      <c r="C483">
        <v>1880.1037552651992</v>
      </c>
      <c r="D483">
        <v>3125.8853142536223</v>
      </c>
      <c r="E483">
        <v>3002.5955775042448</v>
      </c>
      <c r="F483">
        <v>2839.1189245353976</v>
      </c>
      <c r="H483">
        <f t="shared" si="40"/>
        <v>2479.9855820597486</v>
      </c>
      <c r="I483" s="59">
        <f t="shared" si="42"/>
        <v>1</v>
      </c>
      <c r="J483" s="59">
        <f t="shared" si="43"/>
        <v>1</v>
      </c>
      <c r="K483" s="59">
        <f t="shared" si="44"/>
        <v>1</v>
      </c>
      <c r="L483" s="59">
        <f t="shared" si="45"/>
        <v>1</v>
      </c>
      <c r="M483" s="59">
        <f t="shared" si="46"/>
        <v>1</v>
      </c>
      <c r="N483">
        <f t="shared" si="41"/>
        <v>5</v>
      </c>
      <c r="O483">
        <v>27</v>
      </c>
    </row>
    <row r="484" spans="1:15">
      <c r="A484" t="s">
        <v>310</v>
      </c>
      <c r="B484">
        <v>1925.2066798941798</v>
      </c>
      <c r="C484">
        <v>1970.0427177124525</v>
      </c>
      <c r="D484">
        <v>2498.8583998687368</v>
      </c>
      <c r="E484">
        <v>3425.9168012209693</v>
      </c>
      <c r="F484">
        <v>3996.2205125828427</v>
      </c>
      <c r="H484">
        <f t="shared" si="40"/>
        <v>2763.2490222558363</v>
      </c>
      <c r="I484" s="59">
        <f t="shared" si="42"/>
        <v>1</v>
      </c>
      <c r="J484" s="59">
        <f t="shared" si="43"/>
        <v>1</v>
      </c>
      <c r="K484" s="59">
        <f t="shared" si="44"/>
        <v>1</v>
      </c>
      <c r="L484" s="59">
        <f t="shared" si="45"/>
        <v>1</v>
      </c>
      <c r="M484" s="59">
        <f t="shared" si="46"/>
        <v>1</v>
      </c>
      <c r="N484">
        <f t="shared" si="41"/>
        <v>5</v>
      </c>
      <c r="O484">
        <v>26</v>
      </c>
    </row>
    <row r="485" spans="1:15">
      <c r="A485" t="s">
        <v>64</v>
      </c>
      <c r="B485">
        <v>1511.4573665703717</v>
      </c>
      <c r="C485">
        <v>1784.4293837809446</v>
      </c>
      <c r="D485">
        <v>2914.8767810013883</v>
      </c>
      <c r="E485">
        <v>3956.7134050854056</v>
      </c>
      <c r="F485">
        <v>4110.6604176441751</v>
      </c>
      <c r="H485">
        <f t="shared" si="40"/>
        <v>2855.6274708164574</v>
      </c>
      <c r="I485" s="59">
        <f t="shared" si="42"/>
        <v>1</v>
      </c>
      <c r="J485" s="59">
        <f t="shared" si="43"/>
        <v>1</v>
      </c>
      <c r="K485" s="59">
        <f t="shared" si="44"/>
        <v>1</v>
      </c>
      <c r="L485" s="59">
        <f t="shared" si="45"/>
        <v>1</v>
      </c>
      <c r="M485" s="59">
        <f t="shared" si="46"/>
        <v>1</v>
      </c>
      <c r="N485">
        <f t="shared" si="41"/>
        <v>5</v>
      </c>
      <c r="O485">
        <v>25</v>
      </c>
    </row>
    <row r="486" spans="1:15">
      <c r="A486" t="s">
        <v>162</v>
      </c>
      <c r="B486">
        <v>1487.8655745528811</v>
      </c>
      <c r="C486">
        <v>2042.1802416680948</v>
      </c>
      <c r="D486">
        <v>3457.9213297546148</v>
      </c>
      <c r="E486">
        <v>4333.1714701933788</v>
      </c>
      <c r="F486">
        <v>3026.5226503457648</v>
      </c>
      <c r="H486">
        <f t="shared" si="40"/>
        <v>2869.5322533029471</v>
      </c>
      <c r="I486" s="59">
        <f t="shared" si="42"/>
        <v>1</v>
      </c>
      <c r="J486" s="59">
        <f t="shared" si="43"/>
        <v>1</v>
      </c>
      <c r="K486" s="59">
        <f t="shared" si="44"/>
        <v>1</v>
      </c>
      <c r="L486" s="59">
        <f t="shared" si="45"/>
        <v>1</v>
      </c>
      <c r="M486" s="59">
        <f t="shared" si="46"/>
        <v>1</v>
      </c>
      <c r="N486">
        <f t="shared" si="41"/>
        <v>5</v>
      </c>
      <c r="O486">
        <v>24</v>
      </c>
    </row>
    <row r="487" spans="1:15">
      <c r="A487" t="s">
        <v>82</v>
      </c>
      <c r="B487">
        <v>2212.3109129880104</v>
      </c>
      <c r="C487">
        <v>2430.6322246470563</v>
      </c>
      <c r="D487">
        <v>3623.8416909648781</v>
      </c>
      <c r="E487">
        <v>3598.5869391588221</v>
      </c>
      <c r="F487">
        <v>3218.1861141214722</v>
      </c>
      <c r="H487">
        <f t="shared" si="40"/>
        <v>3016.7115763760476</v>
      </c>
      <c r="I487" s="59">
        <f t="shared" si="42"/>
        <v>1</v>
      </c>
      <c r="J487" s="59">
        <f t="shared" si="43"/>
        <v>1</v>
      </c>
      <c r="K487" s="59">
        <f t="shared" si="44"/>
        <v>1</v>
      </c>
      <c r="L487" s="59">
        <f t="shared" si="45"/>
        <v>1</v>
      </c>
      <c r="M487" s="59">
        <f t="shared" si="46"/>
        <v>1</v>
      </c>
      <c r="N487">
        <f t="shared" si="41"/>
        <v>5</v>
      </c>
      <c r="O487">
        <v>23</v>
      </c>
    </row>
    <row r="488" spans="1:15">
      <c r="A488" t="s">
        <v>331</v>
      </c>
      <c r="B488">
        <v>1482.173706729619</v>
      </c>
      <c r="C488">
        <v>2047.6599245645934</v>
      </c>
      <c r="D488">
        <v>4359.9167140794216</v>
      </c>
      <c r="E488">
        <v>4665.5239826434308</v>
      </c>
      <c r="F488">
        <v>3110.2967808445833</v>
      </c>
      <c r="H488">
        <f t="shared" si="40"/>
        <v>3133.1142217723295</v>
      </c>
      <c r="I488" s="59">
        <f t="shared" si="42"/>
        <v>1</v>
      </c>
      <c r="J488" s="59">
        <f t="shared" si="43"/>
        <v>1</v>
      </c>
      <c r="K488" s="59">
        <f t="shared" si="44"/>
        <v>1</v>
      </c>
      <c r="L488" s="59">
        <f t="shared" si="45"/>
        <v>1</v>
      </c>
      <c r="M488" s="59">
        <f t="shared" si="46"/>
        <v>1</v>
      </c>
      <c r="N488">
        <f t="shared" si="41"/>
        <v>5</v>
      </c>
      <c r="O488">
        <v>22</v>
      </c>
    </row>
    <row r="489" spans="1:15">
      <c r="A489" t="s">
        <v>71</v>
      </c>
      <c r="B489">
        <v>2485.6440848017987</v>
      </c>
      <c r="C489">
        <v>2654.7692206291499</v>
      </c>
      <c r="D489">
        <v>4004.5047845901072</v>
      </c>
      <c r="E489">
        <v>4222.858560582471</v>
      </c>
      <c r="F489">
        <v>3899.7024535841806</v>
      </c>
      <c r="H489">
        <f t="shared" si="40"/>
        <v>3453.4958208375415</v>
      </c>
      <c r="I489" s="59">
        <f t="shared" si="42"/>
        <v>1</v>
      </c>
      <c r="J489" s="59">
        <f t="shared" si="43"/>
        <v>1</v>
      </c>
      <c r="K489" s="59">
        <f t="shared" si="44"/>
        <v>1</v>
      </c>
      <c r="L489" s="59">
        <f t="shared" si="45"/>
        <v>1</v>
      </c>
      <c r="M489" s="59">
        <f t="shared" si="46"/>
        <v>1</v>
      </c>
      <c r="N489">
        <f t="shared" si="41"/>
        <v>5</v>
      </c>
      <c r="O489">
        <v>21</v>
      </c>
    </row>
    <row r="490" spans="1:15">
      <c r="A490" t="s">
        <v>124</v>
      </c>
      <c r="B490">
        <v>2703.7946805535948</v>
      </c>
      <c r="C490">
        <v>3329.5038556605255</v>
      </c>
      <c r="D490">
        <v>3958.4992268888172</v>
      </c>
      <c r="E490">
        <v>4013.9203061385901</v>
      </c>
      <c r="F490">
        <v>4133.8854956496525</v>
      </c>
      <c r="H490">
        <f t="shared" si="40"/>
        <v>3627.9207129782362</v>
      </c>
      <c r="I490" s="59">
        <f t="shared" si="42"/>
        <v>1</v>
      </c>
      <c r="J490" s="59">
        <f t="shared" si="43"/>
        <v>1</v>
      </c>
      <c r="K490" s="59">
        <f t="shared" si="44"/>
        <v>1</v>
      </c>
      <c r="L490" s="59">
        <f t="shared" si="45"/>
        <v>1</v>
      </c>
      <c r="M490" s="59">
        <f t="shared" si="46"/>
        <v>1</v>
      </c>
      <c r="N490">
        <f t="shared" si="41"/>
        <v>5</v>
      </c>
      <c r="O490">
        <v>20</v>
      </c>
    </row>
    <row r="491" spans="1:15">
      <c r="A491" t="s">
        <v>203</v>
      </c>
      <c r="B491">
        <v>2710.4291448033446</v>
      </c>
      <c r="C491">
        <v>2748.1363738858527</v>
      </c>
      <c r="D491">
        <v>4016.4315226937415</v>
      </c>
      <c r="E491">
        <v>4550.5825786863597</v>
      </c>
      <c r="F491">
        <v>4500.8357558082207</v>
      </c>
      <c r="H491">
        <f t="shared" si="40"/>
        <v>3705.2830751755041</v>
      </c>
      <c r="I491" s="59">
        <f t="shared" si="42"/>
        <v>1</v>
      </c>
      <c r="J491" s="59">
        <f t="shared" si="43"/>
        <v>1</v>
      </c>
      <c r="K491" s="59">
        <f t="shared" si="44"/>
        <v>1</v>
      </c>
      <c r="L491" s="59">
        <f t="shared" si="45"/>
        <v>1</v>
      </c>
      <c r="M491" s="59">
        <f t="shared" si="46"/>
        <v>1</v>
      </c>
      <c r="N491">
        <f t="shared" si="41"/>
        <v>5</v>
      </c>
      <c r="O491">
        <v>19</v>
      </c>
    </row>
    <row r="492" spans="1:15">
      <c r="A492" t="s">
        <v>77</v>
      </c>
      <c r="B492">
        <v>2552.6364493727601</v>
      </c>
      <c r="C492">
        <v>2761.9618573436587</v>
      </c>
      <c r="D492">
        <v>4284.3208043621653</v>
      </c>
      <c r="E492">
        <v>4625.3002612596465</v>
      </c>
      <c r="F492">
        <v>4381.6127465495338</v>
      </c>
      <c r="H492">
        <f t="shared" si="40"/>
        <v>3721.1664237775526</v>
      </c>
      <c r="I492" s="59">
        <f t="shared" si="42"/>
        <v>1</v>
      </c>
      <c r="J492" s="59">
        <f t="shared" si="43"/>
        <v>1</v>
      </c>
      <c r="K492" s="59">
        <f t="shared" si="44"/>
        <v>1</v>
      </c>
      <c r="L492" s="59">
        <f t="shared" si="45"/>
        <v>1</v>
      </c>
      <c r="M492" s="59">
        <f t="shared" si="46"/>
        <v>1</v>
      </c>
      <c r="N492">
        <f t="shared" si="41"/>
        <v>5</v>
      </c>
      <c r="O492">
        <v>18</v>
      </c>
    </row>
    <row r="493" spans="1:15">
      <c r="A493" t="s">
        <v>42</v>
      </c>
      <c r="B493">
        <v>2167.2502350244749</v>
      </c>
      <c r="C493">
        <v>2659.8192927667146</v>
      </c>
      <c r="D493">
        <v>4185.6978156484602</v>
      </c>
      <c r="E493">
        <v>5121.3215934376522</v>
      </c>
      <c r="F493">
        <v>4504.2318827575136</v>
      </c>
      <c r="H493">
        <f t="shared" si="40"/>
        <v>3727.6641639269633</v>
      </c>
      <c r="I493" s="59">
        <f t="shared" si="42"/>
        <v>1</v>
      </c>
      <c r="J493" s="59">
        <f t="shared" si="43"/>
        <v>1</v>
      </c>
      <c r="K493" s="59">
        <f t="shared" si="44"/>
        <v>1</v>
      </c>
      <c r="L493" s="59">
        <f t="shared" si="45"/>
        <v>1</v>
      </c>
      <c r="M493" s="59">
        <f t="shared" si="46"/>
        <v>1</v>
      </c>
      <c r="N493">
        <f t="shared" si="41"/>
        <v>5</v>
      </c>
      <c r="O493">
        <v>17</v>
      </c>
    </row>
    <row r="494" spans="1:15">
      <c r="A494" t="s">
        <v>317</v>
      </c>
      <c r="B494">
        <v>3396.6549553216801</v>
      </c>
      <c r="C494">
        <v>3543.1689579159574</v>
      </c>
      <c r="D494">
        <v>3762.5309110917283</v>
      </c>
      <c r="E494">
        <v>4397.4568078802604</v>
      </c>
      <c r="F494">
        <v>3834.7376794305387</v>
      </c>
      <c r="H494">
        <f t="shared" si="40"/>
        <v>3786.9098623280333</v>
      </c>
      <c r="I494" s="59">
        <f t="shared" si="42"/>
        <v>1</v>
      </c>
      <c r="J494" s="59">
        <f t="shared" si="43"/>
        <v>1</v>
      </c>
      <c r="K494" s="59">
        <f t="shared" si="44"/>
        <v>1</v>
      </c>
      <c r="L494" s="59">
        <f t="shared" si="45"/>
        <v>1</v>
      </c>
      <c r="M494" s="59">
        <f t="shared" si="46"/>
        <v>1</v>
      </c>
      <c r="N494">
        <f t="shared" si="41"/>
        <v>5</v>
      </c>
      <c r="O494">
        <v>16</v>
      </c>
    </row>
    <row r="495" spans="1:15">
      <c r="A495" t="s">
        <v>251</v>
      </c>
      <c r="B495">
        <v>2825.3914003483856</v>
      </c>
      <c r="C495">
        <v>3199.7405087853422</v>
      </c>
      <c r="D495">
        <v>4451.9918057158366</v>
      </c>
      <c r="E495">
        <v>4257.8544464371125</v>
      </c>
      <c r="F495">
        <v>4212.8066686368438</v>
      </c>
      <c r="H495">
        <f t="shared" si="40"/>
        <v>3789.5569659847038</v>
      </c>
      <c r="I495" s="59">
        <f t="shared" si="42"/>
        <v>1</v>
      </c>
      <c r="J495" s="59">
        <f t="shared" si="43"/>
        <v>1</v>
      </c>
      <c r="K495" s="59">
        <f t="shared" si="44"/>
        <v>1</v>
      </c>
      <c r="L495" s="59">
        <f t="shared" si="45"/>
        <v>1</v>
      </c>
      <c r="M495" s="59">
        <f t="shared" si="46"/>
        <v>1</v>
      </c>
      <c r="N495">
        <f t="shared" si="41"/>
        <v>5</v>
      </c>
      <c r="O495">
        <v>15</v>
      </c>
    </row>
    <row r="496" spans="1:15">
      <c r="A496" t="s">
        <v>465</v>
      </c>
      <c r="B496">
        <v>2181.0093310419966</v>
      </c>
      <c r="C496">
        <v>2367.4730847415153</v>
      </c>
      <c r="D496">
        <v>3638.3533205286467</v>
      </c>
      <c r="E496">
        <v>5381.9031521484794</v>
      </c>
      <c r="F496">
        <v>6049.7148823746338</v>
      </c>
      <c r="H496">
        <f t="shared" si="40"/>
        <v>3923.6907541670544</v>
      </c>
      <c r="I496" s="59">
        <f t="shared" si="42"/>
        <v>1</v>
      </c>
      <c r="J496" s="59">
        <f t="shared" si="43"/>
        <v>1</v>
      </c>
      <c r="K496" s="59">
        <f t="shared" si="44"/>
        <v>1</v>
      </c>
      <c r="L496" s="59">
        <f t="shared" si="45"/>
        <v>1</v>
      </c>
      <c r="M496" s="59">
        <f t="shared" si="46"/>
        <v>1</v>
      </c>
      <c r="N496">
        <f t="shared" si="41"/>
        <v>5</v>
      </c>
      <c r="O496">
        <v>14</v>
      </c>
    </row>
    <row r="497" spans="1:15">
      <c r="A497" t="s">
        <v>75</v>
      </c>
      <c r="B497">
        <v>2611.791174547232</v>
      </c>
      <c r="C497">
        <v>2936.0338792573298</v>
      </c>
      <c r="D497">
        <v>4590.9603750057558</v>
      </c>
      <c r="E497">
        <v>4884.8708377744706</v>
      </c>
      <c r="F497">
        <v>4641.3465364319545</v>
      </c>
      <c r="H497">
        <f t="shared" si="40"/>
        <v>3933.0005606033492</v>
      </c>
      <c r="I497" s="59">
        <f t="shared" si="42"/>
        <v>1</v>
      </c>
      <c r="J497" s="59">
        <f t="shared" si="43"/>
        <v>1</v>
      </c>
      <c r="K497" s="59">
        <f t="shared" si="44"/>
        <v>1</v>
      </c>
      <c r="L497" s="59">
        <f t="shared" si="45"/>
        <v>1</v>
      </c>
      <c r="M497" s="59">
        <f t="shared" si="46"/>
        <v>1</v>
      </c>
      <c r="N497">
        <f t="shared" si="41"/>
        <v>5</v>
      </c>
      <c r="O497">
        <v>13</v>
      </c>
    </row>
    <row r="498" spans="1:15">
      <c r="A498" t="s">
        <v>134</v>
      </c>
      <c r="B498">
        <v>2103.3690251614103</v>
      </c>
      <c r="C498">
        <v>2439.374105508743</v>
      </c>
      <c r="D498">
        <v>4308.4315266275789</v>
      </c>
      <c r="E498">
        <v>5504.0471975081246</v>
      </c>
      <c r="F498">
        <v>5511.8623574146895</v>
      </c>
      <c r="H498">
        <f t="shared" si="40"/>
        <v>3973.4168424441086</v>
      </c>
      <c r="I498" s="59">
        <f t="shared" si="42"/>
        <v>1</v>
      </c>
      <c r="J498" s="59">
        <f t="shared" si="43"/>
        <v>1</v>
      </c>
      <c r="K498" s="59">
        <f t="shared" si="44"/>
        <v>1</v>
      </c>
      <c r="L498" s="59">
        <f t="shared" si="45"/>
        <v>1</v>
      </c>
      <c r="M498" s="59">
        <f t="shared" si="46"/>
        <v>1</v>
      </c>
      <c r="N498">
        <f t="shared" si="41"/>
        <v>5</v>
      </c>
      <c r="O498">
        <v>12</v>
      </c>
    </row>
    <row r="499" spans="1:15">
      <c r="A499" t="s">
        <v>78</v>
      </c>
      <c r="B499">
        <v>2730.4146448209117</v>
      </c>
      <c r="C499">
        <v>2899.4238199835982</v>
      </c>
      <c r="D499">
        <v>4524.0276281976194</v>
      </c>
      <c r="E499">
        <v>4990.8321761961988</v>
      </c>
      <c r="F499">
        <v>4822.0941258229723</v>
      </c>
      <c r="H499">
        <f t="shared" si="40"/>
        <v>3993.3584790042601</v>
      </c>
      <c r="I499" s="59">
        <f t="shared" si="42"/>
        <v>1</v>
      </c>
      <c r="J499" s="59">
        <f t="shared" si="43"/>
        <v>1</v>
      </c>
      <c r="K499" s="59">
        <f t="shared" si="44"/>
        <v>1</v>
      </c>
      <c r="L499" s="59">
        <f t="shared" si="45"/>
        <v>1</v>
      </c>
      <c r="M499" s="59">
        <f t="shared" si="46"/>
        <v>1</v>
      </c>
      <c r="N499">
        <f t="shared" si="41"/>
        <v>5</v>
      </c>
      <c r="O499">
        <v>11</v>
      </c>
    </row>
    <row r="500" spans="1:15">
      <c r="A500" t="s">
        <v>411</v>
      </c>
      <c r="B500">
        <v>2811.2429030380977</v>
      </c>
      <c r="C500">
        <v>3174.8529410542683</v>
      </c>
      <c r="D500">
        <v>4988.2932538746209</v>
      </c>
      <c r="E500">
        <v>5209.5180781454164</v>
      </c>
      <c r="F500">
        <v>4927.2482879681793</v>
      </c>
      <c r="H500">
        <f t="shared" si="40"/>
        <v>4222.2310928161169</v>
      </c>
      <c r="I500" s="59">
        <f t="shared" si="42"/>
        <v>1</v>
      </c>
      <c r="J500" s="59">
        <f t="shared" si="43"/>
        <v>1</v>
      </c>
      <c r="K500" s="59">
        <f t="shared" si="44"/>
        <v>1</v>
      </c>
      <c r="L500" s="59">
        <f t="shared" si="45"/>
        <v>1</v>
      </c>
      <c r="M500" s="59">
        <f t="shared" si="46"/>
        <v>1</v>
      </c>
      <c r="N500">
        <f t="shared" si="41"/>
        <v>5</v>
      </c>
      <c r="O500">
        <v>10</v>
      </c>
    </row>
    <row r="501" spans="1:15">
      <c r="A501" t="s">
        <v>490</v>
      </c>
      <c r="B501">
        <v>3040.2937559800621</v>
      </c>
      <c r="C501">
        <v>3311.6296422245223</v>
      </c>
      <c r="D501">
        <v>4900.1862775298177</v>
      </c>
      <c r="E501">
        <v>5774.091338361347</v>
      </c>
      <c r="F501">
        <v>5293.2532035017075</v>
      </c>
      <c r="H501">
        <f t="shared" si="40"/>
        <v>4463.8908435194917</v>
      </c>
      <c r="I501" s="59">
        <f t="shared" si="42"/>
        <v>1</v>
      </c>
      <c r="J501" s="59">
        <f t="shared" si="43"/>
        <v>1</v>
      </c>
      <c r="K501" s="59">
        <f t="shared" si="44"/>
        <v>1</v>
      </c>
      <c r="L501" s="59">
        <f t="shared" si="45"/>
        <v>1</v>
      </c>
      <c r="M501" s="59">
        <f t="shared" si="46"/>
        <v>1</v>
      </c>
      <c r="N501">
        <f t="shared" si="41"/>
        <v>5</v>
      </c>
      <c r="O501">
        <v>9</v>
      </c>
    </row>
    <row r="502" spans="1:15">
      <c r="A502" t="s">
        <v>534</v>
      </c>
      <c r="B502">
        <v>3368.8470230350299</v>
      </c>
      <c r="C502">
        <v>3856.4217169785561</v>
      </c>
      <c r="D502">
        <v>4678.963317479438</v>
      </c>
      <c r="E502">
        <v>5164.2248808688591</v>
      </c>
      <c r="F502">
        <v>6064.2483947406536</v>
      </c>
      <c r="H502">
        <f t="shared" ref="H502:H509" si="47">SUM(B502:F502)/N502</f>
        <v>4626.541066620508</v>
      </c>
      <c r="I502" s="59">
        <f t="shared" si="42"/>
        <v>1</v>
      </c>
      <c r="J502" s="59">
        <f t="shared" si="43"/>
        <v>1</v>
      </c>
      <c r="K502" s="59">
        <f t="shared" si="44"/>
        <v>1</v>
      </c>
      <c r="L502" s="59">
        <f t="shared" si="45"/>
        <v>1</v>
      </c>
      <c r="M502" s="59">
        <f t="shared" si="46"/>
        <v>1</v>
      </c>
      <c r="N502">
        <f t="shared" si="41"/>
        <v>5</v>
      </c>
      <c r="O502">
        <v>8</v>
      </c>
    </row>
    <row r="503" spans="1:15">
      <c r="A503" t="s">
        <v>80</v>
      </c>
      <c r="B503">
        <v>3167.4126087177292</v>
      </c>
      <c r="C503">
        <v>3605.7496354397817</v>
      </c>
      <c r="D503">
        <v>5595.2377107161201</v>
      </c>
      <c r="E503">
        <v>4808.1291747699224</v>
      </c>
      <c r="F503">
        <v>6626.976558580076</v>
      </c>
      <c r="H503">
        <f t="shared" si="47"/>
        <v>4760.7011376447263</v>
      </c>
      <c r="I503" s="59">
        <f t="shared" ref="I503:I509" si="48">IF(B503&gt;0,1,0)</f>
        <v>1</v>
      </c>
      <c r="J503" s="59">
        <f t="shared" ref="J503:J509" si="49">IF(C503&gt;0,1,0)</f>
        <v>1</v>
      </c>
      <c r="K503" s="59">
        <f t="shared" ref="K503:K509" si="50">IF(D503&gt;0,1,0)</f>
        <v>1</v>
      </c>
      <c r="L503" s="59">
        <f t="shared" ref="L503:L509" si="51">IF(E503&gt;0,1,0)</f>
        <v>1</v>
      </c>
      <c r="M503" s="59">
        <f t="shared" si="46"/>
        <v>1</v>
      </c>
      <c r="N503">
        <f t="shared" si="41"/>
        <v>5</v>
      </c>
      <c r="O503">
        <v>7</v>
      </c>
    </row>
    <row r="504" spans="1:15">
      <c r="A504" t="s">
        <v>81</v>
      </c>
      <c r="B504">
        <v>2531.2146718264598</v>
      </c>
      <c r="C504">
        <v>3539.6786816082263</v>
      </c>
      <c r="D504">
        <v>5617.4243502167647</v>
      </c>
      <c r="E504">
        <v>5141.6191107654604</v>
      </c>
      <c r="F504">
        <v>7024.4697901777918</v>
      </c>
      <c r="H504">
        <f t="shared" si="47"/>
        <v>4770.8813209189402</v>
      </c>
      <c r="I504" s="59">
        <f t="shared" si="48"/>
        <v>1</v>
      </c>
      <c r="J504" s="59">
        <f t="shared" si="49"/>
        <v>1</v>
      </c>
      <c r="K504" s="59">
        <f t="shared" si="50"/>
        <v>1</v>
      </c>
      <c r="L504" s="59">
        <f t="shared" si="51"/>
        <v>1</v>
      </c>
      <c r="M504" s="59">
        <f t="shared" si="46"/>
        <v>1</v>
      </c>
      <c r="N504">
        <f t="shared" si="41"/>
        <v>5</v>
      </c>
      <c r="O504">
        <v>6</v>
      </c>
    </row>
    <row r="505" spans="1:15">
      <c r="A505" t="s">
        <v>208</v>
      </c>
      <c r="B505">
        <v>3340.4328884065517</v>
      </c>
      <c r="C505">
        <v>3636.3112618665064</v>
      </c>
      <c r="D505">
        <v>5638.8769241091359</v>
      </c>
      <c r="E505">
        <v>6041.5863225400644</v>
      </c>
      <c r="F505">
        <v>5727.9735338145838</v>
      </c>
      <c r="H505">
        <f t="shared" si="47"/>
        <v>4877.0361861473684</v>
      </c>
      <c r="I505" s="59">
        <f t="shared" si="48"/>
        <v>1</v>
      </c>
      <c r="J505" s="59">
        <f t="shared" si="49"/>
        <v>1</v>
      </c>
      <c r="K505" s="59">
        <f t="shared" si="50"/>
        <v>1</v>
      </c>
      <c r="L505" s="59">
        <f t="shared" si="51"/>
        <v>1</v>
      </c>
      <c r="M505" s="59">
        <f t="shared" si="46"/>
        <v>1</v>
      </c>
      <c r="N505">
        <f t="shared" si="41"/>
        <v>5</v>
      </c>
      <c r="O505">
        <v>5</v>
      </c>
    </row>
    <row r="506" spans="1:15">
      <c r="A506" t="s">
        <v>88</v>
      </c>
      <c r="B506">
        <v>2018.4465768490029</v>
      </c>
      <c r="C506">
        <v>3347.982469765218</v>
      </c>
      <c r="D506">
        <v>6424.3416127583341</v>
      </c>
      <c r="E506">
        <v>8128.2655601171773</v>
      </c>
      <c r="F506">
        <v>6461.4121028463642</v>
      </c>
      <c r="H506">
        <f t="shared" si="47"/>
        <v>5276.0896644672193</v>
      </c>
      <c r="I506" s="59">
        <f t="shared" si="48"/>
        <v>1</v>
      </c>
      <c r="J506" s="59">
        <f t="shared" si="49"/>
        <v>1</v>
      </c>
      <c r="K506" s="59">
        <f t="shared" si="50"/>
        <v>1</v>
      </c>
      <c r="L506" s="59">
        <f t="shared" si="51"/>
        <v>1</v>
      </c>
      <c r="M506" s="59">
        <f t="shared" si="46"/>
        <v>1</v>
      </c>
      <c r="N506">
        <f t="shared" si="41"/>
        <v>5</v>
      </c>
      <c r="O506">
        <v>4</v>
      </c>
    </row>
    <row r="507" spans="1:15">
      <c r="A507" t="s">
        <v>172</v>
      </c>
      <c r="B507">
        <v>4099.616444291536</v>
      </c>
      <c r="C507">
        <v>4389.8723389700017</v>
      </c>
      <c r="D507">
        <v>6379.6057603710497</v>
      </c>
      <c r="E507">
        <v>8369.5950153956928</v>
      </c>
      <c r="F507">
        <v>8185.3129407085989</v>
      </c>
      <c r="H507">
        <f t="shared" si="47"/>
        <v>6284.800499947376</v>
      </c>
      <c r="I507" s="59">
        <f t="shared" si="48"/>
        <v>1</v>
      </c>
      <c r="J507" s="59">
        <f t="shared" si="49"/>
        <v>1</v>
      </c>
      <c r="K507" s="59">
        <f t="shared" si="50"/>
        <v>1</v>
      </c>
      <c r="L507" s="59">
        <f t="shared" si="51"/>
        <v>1</v>
      </c>
      <c r="M507" s="59">
        <f t="shared" si="46"/>
        <v>1</v>
      </c>
      <c r="N507">
        <f t="shared" si="41"/>
        <v>5</v>
      </c>
      <c r="O507">
        <v>3</v>
      </c>
    </row>
    <row r="508" spans="1:15">
      <c r="A508" t="s">
        <v>84</v>
      </c>
      <c r="B508">
        <v>3558.2883757204941</v>
      </c>
      <c r="C508">
        <v>4554.4594932378222</v>
      </c>
      <c r="D508">
        <v>8072.9005383157373</v>
      </c>
      <c r="E508">
        <v>9813.6006362288717</v>
      </c>
      <c r="F508">
        <v>7687.9553716184564</v>
      </c>
      <c r="H508">
        <f t="shared" si="47"/>
        <v>6737.4408830242755</v>
      </c>
      <c r="I508" s="59">
        <f t="shared" si="48"/>
        <v>1</v>
      </c>
      <c r="J508" s="59">
        <f t="shared" si="49"/>
        <v>1</v>
      </c>
      <c r="K508" s="59">
        <f t="shared" si="50"/>
        <v>1</v>
      </c>
      <c r="L508" s="59">
        <f t="shared" si="51"/>
        <v>1</v>
      </c>
      <c r="M508" s="59">
        <f t="shared" si="46"/>
        <v>1</v>
      </c>
      <c r="N508">
        <f t="shared" si="41"/>
        <v>5</v>
      </c>
      <c r="O508">
        <v>2</v>
      </c>
    </row>
    <row r="509" spans="1:15">
      <c r="A509" t="s">
        <v>72</v>
      </c>
      <c r="B509">
        <v>4737.5098664016132</v>
      </c>
      <c r="C509">
        <v>5847.9893451521566</v>
      </c>
      <c r="D509">
        <v>9917.2247476417542</v>
      </c>
      <c r="E509">
        <v>11222.041285051349</v>
      </c>
      <c r="F509">
        <v>10767.599361883311</v>
      </c>
      <c r="H509">
        <f t="shared" si="47"/>
        <v>8498.4729212260372</v>
      </c>
      <c r="I509" s="59">
        <f t="shared" si="48"/>
        <v>1</v>
      </c>
      <c r="J509" s="59">
        <f t="shared" si="49"/>
        <v>1</v>
      </c>
      <c r="K509" s="59">
        <f t="shared" si="50"/>
        <v>1</v>
      </c>
      <c r="L509" s="59">
        <f t="shared" si="51"/>
        <v>1</v>
      </c>
      <c r="M509" s="59">
        <f t="shared" si="46"/>
        <v>1</v>
      </c>
      <c r="N509">
        <f>SUM(I509:M509)</f>
        <v>5</v>
      </c>
      <c r="O509">
        <v>1</v>
      </c>
    </row>
  </sheetData>
  <sortState ref="A342:H509">
    <sortCondition ref="H342:H509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81"/>
  <sheetViews>
    <sheetView tabSelected="1" topLeftCell="A465" workbookViewId="0">
      <selection activeCell="L315" sqref="L315"/>
    </sheetView>
  </sheetViews>
  <sheetFormatPr baseColWidth="10" defaultRowHeight="14.4"/>
  <cols>
    <col min="21" max="21" width="12.33203125" bestFit="1" customWidth="1"/>
  </cols>
  <sheetData>
    <row r="1" spans="1:23">
      <c r="A1" t="str">
        <f>Données!A2</f>
        <v>Pays</v>
      </c>
      <c r="B1" t="str">
        <f>'Richesse pop'!O1</f>
        <v>1998/1999</v>
      </c>
      <c r="C1" t="str">
        <f>'Richesse pop'!P1</f>
        <v>2000 à 2004</v>
      </c>
      <c r="D1" t="str">
        <f>'Richesse pop'!Q1</f>
        <v>2005 à 2009</v>
      </c>
      <c r="E1" t="str">
        <f>'Richesse pop'!R1</f>
        <v>2010 à  2014</v>
      </c>
      <c r="F1" t="str">
        <f>'Richesse pop'!S1</f>
        <v>2015-2019</v>
      </c>
      <c r="G1" t="s">
        <v>1420</v>
      </c>
      <c r="H1" t="str">
        <f>Budget!AC1</f>
        <v>1998/1999</v>
      </c>
      <c r="I1" t="str">
        <f>Budget!AD1</f>
        <v>2000 à 2004</v>
      </c>
      <c r="J1" t="str">
        <f>Budget!AE1</f>
        <v>2005 à 2009</v>
      </c>
      <c r="K1" t="str">
        <f>Budget!AF1</f>
        <v>2010 à  2014</v>
      </c>
      <c r="L1" t="str">
        <f>Budget!AG1</f>
        <v>2015-2019</v>
      </c>
      <c r="M1" t="s">
        <v>1419</v>
      </c>
      <c r="N1" t="str">
        <f>H1</f>
        <v>1998/1999</v>
      </c>
      <c r="O1" t="str">
        <f t="shared" ref="O1:R1" si="0">I1</f>
        <v>2000 à 2004</v>
      </c>
      <c r="P1" t="str">
        <f t="shared" si="0"/>
        <v>2005 à 2009</v>
      </c>
      <c r="Q1" t="str">
        <f t="shared" si="0"/>
        <v>2010 à  2014</v>
      </c>
      <c r="R1" t="str">
        <f t="shared" si="0"/>
        <v>2015-2019</v>
      </c>
      <c r="T1" t="s">
        <v>1425</v>
      </c>
      <c r="U1" t="s">
        <v>1426</v>
      </c>
      <c r="V1" t="s">
        <v>1425</v>
      </c>
      <c r="W1" t="s">
        <v>1427</v>
      </c>
    </row>
    <row r="2" spans="1:23">
      <c r="A2" t="str">
        <f>Données!A3</f>
        <v>Afghanistan</v>
      </c>
      <c r="B2">
        <f>'Richesse pop'!O2</f>
        <v>0</v>
      </c>
      <c r="C2">
        <f>'Richesse pop'!P2</f>
        <v>20.673996508225777</v>
      </c>
      <c r="D2">
        <f>'Richesse pop'!Q2</f>
        <v>32.527265022253324</v>
      </c>
      <c r="E2">
        <f>'Richesse pop'!R2</f>
        <v>60.404339321565104</v>
      </c>
      <c r="F2">
        <f>'Richesse pop'!S2</f>
        <v>55.44669901271498</v>
      </c>
      <c r="H2" s="53">
        <f>Budget!AC2</f>
        <v>0</v>
      </c>
      <c r="I2" s="53">
        <f>Budget!AD2</f>
        <v>202</v>
      </c>
      <c r="J2" s="53">
        <f>Budget!AE2</f>
        <v>234.4</v>
      </c>
      <c r="K2" s="53">
        <f>Budget!AF2</f>
        <v>250.8</v>
      </c>
      <c r="L2" s="53">
        <f>Budget!AG2</f>
        <v>197</v>
      </c>
      <c r="N2">
        <f>IF(B2&gt;0,H2/B2,0)</f>
        <v>0</v>
      </c>
      <c r="O2">
        <f t="shared" ref="O2:R2" si="1">IF(C2&gt;0,I2/C2,0)</f>
        <v>9.7707281666429697</v>
      </c>
      <c r="P2">
        <f t="shared" si="1"/>
        <v>7.2062621877257964</v>
      </c>
      <c r="Q2">
        <f t="shared" si="1"/>
        <v>4.1520195869514502</v>
      </c>
      <c r="R2">
        <f t="shared" si="1"/>
        <v>3.5529617363663824</v>
      </c>
      <c r="T2" s="53">
        <f>Données!X3</f>
        <v>198</v>
      </c>
      <c r="U2" s="53">
        <f>Données!AV3</f>
        <v>37172386</v>
      </c>
      <c r="V2" s="53">
        <f>Données!BU3</f>
        <v>19.989999999999998</v>
      </c>
      <c r="W2">
        <f>V2/(T2/U2)</f>
        <v>3752909.071414141</v>
      </c>
    </row>
    <row r="3" spans="1:23">
      <c r="A3" t="str">
        <f>Données!A4</f>
        <v>Afrique du Sud</v>
      </c>
      <c r="B3">
        <f>'Richesse pop'!O3</f>
        <v>311.55930263440115</v>
      </c>
      <c r="C3">
        <f>'Richesse pop'!P3</f>
        <v>337.22827742946475</v>
      </c>
      <c r="D3">
        <f>'Richesse pop'!Q3</f>
        <v>574.91323134910579</v>
      </c>
      <c r="E3">
        <f>'Richesse pop'!R3</f>
        <v>721.26616434239475</v>
      </c>
      <c r="F3">
        <f>'Richesse pop'!S3</f>
        <v>601.74627130737497</v>
      </c>
      <c r="H3" s="53">
        <f>Budget!AC3</f>
        <v>2088.5</v>
      </c>
      <c r="I3" s="53">
        <f>Budget!AD3</f>
        <v>2788.8</v>
      </c>
      <c r="J3" s="53">
        <f>Budget!AE3</f>
        <v>3372</v>
      </c>
      <c r="K3" s="53">
        <f>Budget!AF3</f>
        <v>3576.8</v>
      </c>
      <c r="L3" s="53">
        <f>Budget!AG3</f>
        <v>3629.6</v>
      </c>
      <c r="N3">
        <f t="shared" ref="N3:N66" si="2">IF(B3&gt;0,H3/B3,0)</f>
        <v>6.7033787222548371</v>
      </c>
      <c r="O3">
        <f t="shared" ref="O3:O66" si="3">IF(C3&gt;0,I3/C3,0)</f>
        <v>8.2697691345984783</v>
      </c>
      <c r="P3">
        <f t="shared" ref="P3:P66" si="4">IF(D3&gt;0,J3/D3,0)</f>
        <v>5.8652329014713755</v>
      </c>
      <c r="Q3">
        <f t="shared" ref="Q3:Q66" si="5">IF(E3&gt;0,K3/E3,0)</f>
        <v>4.9590569706830792</v>
      </c>
      <c r="R3">
        <f t="shared" ref="R3:R66" si="6">IF(F3&gt;0,L3/F3,0)</f>
        <v>6.0317781315274361</v>
      </c>
      <c r="T3" s="53">
        <f>Données!X4</f>
        <v>3640</v>
      </c>
      <c r="U3" s="53">
        <f>Données!AV4</f>
        <v>57779622</v>
      </c>
      <c r="V3" s="53">
        <f>Données!BU4</f>
        <v>371.298</v>
      </c>
      <c r="W3">
        <f t="shared" ref="W3:W66" si="7">V3/(T3/U3)</f>
        <v>5893807.1674054936</v>
      </c>
    </row>
    <row r="4" spans="1:23">
      <c r="A4" t="str">
        <f>Données!A5</f>
        <v>Albanie</v>
      </c>
      <c r="B4">
        <f>'Richesse pop'!O4</f>
        <v>92.491824998861688</v>
      </c>
      <c r="C4">
        <f>'Richesse pop'!P4</f>
        <v>160.83957537828084</v>
      </c>
      <c r="D4">
        <f>'Richesse pop'!Q4</f>
        <v>354.41047286786005</v>
      </c>
      <c r="E4">
        <f>'Richesse pop'!R4</f>
        <v>435.63962384400872</v>
      </c>
      <c r="F4">
        <f>'Richesse pop'!S4</f>
        <v>469.3476883718256</v>
      </c>
      <c r="H4" s="53">
        <f>Budget!AC4</f>
        <v>71.55</v>
      </c>
      <c r="I4" s="53">
        <f>Budget!AD4</f>
        <v>100.78</v>
      </c>
      <c r="J4" s="53">
        <f>Budget!AE4</f>
        <v>170.6</v>
      </c>
      <c r="K4" s="53">
        <f>Budget!AF4</f>
        <v>178.2</v>
      </c>
      <c r="L4" s="53">
        <f>Budget!AG4</f>
        <v>153.6</v>
      </c>
      <c r="N4">
        <f t="shared" si="2"/>
        <v>0.77358188143525741</v>
      </c>
      <c r="O4">
        <f t="shared" si="3"/>
        <v>0.62658708071675839</v>
      </c>
      <c r="P4">
        <f t="shared" si="4"/>
        <v>0.48136275042754517</v>
      </c>
      <c r="Q4">
        <f t="shared" si="5"/>
        <v>0.40905370000000002</v>
      </c>
      <c r="R4">
        <f t="shared" si="6"/>
        <v>0.32726271760886</v>
      </c>
      <c r="T4" s="53">
        <f>Données!X5</f>
        <v>180</v>
      </c>
      <c r="U4" s="53">
        <f>Données!AV5</f>
        <v>2866376</v>
      </c>
      <c r="V4" s="53">
        <f>Données!BU5</f>
        <v>15.96</v>
      </c>
      <c r="W4">
        <f t="shared" si="7"/>
        <v>254152.00533333333</v>
      </c>
    </row>
    <row r="5" spans="1:23">
      <c r="A5" t="str">
        <f>Données!A6</f>
        <v>Algérie</v>
      </c>
      <c r="B5">
        <f>'Richesse pop'!O5</f>
        <v>159.55134293253636</v>
      </c>
      <c r="C5">
        <f>'Richesse pop'!P5</f>
        <v>200.52455545418616</v>
      </c>
      <c r="D5">
        <f>'Richesse pop'!Q5</f>
        <v>387.81927165976424</v>
      </c>
      <c r="E5">
        <f>'Richesse pop'!R5</f>
        <v>531.32558581625869</v>
      </c>
      <c r="F5">
        <f>'Richesse pop'!S5</f>
        <v>418.69794171287617</v>
      </c>
      <c r="H5" s="53">
        <f>Budget!AC5</f>
        <v>2163.5</v>
      </c>
      <c r="I5" s="53">
        <f>Budget!AD5</f>
        <v>2862.6</v>
      </c>
      <c r="J5" s="53">
        <f>Budget!AE5</f>
        <v>4132.3999999999996</v>
      </c>
      <c r="K5" s="53">
        <f>Budget!AF5</f>
        <v>8048.6</v>
      </c>
      <c r="L5" s="53">
        <f>Budget!AG5</f>
        <v>10071.6</v>
      </c>
      <c r="N5">
        <f t="shared" si="2"/>
        <v>13.559898401574722</v>
      </c>
      <c r="O5">
        <f t="shared" si="3"/>
        <v>14.27555838992506</v>
      </c>
      <c r="P5">
        <f t="shared" si="4"/>
        <v>10.655478729343224</v>
      </c>
      <c r="Q5">
        <f t="shared" si="5"/>
        <v>15.14815061585109</v>
      </c>
      <c r="R5">
        <f t="shared" si="6"/>
        <v>24.05457251305678</v>
      </c>
      <c r="T5" s="53">
        <f>Données!X6</f>
        <v>9584</v>
      </c>
      <c r="U5" s="53">
        <f>Données!AV6</f>
        <v>42228429</v>
      </c>
      <c r="V5" s="53">
        <f>Données!BU6</f>
        <v>183.68700000000001</v>
      </c>
      <c r="W5">
        <f t="shared" si="7"/>
        <v>809350.31695774209</v>
      </c>
    </row>
    <row r="6" spans="1:23">
      <c r="A6" t="str">
        <f>Données!A7</f>
        <v>Allemagne</v>
      </c>
      <c r="B6">
        <f>'Richesse pop'!O6</f>
        <v>2710.4291448033446</v>
      </c>
      <c r="C6">
        <f>'Richesse pop'!P6</f>
        <v>2748.1363738858527</v>
      </c>
      <c r="D6">
        <f>'Richesse pop'!Q6</f>
        <v>4016.4315226937415</v>
      </c>
      <c r="E6">
        <f>'Richesse pop'!R6</f>
        <v>4550.5825786863597</v>
      </c>
      <c r="F6">
        <f>'Richesse pop'!S6</f>
        <v>4500.8357558082207</v>
      </c>
      <c r="H6" s="53">
        <f>Budget!AC6</f>
        <v>43977</v>
      </c>
      <c r="I6" s="53">
        <f>Budget!AD6</f>
        <v>42715.6</v>
      </c>
      <c r="J6" s="53">
        <f>Budget!AE6</f>
        <v>40617.4</v>
      </c>
      <c r="K6" s="53">
        <f>Budget!AF6</f>
        <v>41419.599999999999</v>
      </c>
      <c r="L6" s="53">
        <f>Budget!AG6</f>
        <v>45028</v>
      </c>
      <c r="N6">
        <f t="shared" si="2"/>
        <v>16.225105933618035</v>
      </c>
      <c r="O6">
        <f t="shared" si="3"/>
        <v>15.543478993948298</v>
      </c>
      <c r="P6">
        <f t="shared" si="4"/>
        <v>10.112807792315779</v>
      </c>
      <c r="Q6">
        <f t="shared" si="5"/>
        <v>9.1020433722041822</v>
      </c>
      <c r="R6">
        <f t="shared" si="6"/>
        <v>10.004364176562641</v>
      </c>
      <c r="T6" s="53">
        <f>Données!X7</f>
        <v>49471</v>
      </c>
      <c r="U6" s="53">
        <f>Données!AV7</f>
        <v>82927922</v>
      </c>
      <c r="V6" s="53">
        <f>Données!BU7</f>
        <v>3963.88</v>
      </c>
      <c r="W6">
        <f t="shared" si="7"/>
        <v>6644626.7804847285</v>
      </c>
    </row>
    <row r="7" spans="1:23">
      <c r="A7" t="str">
        <f>Données!A8</f>
        <v>Angola</v>
      </c>
      <c r="B7">
        <f>'Richesse pop'!O7</f>
        <v>49.586136377246611</v>
      </c>
      <c r="C7">
        <f>'Richesse pop'!P7</f>
        <v>89.750125788880936</v>
      </c>
      <c r="D7">
        <f>'Richesse pop'!Q7</f>
        <v>299.39603594811672</v>
      </c>
      <c r="E7">
        <f>'Richesse pop'!R7</f>
        <v>482.37220434436631</v>
      </c>
      <c r="F7">
        <f>'Richesse pop'!S7</f>
        <v>367.40247138184145</v>
      </c>
      <c r="H7" s="53">
        <f>Budget!AC7</f>
        <v>3967.5</v>
      </c>
      <c r="I7" s="53">
        <f>Budget!AD7</f>
        <v>2599</v>
      </c>
      <c r="J7" s="53">
        <f>Budget!AE7</f>
        <v>4466.8</v>
      </c>
      <c r="K7" s="53">
        <f>Budget!AF7</f>
        <v>6199.8</v>
      </c>
      <c r="L7" s="53">
        <f>Budget!AG7</f>
        <v>3139.4</v>
      </c>
      <c r="N7">
        <f t="shared" si="2"/>
        <v>80.01228347003358</v>
      </c>
      <c r="O7">
        <f t="shared" si="3"/>
        <v>28.958176683937168</v>
      </c>
      <c r="P7">
        <f t="shared" si="4"/>
        <v>14.919369208929893</v>
      </c>
      <c r="Q7">
        <f t="shared" si="5"/>
        <v>12.852730617898441</v>
      </c>
      <c r="R7">
        <f t="shared" si="6"/>
        <v>8.5448527011600337</v>
      </c>
      <c r="T7" s="53">
        <f>Données!X8</f>
        <v>1984</v>
      </c>
      <c r="U7" s="53">
        <f>Données!AV8</f>
        <v>30809762</v>
      </c>
      <c r="V7" s="53">
        <f>Données!BU8</f>
        <v>92.191000000000003</v>
      </c>
      <c r="W7">
        <f t="shared" si="7"/>
        <v>1431644.5405957664</v>
      </c>
    </row>
    <row r="8" spans="1:23">
      <c r="A8" t="str">
        <f>Données!A9</f>
        <v>Arabie Saoudite</v>
      </c>
      <c r="B8">
        <f>'Richesse pop'!O8</f>
        <v>771.65767197324942</v>
      </c>
      <c r="C8">
        <f>'Richesse pop'!P8</f>
        <v>949.8419149595278</v>
      </c>
      <c r="D8">
        <f>'Richesse pop'!Q8</f>
        <v>1641.9774029940852</v>
      </c>
      <c r="E8">
        <f>'Richesse pop'!R8</f>
        <v>2358.0874641910718</v>
      </c>
      <c r="F8">
        <f>'Richesse pop'!S8</f>
        <v>2157.9425729054378</v>
      </c>
      <c r="H8" s="53">
        <f>Budget!AC8</f>
        <v>29597</v>
      </c>
      <c r="I8" s="53">
        <f>Budget!AD8</f>
        <v>30639.599999999999</v>
      </c>
      <c r="J8" s="53">
        <f>Budget!AE8</f>
        <v>47001.8</v>
      </c>
      <c r="K8" s="53">
        <f>Budget!AF8</f>
        <v>64339</v>
      </c>
      <c r="L8" s="53">
        <f>Budget!AG8</f>
        <v>71034.399999999994</v>
      </c>
      <c r="N8">
        <f t="shared" si="2"/>
        <v>38.355090702741073</v>
      </c>
      <c r="O8">
        <f t="shared" si="3"/>
        <v>32.257578358505619</v>
      </c>
      <c r="P8">
        <f t="shared" si="4"/>
        <v>28.625119879417316</v>
      </c>
      <c r="Q8">
        <f t="shared" si="5"/>
        <v>27.284399318102103</v>
      </c>
      <c r="R8">
        <f t="shared" si="6"/>
        <v>32.917650771567942</v>
      </c>
      <c r="T8" s="53">
        <f>Données!X9</f>
        <v>67555</v>
      </c>
      <c r="U8" s="53">
        <f>Données!AV9</f>
        <v>33699947</v>
      </c>
      <c r="V8" s="53">
        <f>Données!BU9</f>
        <v>762.25900000000001</v>
      </c>
      <c r="W8">
        <f t="shared" si="7"/>
        <v>380254.42824769445</v>
      </c>
    </row>
    <row r="9" spans="1:23">
      <c r="A9" t="str">
        <f>Données!A10</f>
        <v>Argentine</v>
      </c>
      <c r="B9">
        <f>'Richesse pop'!O9</f>
        <v>871.23824861030869</v>
      </c>
      <c r="C9">
        <f>'Richesse pop'!P9</f>
        <v>537.14961657578635</v>
      </c>
      <c r="D9">
        <f>'Richesse pop'!Q9</f>
        <v>714.74254313051335</v>
      </c>
      <c r="E9">
        <f>'Richesse pop'!R9</f>
        <v>1297.4117944920822</v>
      </c>
      <c r="F9">
        <f>'Richesse pop'!S9</f>
        <v>1295.435047463636</v>
      </c>
      <c r="H9" s="53">
        <f>Budget!AC9</f>
        <v>4271</v>
      </c>
      <c r="I9" s="53">
        <f>Budget!AD9</f>
        <v>3782.2</v>
      </c>
      <c r="J9" s="53">
        <f>Budget!AE9</f>
        <v>4206.6000000000004</v>
      </c>
      <c r="K9" s="53">
        <f>Budget!AF9</f>
        <v>4724.8</v>
      </c>
      <c r="L9" s="53">
        <f>Budget!AG9</f>
        <v>5000</v>
      </c>
      <c r="N9">
        <f t="shared" si="2"/>
        <v>4.9022182012928956</v>
      </c>
      <c r="O9">
        <f t="shared" si="3"/>
        <v>7.0412411798982824</v>
      </c>
      <c r="P9">
        <f t="shared" si="4"/>
        <v>5.88547588279192</v>
      </c>
      <c r="Q9">
        <f t="shared" si="5"/>
        <v>3.6417119221963681</v>
      </c>
      <c r="R9">
        <f t="shared" si="6"/>
        <v>3.8597072155718055</v>
      </c>
      <c r="T9" s="53">
        <f>Données!X10</f>
        <v>4145</v>
      </c>
      <c r="U9" s="53">
        <f>Données!AV10</f>
        <v>44494502</v>
      </c>
      <c r="V9" s="53">
        <f>Données!BU10</f>
        <v>477.74299999999999</v>
      </c>
      <c r="W9">
        <f t="shared" si="7"/>
        <v>5128332.1758711701</v>
      </c>
    </row>
    <row r="10" spans="1:23">
      <c r="A10" t="str">
        <f>Données!A11</f>
        <v>Arménie</v>
      </c>
      <c r="B10">
        <f>'Richesse pop'!O10</f>
        <v>60.296474068079029</v>
      </c>
      <c r="C10">
        <f>'Richesse pop'!P10</f>
        <v>84.294981555282604</v>
      </c>
      <c r="D10">
        <f>'Richesse pop'!Q10</f>
        <v>278.15835173178118</v>
      </c>
      <c r="E10">
        <f>'Richesse pop'!R10</f>
        <v>365.11443429168719</v>
      </c>
      <c r="F10">
        <f>'Richesse pop'!S10</f>
        <v>395.64956927388386</v>
      </c>
      <c r="H10" s="53">
        <f>Budget!AC10</f>
        <v>138</v>
      </c>
      <c r="I10" s="53">
        <f>Budget!AD10</f>
        <v>152.80000000000001</v>
      </c>
      <c r="J10" s="53">
        <f>Budget!AE10</f>
        <v>297</v>
      </c>
      <c r="K10" s="53">
        <f>Budget!AF10</f>
        <v>378.4</v>
      </c>
      <c r="L10" s="53">
        <f>Budget!AG10</f>
        <v>503.6</v>
      </c>
      <c r="N10">
        <f t="shared" si="2"/>
        <v>2.2886910409419321</v>
      </c>
      <c r="O10">
        <f t="shared" si="3"/>
        <v>1.8126820503518377</v>
      </c>
      <c r="P10">
        <f t="shared" si="4"/>
        <v>1.0677371294117646</v>
      </c>
      <c r="Q10">
        <f t="shared" si="5"/>
        <v>1.0363874020321504</v>
      </c>
      <c r="R10">
        <f t="shared" si="6"/>
        <v>1.272843544160132</v>
      </c>
      <c r="T10" s="53">
        <f>Données!X11</f>
        <v>609</v>
      </c>
      <c r="U10" s="53">
        <f>Données!AV11</f>
        <v>2951776</v>
      </c>
      <c r="V10" s="53">
        <f>Données!BU11</f>
        <v>13.105</v>
      </c>
      <c r="W10">
        <f t="shared" si="7"/>
        <v>63518.92361247947</v>
      </c>
    </row>
    <row r="11" spans="1:23">
      <c r="A11" t="str">
        <f>Données!A12</f>
        <v>Australie</v>
      </c>
      <c r="B11">
        <f>'Richesse pop'!O11</f>
        <v>2103.3690251614103</v>
      </c>
      <c r="C11">
        <f>'Richesse pop'!P11</f>
        <v>2439.374105508743</v>
      </c>
      <c r="D11">
        <f>'Richesse pop'!Q11</f>
        <v>4308.4315266275789</v>
      </c>
      <c r="E11">
        <f>'Richesse pop'!R11</f>
        <v>5504.0471975081246</v>
      </c>
      <c r="F11">
        <f>'Richesse pop'!S11</f>
        <v>5511.8623574146895</v>
      </c>
      <c r="H11" s="53">
        <f>Budget!AC11</f>
        <v>14651</v>
      </c>
      <c r="I11" s="53">
        <f>Budget!AD11</f>
        <v>16092</v>
      </c>
      <c r="J11" s="53">
        <f>Budget!AE11</f>
        <v>19858.8</v>
      </c>
      <c r="K11" s="53">
        <f>Budget!AF11</f>
        <v>22020</v>
      </c>
      <c r="L11" s="53">
        <f>Budget!AG11</f>
        <v>26862.6</v>
      </c>
      <c r="N11">
        <f t="shared" si="2"/>
        <v>6.9654919439900462</v>
      </c>
      <c r="O11">
        <f t="shared" si="3"/>
        <v>6.5967741330286591</v>
      </c>
      <c r="P11">
        <f t="shared" si="4"/>
        <v>4.6092875974158645</v>
      </c>
      <c r="Q11">
        <f t="shared" si="5"/>
        <v>4.0006924377336786</v>
      </c>
      <c r="R11">
        <f t="shared" si="6"/>
        <v>4.8735977530106105</v>
      </c>
      <c r="T11" s="53">
        <f>Données!X12</f>
        <v>26712</v>
      </c>
      <c r="U11" s="53">
        <f>Données!AV12</f>
        <v>24992369</v>
      </c>
      <c r="V11" s="53">
        <f>Données!BU12</f>
        <v>1417</v>
      </c>
      <c r="W11">
        <f t="shared" si="7"/>
        <v>1325778.1848233002</v>
      </c>
    </row>
    <row r="12" spans="1:23">
      <c r="A12" t="str">
        <f>Données!A13</f>
        <v>Autriche</v>
      </c>
      <c r="B12">
        <f>'Richesse pop'!O12</f>
        <v>2730.4146448209117</v>
      </c>
      <c r="C12">
        <f>'Richesse pop'!P12</f>
        <v>2899.4238199835982</v>
      </c>
      <c r="D12">
        <f>'Richesse pop'!Q12</f>
        <v>4524.0276281976194</v>
      </c>
      <c r="E12">
        <f>'Richesse pop'!R12</f>
        <v>4990.8321761961988</v>
      </c>
      <c r="F12">
        <f>'Richesse pop'!S12</f>
        <v>4822.0941258229723</v>
      </c>
      <c r="H12" s="53">
        <f>Budget!AC12</f>
        <v>3128.5</v>
      </c>
      <c r="I12" s="53">
        <f>Budget!AD12</f>
        <v>3078.2</v>
      </c>
      <c r="J12" s="53">
        <f>Budget!AE12</f>
        <v>3171.6</v>
      </c>
      <c r="K12" s="53">
        <f>Budget!AF12</f>
        <v>2985.8</v>
      </c>
      <c r="L12" s="53">
        <f>Budget!AG12</f>
        <v>3082.2</v>
      </c>
      <c r="N12">
        <f t="shared" si="2"/>
        <v>1.1457966671597599</v>
      </c>
      <c r="O12">
        <f t="shared" si="3"/>
        <v>1.061659209248482</v>
      </c>
      <c r="P12">
        <f t="shared" si="4"/>
        <v>0.70105672658404405</v>
      </c>
      <c r="Q12">
        <f t="shared" si="5"/>
        <v>0.59825694284828679</v>
      </c>
      <c r="R12">
        <f t="shared" si="6"/>
        <v>0.63918287772409876</v>
      </c>
      <c r="T12" s="53">
        <f>Données!X13</f>
        <v>3367</v>
      </c>
      <c r="U12" s="53">
        <f>Données!AV13</f>
        <v>8847037</v>
      </c>
      <c r="V12" s="53">
        <f>Données!BU13</f>
        <v>459.589</v>
      </c>
      <c r="W12">
        <f t="shared" si="7"/>
        <v>1207603.4712779922</v>
      </c>
    </row>
    <row r="13" spans="1:23">
      <c r="A13" t="str">
        <f>Données!A14</f>
        <v>Azerbaïdjan</v>
      </c>
      <c r="B13">
        <f>'Richesse pop'!O13</f>
        <v>55.744459997169059</v>
      </c>
      <c r="C13">
        <f>'Richesse pop'!P13</f>
        <v>80.587487629167398</v>
      </c>
      <c r="D13">
        <f>'Richesse pop'!Q13</f>
        <v>372.16624228546374</v>
      </c>
      <c r="E13">
        <f>'Richesse pop'!R13</f>
        <v>727.24998976871007</v>
      </c>
      <c r="F13">
        <f>'Richesse pop'!S13</f>
        <v>450.15549624115386</v>
      </c>
      <c r="H13" s="53">
        <f>Budget!AC13</f>
        <v>158</v>
      </c>
      <c r="I13" s="53">
        <f>Budget!AD13</f>
        <v>254.2</v>
      </c>
      <c r="J13" s="53">
        <f>Budget!AE13</f>
        <v>893.2</v>
      </c>
      <c r="K13" s="53">
        <f>Budget!AF13</f>
        <v>1820.2</v>
      </c>
      <c r="L13" s="53">
        <f>Budget!AG13</f>
        <v>1700.2</v>
      </c>
      <c r="N13">
        <f t="shared" si="2"/>
        <v>2.8343623744498361</v>
      </c>
      <c r="O13">
        <f t="shared" si="3"/>
        <v>3.1543358339911345</v>
      </c>
      <c r="P13">
        <f t="shared" si="4"/>
        <v>2.4000027367202379</v>
      </c>
      <c r="Q13">
        <f t="shared" si="5"/>
        <v>2.5028532493742417</v>
      </c>
      <c r="R13">
        <f t="shared" si="6"/>
        <v>3.7769171190774085</v>
      </c>
      <c r="T13" s="53">
        <f>Données!X14</f>
        <v>1709</v>
      </c>
      <c r="U13" s="53">
        <f>Données!AV14</f>
        <v>9942334</v>
      </c>
      <c r="V13" s="53">
        <f>Données!BU14</f>
        <v>45.247999999999998</v>
      </c>
      <c r="W13">
        <f t="shared" si="7"/>
        <v>263236.23688238737</v>
      </c>
    </row>
    <row r="14" spans="1:23">
      <c r="A14" t="str">
        <f>Données!A15</f>
        <v>Bahreïn</v>
      </c>
      <c r="B14">
        <f>'Richesse pop'!O14</f>
        <v>1166.0151922709301</v>
      </c>
      <c r="C14">
        <f>'Richesse pop'!P14</f>
        <v>1405.1012263300174</v>
      </c>
      <c r="D14">
        <f>'Richesse pop'!Q14</f>
        <v>2022.9324716807203</v>
      </c>
      <c r="E14">
        <f>'Richesse pop'!R14</f>
        <v>2336.393274990734</v>
      </c>
      <c r="F14">
        <f>'Richesse pop'!S14</f>
        <v>2402.9666507710513</v>
      </c>
      <c r="H14" s="53">
        <f>Budget!AC14</f>
        <v>472.5</v>
      </c>
      <c r="I14" s="53">
        <f>Budget!AD14</f>
        <v>614.20000000000005</v>
      </c>
      <c r="J14" s="53">
        <f>Budget!AE14</f>
        <v>812.4</v>
      </c>
      <c r="K14" s="53">
        <f>Budget!AF14</f>
        <v>1306.2</v>
      </c>
      <c r="L14" s="53">
        <f>Budget!AG14</f>
        <v>1463.2</v>
      </c>
      <c r="N14">
        <f t="shared" si="2"/>
        <v>0.4052262810399232</v>
      </c>
      <c r="O14">
        <f t="shared" si="3"/>
        <v>0.43712153152426497</v>
      </c>
      <c r="P14">
        <f t="shared" si="4"/>
        <v>0.40159521455752339</v>
      </c>
      <c r="Q14">
        <f t="shared" si="5"/>
        <v>0.5590668377545216</v>
      </c>
      <c r="R14">
        <f t="shared" si="6"/>
        <v>0.60891398535659913</v>
      </c>
      <c r="T14" s="53">
        <f>Données!X15</f>
        <v>1397</v>
      </c>
      <c r="U14" s="53">
        <f>Données!AV15</f>
        <v>1569439</v>
      </c>
      <c r="V14" s="53">
        <f>Données!BU15</f>
        <v>38.951999999999998</v>
      </c>
      <c r="W14">
        <f t="shared" si="7"/>
        <v>43760.0486241947</v>
      </c>
    </row>
    <row r="15" spans="1:23">
      <c r="A15" t="str">
        <f>Données!A16</f>
        <v>Bangladesh</v>
      </c>
      <c r="B15">
        <f>'Richesse pop'!O15</f>
        <v>42.72842470530793</v>
      </c>
      <c r="C15">
        <f>'Richesse pop'!P15</f>
        <v>45.111297941171323</v>
      </c>
      <c r="D15">
        <f>'Richesse pop'!Q15</f>
        <v>61.479336718236432</v>
      </c>
      <c r="E15">
        <f>'Richesse pop'!R15</f>
        <v>98.012445232508881</v>
      </c>
      <c r="F15">
        <f>'Richesse pop'!S15</f>
        <v>164.76036596324028</v>
      </c>
      <c r="H15" s="53">
        <f>Budget!AC15</f>
        <v>1354.5</v>
      </c>
      <c r="I15" s="53">
        <f>Budget!AD15</f>
        <v>1420</v>
      </c>
      <c r="J15" s="53">
        <f>Budget!AE15</f>
        <v>1629.2</v>
      </c>
      <c r="K15" s="53">
        <f>Budget!AF15</f>
        <v>2488.6</v>
      </c>
      <c r="L15" s="53">
        <f>Budget!AG15</f>
        <v>3542.6</v>
      </c>
      <c r="N15">
        <f t="shared" si="2"/>
        <v>31.700209154486743</v>
      </c>
      <c r="O15">
        <f t="shared" si="3"/>
        <v>31.477702145741663</v>
      </c>
      <c r="P15">
        <f t="shared" si="4"/>
        <v>26.499960587843091</v>
      </c>
      <c r="Q15">
        <f t="shared" si="5"/>
        <v>25.390653136919987</v>
      </c>
      <c r="R15">
        <f t="shared" si="6"/>
        <v>21.501530293944541</v>
      </c>
      <c r="T15" s="53">
        <f>Données!X16</f>
        <v>3895</v>
      </c>
      <c r="U15" s="53">
        <f>Données!AV16</f>
        <v>161356039</v>
      </c>
      <c r="V15" s="53">
        <f>Données!BU16</f>
        <v>314.65600000000001</v>
      </c>
      <c r="W15">
        <f t="shared" si="7"/>
        <v>13035082.363949681</v>
      </c>
    </row>
    <row r="16" spans="1:23">
      <c r="A16" t="str">
        <f>Données!A17</f>
        <v>Bélarus</v>
      </c>
      <c r="B16">
        <f>'Richesse pop'!O16</f>
        <v>130.70930761537599</v>
      </c>
      <c r="C16">
        <f>'Richesse pop'!P16</f>
        <v>163.86412482346563</v>
      </c>
      <c r="D16">
        <f>'Richesse pop'!Q16</f>
        <v>468.09180791910637</v>
      </c>
      <c r="E16">
        <f>'Richesse pop'!R16</f>
        <v>714.58280582319685</v>
      </c>
      <c r="F16">
        <f>'Richesse pop'!S16</f>
        <v>588.49342195350596</v>
      </c>
      <c r="H16" s="53">
        <f>Budget!AC16</f>
        <v>164</v>
      </c>
      <c r="I16" s="53">
        <f>Budget!AD16</f>
        <v>233.8</v>
      </c>
      <c r="J16" s="53">
        <f>Budget!AE16</f>
        <v>483.4</v>
      </c>
      <c r="K16" s="53">
        <f>Budget!AF16</f>
        <v>642.20000000000005</v>
      </c>
      <c r="L16" s="53">
        <f>Budget!AG16</f>
        <v>684.2</v>
      </c>
      <c r="N16">
        <f t="shared" si="2"/>
        <v>1.2546925922259866</v>
      </c>
      <c r="O16">
        <f t="shared" si="3"/>
        <v>1.4267918633921721</v>
      </c>
      <c r="P16">
        <f t="shared" si="4"/>
        <v>1.0327033966882393</v>
      </c>
      <c r="Q16">
        <f t="shared" si="5"/>
        <v>0.89870620278945546</v>
      </c>
      <c r="R16">
        <f t="shared" si="6"/>
        <v>1.1626298178980417</v>
      </c>
      <c r="T16" s="53">
        <f>Données!X17</f>
        <v>715</v>
      </c>
      <c r="U16" s="53">
        <f>Données!AV17</f>
        <v>9485386</v>
      </c>
      <c r="V16" s="53">
        <f>Données!BU17</f>
        <v>60.951000000000001</v>
      </c>
      <c r="W16">
        <f t="shared" si="7"/>
        <v>808592.67424615379</v>
      </c>
    </row>
    <row r="17" spans="1:23">
      <c r="A17" t="str">
        <f>Données!A18</f>
        <v>Belgique</v>
      </c>
      <c r="B17">
        <f>'Richesse pop'!O17</f>
        <v>2552.6364493727601</v>
      </c>
      <c r="C17">
        <f>'Richesse pop'!P17</f>
        <v>2761.9618573436587</v>
      </c>
      <c r="D17">
        <f>'Richesse pop'!Q17</f>
        <v>4284.3208043621653</v>
      </c>
      <c r="E17">
        <f>'Richesse pop'!R17</f>
        <v>4625.3002612596465</v>
      </c>
      <c r="F17">
        <f>'Richesse pop'!S17</f>
        <v>4381.6127465495338</v>
      </c>
      <c r="H17" s="53">
        <f>Budget!AC17</f>
        <v>5364.5</v>
      </c>
      <c r="I17" s="53">
        <f>Budget!AD17</f>
        <v>5115.8</v>
      </c>
      <c r="J17" s="53">
        <f>Budget!AE17</f>
        <v>5088.3999999999996</v>
      </c>
      <c r="K17" s="53">
        <f>Budget!AF17</f>
        <v>4788.8</v>
      </c>
      <c r="L17" s="53">
        <f>Budget!AG17</f>
        <v>4591.2</v>
      </c>
      <c r="N17">
        <f t="shared" si="2"/>
        <v>2.1015526912648208</v>
      </c>
      <c r="O17">
        <f t="shared" si="3"/>
        <v>1.8522341235081958</v>
      </c>
      <c r="P17">
        <f t="shared" si="4"/>
        <v>1.1876795021556614</v>
      </c>
      <c r="Q17">
        <f t="shared" si="5"/>
        <v>1.0353489999578593</v>
      </c>
      <c r="R17">
        <f t="shared" si="6"/>
        <v>1.0478333585311741</v>
      </c>
      <c r="T17" s="53">
        <f>Données!X18</f>
        <v>4960</v>
      </c>
      <c r="U17" s="53">
        <f>Données!AV18</f>
        <v>11422068</v>
      </c>
      <c r="V17" s="53">
        <f>Données!BU18</f>
        <v>531.81299999999999</v>
      </c>
      <c r="W17">
        <f t="shared" si="7"/>
        <v>1224678.2760653226</v>
      </c>
    </row>
    <row r="18" spans="1:23">
      <c r="A18" t="str">
        <f>Données!A19</f>
        <v>Belize</v>
      </c>
      <c r="B18">
        <f>'Richesse pop'!O18</f>
        <v>302.83527125174749</v>
      </c>
      <c r="C18">
        <f>'Richesse pop'!P18</f>
        <v>357.44667864513593</v>
      </c>
      <c r="D18">
        <f>'Richesse pop'!Q18</f>
        <v>422.96500743498405</v>
      </c>
      <c r="E18">
        <f>'Richesse pop'!R18</f>
        <v>458.57986414815633</v>
      </c>
      <c r="F18">
        <f>'Richesse pop'!S18</f>
        <v>502.89852053491092</v>
      </c>
      <c r="H18" s="53">
        <f>Budget!AC18</f>
        <v>0</v>
      </c>
      <c r="I18" s="53">
        <f>Budget!AD18</f>
        <v>10.520000000000001</v>
      </c>
      <c r="J18" s="53">
        <f>Budget!AE18</f>
        <v>16.080000000000002</v>
      </c>
      <c r="K18" s="53">
        <f>Budget!AF18</f>
        <v>17.22</v>
      </c>
      <c r="L18" s="53">
        <f>Budget!AG18</f>
        <v>22.3</v>
      </c>
      <c r="N18">
        <f t="shared" si="2"/>
        <v>0</v>
      </c>
      <c r="O18">
        <f t="shared" si="3"/>
        <v>2.943096307363928E-2</v>
      </c>
      <c r="P18">
        <f t="shared" si="4"/>
        <v>3.8017329370850457E-2</v>
      </c>
      <c r="Q18">
        <f t="shared" si="5"/>
        <v>3.7550711111111114E-2</v>
      </c>
      <c r="R18">
        <f t="shared" si="6"/>
        <v>4.434294214323891E-2</v>
      </c>
      <c r="T18" s="53">
        <f>Données!X19</f>
        <v>23.1</v>
      </c>
      <c r="U18" s="53">
        <f>Données!AV19</f>
        <v>383071</v>
      </c>
      <c r="V18" s="53">
        <f>Données!BU19</f>
        <v>1.9970000000000001</v>
      </c>
      <c r="W18">
        <f t="shared" si="7"/>
        <v>33116.570865800866</v>
      </c>
    </row>
    <row r="19" spans="1:23">
      <c r="A19" t="str">
        <f>Données!A20</f>
        <v>Bénin</v>
      </c>
      <c r="B19">
        <f>'Richesse pop'!O19</f>
        <v>39.23296470487378</v>
      </c>
      <c r="C19">
        <f>'Richesse pop'!P19</f>
        <v>45.906945252434369</v>
      </c>
      <c r="D19">
        <f>'Richesse pop'!Q19</f>
        <v>71.444878448661157</v>
      </c>
      <c r="E19">
        <f>'Richesse pop'!R19</f>
        <v>85.9559176625134</v>
      </c>
      <c r="F19">
        <f>'Richesse pop'!S19</f>
        <v>86.652229011651798</v>
      </c>
      <c r="H19" s="53">
        <f>Budget!AC19</f>
        <v>29.1</v>
      </c>
      <c r="I19" s="53">
        <f>Budget!AD19</f>
        <v>38.300000000000004</v>
      </c>
      <c r="J19" s="53">
        <f>Budget!AE19</f>
        <v>53.566666666666663</v>
      </c>
      <c r="K19" s="53">
        <f>Budget!AF19</f>
        <v>72.600000000000009</v>
      </c>
      <c r="L19" s="53">
        <f>Budget!AG19</f>
        <v>92.44</v>
      </c>
      <c r="N19">
        <f t="shared" si="2"/>
        <v>0.74172319677857546</v>
      </c>
      <c r="O19">
        <f t="shared" si="3"/>
        <v>0.83429641831742263</v>
      </c>
      <c r="P19">
        <f t="shared" si="4"/>
        <v>0.74976216391995942</v>
      </c>
      <c r="Q19">
        <f t="shared" si="5"/>
        <v>0.84461898580441663</v>
      </c>
      <c r="R19">
        <f t="shared" si="6"/>
        <v>1.066793099893252</v>
      </c>
      <c r="T19" s="53">
        <f>Données!X20</f>
        <v>90.2</v>
      </c>
      <c r="U19" s="53">
        <f>Données!AV20</f>
        <v>11485048</v>
      </c>
      <c r="V19" s="53">
        <f>Données!BU20</f>
        <v>11.183999999999999</v>
      </c>
      <c r="W19">
        <f t="shared" si="7"/>
        <v>1424044.089046563</v>
      </c>
    </row>
    <row r="20" spans="1:23">
      <c r="A20" t="str">
        <f>Données!A21</f>
        <v>Bolivie</v>
      </c>
      <c r="B20">
        <f>'Richesse pop'!O20</f>
        <v>102.47754241254968</v>
      </c>
      <c r="C20">
        <f>'Richesse pop'!P20</f>
        <v>94.550815573411896</v>
      </c>
      <c r="D20">
        <f>'Richesse pop'!Q20</f>
        <v>138.89648539707946</v>
      </c>
      <c r="E20">
        <f>'Richesse pop'!R20</f>
        <v>252.6281886566197</v>
      </c>
      <c r="F20">
        <f>'Richesse pop'!S20</f>
        <v>342.2515698788182</v>
      </c>
      <c r="H20" s="53">
        <f>Budget!AC20</f>
        <v>674.5</v>
      </c>
      <c r="I20" s="53">
        <f>Budget!AD20</f>
        <v>652.6</v>
      </c>
      <c r="J20" s="53">
        <f>Budget!AE20</f>
        <v>621</v>
      </c>
      <c r="K20" s="53">
        <f>Budget!AF20</f>
        <v>592.4</v>
      </c>
      <c r="L20" s="53">
        <f>Budget!AG20</f>
        <v>593.6</v>
      </c>
      <c r="N20">
        <f t="shared" si="2"/>
        <v>6.5819298952801475</v>
      </c>
      <c r="O20">
        <f t="shared" si="3"/>
        <v>6.9021086284898638</v>
      </c>
      <c r="P20">
        <f t="shared" si="4"/>
        <v>4.4709554617215508</v>
      </c>
      <c r="Q20">
        <f t="shared" si="5"/>
        <v>2.3449481356382162</v>
      </c>
      <c r="R20">
        <f t="shared" si="6"/>
        <v>1.7343967193786061</v>
      </c>
      <c r="T20" s="53">
        <f>Données!X21</f>
        <v>619</v>
      </c>
      <c r="U20" s="53">
        <f>Données!AV21</f>
        <v>11353142</v>
      </c>
      <c r="V20" s="53">
        <f>Données!BU21</f>
        <v>43.686999999999998</v>
      </c>
      <c r="W20">
        <f t="shared" si="7"/>
        <v>801267.71333441022</v>
      </c>
    </row>
    <row r="21" spans="1:23">
      <c r="A21" t="str">
        <f>Données!A22</f>
        <v>Bosnie-Herzégovine</v>
      </c>
      <c r="B21">
        <f>'Richesse pop'!O21</f>
        <v>147.73276938028062</v>
      </c>
      <c r="C21">
        <f>'Richesse pop'!P21</f>
        <v>195.20081530649398</v>
      </c>
      <c r="D21">
        <f>'Richesse pop'!Q21</f>
        <v>399.44632993944242</v>
      </c>
      <c r="E21">
        <f>'Richesse pop'!R21</f>
        <v>498.30721022644167</v>
      </c>
      <c r="F21">
        <f>'Richesse pop'!S21</f>
        <v>541.52505462125953</v>
      </c>
      <c r="H21" s="53">
        <f>Budget!AC21</f>
        <v>0</v>
      </c>
      <c r="I21" s="53">
        <f>Budget!AD21</f>
        <v>272.66666666666669</v>
      </c>
      <c r="J21" s="53">
        <f>Budget!AE21</f>
        <v>186.8</v>
      </c>
      <c r="K21" s="53">
        <f>Budget!AF21</f>
        <v>172.2</v>
      </c>
      <c r="L21" s="53">
        <f>Budget!AG21</f>
        <v>184.4</v>
      </c>
      <c r="N21">
        <f t="shared" si="2"/>
        <v>0</v>
      </c>
      <c r="O21">
        <f t="shared" si="3"/>
        <v>1.3968520891602831</v>
      </c>
      <c r="P21">
        <f t="shared" si="4"/>
        <v>0.46764730578027741</v>
      </c>
      <c r="Q21">
        <f t="shared" si="5"/>
        <v>0.34556995457029122</v>
      </c>
      <c r="R21">
        <f t="shared" si="6"/>
        <v>0.34051979391603338</v>
      </c>
      <c r="T21" s="53">
        <f>Données!X22</f>
        <v>221</v>
      </c>
      <c r="U21" s="53">
        <f>Données!AV22</f>
        <v>3323929</v>
      </c>
      <c r="V21" s="53">
        <f>Données!BU22</f>
        <v>20.152000000000001</v>
      </c>
      <c r="W21">
        <f t="shared" si="7"/>
        <v>303094.19551131222</v>
      </c>
    </row>
    <row r="22" spans="1:23">
      <c r="A22" t="str">
        <f>Données!A23</f>
        <v>Botswana</v>
      </c>
      <c r="B22">
        <f>'Richesse pop'!O22</f>
        <v>323.40600761811976</v>
      </c>
      <c r="C22">
        <f>'Richesse pop'!P22</f>
        <v>390.46865978009708</v>
      </c>
      <c r="D22">
        <f>'Richesse pop'!Q22</f>
        <v>558.96947220036043</v>
      </c>
      <c r="E22">
        <f>'Richesse pop'!R22</f>
        <v>740.40478718770373</v>
      </c>
      <c r="F22">
        <f>'Richesse pop'!S22</f>
        <v>788.42881062674076</v>
      </c>
      <c r="H22" s="53">
        <f>Budget!AC22</f>
        <v>270</v>
      </c>
      <c r="I22" s="53">
        <f>Budget!AD22</f>
        <v>347</v>
      </c>
      <c r="J22" s="53">
        <f>Budget!AE22</f>
        <v>329</v>
      </c>
      <c r="K22" s="53">
        <f>Budget!AF22</f>
        <v>307.60000000000002</v>
      </c>
      <c r="L22" s="53">
        <f>Budget!AG22</f>
        <v>502</v>
      </c>
      <c r="N22">
        <f t="shared" si="2"/>
        <v>0.83486389751552803</v>
      </c>
      <c r="O22">
        <f t="shared" si="3"/>
        <v>0.8886756755213655</v>
      </c>
      <c r="P22">
        <f t="shared" si="4"/>
        <v>0.58858312727688866</v>
      </c>
      <c r="Q22">
        <f t="shared" si="5"/>
        <v>0.41544842135389759</v>
      </c>
      <c r="R22">
        <f t="shared" si="6"/>
        <v>0.63670935566262254</v>
      </c>
      <c r="T22" s="53">
        <f>Données!X23</f>
        <v>529</v>
      </c>
      <c r="U22" s="53">
        <f>Données!AV23</f>
        <v>2254126</v>
      </c>
      <c r="V22" s="53">
        <f>Données!BU23</f>
        <v>19.651</v>
      </c>
      <c r="W22">
        <f t="shared" si="7"/>
        <v>83735.028404536861</v>
      </c>
    </row>
    <row r="23" spans="1:23">
      <c r="A23" t="str">
        <f>Données!A24</f>
        <v>Brésil</v>
      </c>
      <c r="B23">
        <f>'Richesse pop'!O23</f>
        <v>428.22718271940317</v>
      </c>
      <c r="C23">
        <f>'Richesse pop'!P23</f>
        <v>328.84627683577389</v>
      </c>
      <c r="D23">
        <f>'Richesse pop'!Q23</f>
        <v>710.87067821743608</v>
      </c>
      <c r="E23">
        <f>'Richesse pop'!R23</f>
        <v>1225.8912831114635</v>
      </c>
      <c r="F23">
        <f>'Richesse pop'!S23</f>
        <v>915.74104370335647</v>
      </c>
      <c r="H23" s="53">
        <f>Budget!AC23</f>
        <v>17640.5</v>
      </c>
      <c r="I23" s="53">
        <f>Budget!AD23</f>
        <v>20272.2</v>
      </c>
      <c r="J23" s="53">
        <f>Budget!AE23</f>
        <v>22945</v>
      </c>
      <c r="K23" s="53">
        <f>Budget!AF23</f>
        <v>29054.400000000001</v>
      </c>
      <c r="L23" s="53">
        <f>Budget!AG23</f>
        <v>28854</v>
      </c>
      <c r="N23">
        <f t="shared" si="2"/>
        <v>41.194255553737179</v>
      </c>
      <c r="O23">
        <f t="shared" si="3"/>
        <v>61.646433084367729</v>
      </c>
      <c r="P23">
        <f t="shared" si="4"/>
        <v>32.277319494364832</v>
      </c>
      <c r="Q23">
        <f t="shared" si="5"/>
        <v>23.700633490317628</v>
      </c>
      <c r="R23">
        <f t="shared" si="6"/>
        <v>31.508907674719136</v>
      </c>
      <c r="T23" s="53">
        <f>Données!X24</f>
        <v>27766</v>
      </c>
      <c r="U23" s="53">
        <f>Données!AV24</f>
        <v>209469333</v>
      </c>
      <c r="V23" s="53">
        <f>Données!BU24</f>
        <v>1960.19</v>
      </c>
      <c r="W23">
        <f t="shared" si="7"/>
        <v>14787858.958916303</v>
      </c>
    </row>
    <row r="24" spans="1:23">
      <c r="A24" t="str">
        <f>Données!A25</f>
        <v>Brunéi Darussalam</v>
      </c>
      <c r="B24">
        <f>'Richesse pop'!O24</f>
        <v>1487.8655745528811</v>
      </c>
      <c r="C24">
        <f>'Richesse pop'!P24</f>
        <v>2042.1802416680948</v>
      </c>
      <c r="D24">
        <f>'Richesse pop'!Q24</f>
        <v>3457.9213297546148</v>
      </c>
      <c r="E24">
        <f>'Richesse pop'!R24</f>
        <v>4333.1714701933788</v>
      </c>
      <c r="F24">
        <f>'Richesse pop'!S24</f>
        <v>3026.5226503457648</v>
      </c>
      <c r="H24" s="53">
        <f>Budget!AC24</f>
        <v>355</v>
      </c>
      <c r="I24" s="53">
        <f>Budget!AD24</f>
        <v>300</v>
      </c>
      <c r="J24" s="53">
        <f>Budget!AE24</f>
        <v>351.6</v>
      </c>
      <c r="K24" s="53">
        <f>Budget!AF24</f>
        <v>393.2</v>
      </c>
      <c r="L24" s="53">
        <f>Budget!AG24</f>
        <v>369.8</v>
      </c>
      <c r="N24">
        <f t="shared" si="2"/>
        <v>0.23859682357842116</v>
      </c>
      <c r="O24">
        <f t="shared" si="3"/>
        <v>0.14690182280627387</v>
      </c>
      <c r="P24">
        <f t="shared" si="4"/>
        <v>0.10167958333076094</v>
      </c>
      <c r="Q24">
        <f t="shared" si="5"/>
        <v>9.0741851021753459E-2</v>
      </c>
      <c r="R24">
        <f t="shared" si="6"/>
        <v>0.12218643067407814</v>
      </c>
      <c r="T24" s="53">
        <f>Données!X25</f>
        <v>347</v>
      </c>
      <c r="U24" s="53">
        <f>Données!AV25</f>
        <v>428962</v>
      </c>
      <c r="V24" s="53">
        <f>Données!BU25</f>
        <v>13.324999999999999</v>
      </c>
      <c r="W24">
        <f t="shared" si="7"/>
        <v>16472.388040345821</v>
      </c>
    </row>
    <row r="25" spans="1:23">
      <c r="A25" t="str">
        <f>Données!A26</f>
        <v>Bulgarie</v>
      </c>
      <c r="B25">
        <f>'Richesse pop'!O25</f>
        <v>162.30846259369264</v>
      </c>
      <c r="C25">
        <f>'Richesse pop'!P25</f>
        <v>228.93207570532255</v>
      </c>
      <c r="D25">
        <f>'Richesse pop'!Q25</f>
        <v>568.24781592745069</v>
      </c>
      <c r="E25">
        <f>'Richesse pop'!R25</f>
        <v>750.71838569273689</v>
      </c>
      <c r="F25">
        <f>'Richesse pop'!S25</f>
        <v>827.37238107924895</v>
      </c>
      <c r="H25" s="53">
        <f>Budget!AC25</f>
        <v>751.5</v>
      </c>
      <c r="I25" s="53">
        <f>Budget!AD25</f>
        <v>901.6</v>
      </c>
      <c r="J25" s="53">
        <f>Budget!AE25</f>
        <v>942.6</v>
      </c>
      <c r="K25" s="53">
        <f>Budget!AF25</f>
        <v>738.4</v>
      </c>
      <c r="L25" s="53">
        <f>Budget!AG25</f>
        <v>878.8</v>
      </c>
      <c r="N25">
        <f t="shared" si="2"/>
        <v>4.6300728131547437</v>
      </c>
      <c r="O25">
        <f t="shared" si="3"/>
        <v>3.9382860493543252</v>
      </c>
      <c r="P25">
        <f t="shared" si="4"/>
        <v>1.658783322310813</v>
      </c>
      <c r="Q25">
        <f t="shared" si="5"/>
        <v>0.98359120286980861</v>
      </c>
      <c r="R25">
        <f t="shared" si="6"/>
        <v>1.0621577660758597</v>
      </c>
      <c r="T25" s="53">
        <f>Données!X26</f>
        <v>1096</v>
      </c>
      <c r="U25" s="53">
        <f>Données!AV26</f>
        <v>7024216</v>
      </c>
      <c r="V25" s="53">
        <f>Données!BU26</f>
        <v>67.043999999999997</v>
      </c>
      <c r="W25">
        <f t="shared" si="7"/>
        <v>429682.05976642331</v>
      </c>
    </row>
    <row r="26" spans="1:23">
      <c r="A26" t="str">
        <f>Données!A27</f>
        <v>Burkina Faso</v>
      </c>
      <c r="B26">
        <f>'Richesse pop'!O26</f>
        <v>26.146640046648699</v>
      </c>
      <c r="C26">
        <f>'Richesse pop'!P26</f>
        <v>28.834330971606271</v>
      </c>
      <c r="D26">
        <f>'Richesse pop'!Q26</f>
        <v>48.870138272169136</v>
      </c>
      <c r="E26">
        <f>'Richesse pop'!R26</f>
        <v>66.598995918408505</v>
      </c>
      <c r="F26">
        <f>'Richesse pop'!S26</f>
        <v>66.290611423997319</v>
      </c>
      <c r="H26" s="53">
        <f>Budget!AC26</f>
        <v>60</v>
      </c>
      <c r="I26" s="53">
        <f>Budget!AD26</f>
        <v>68.22</v>
      </c>
      <c r="J26" s="53">
        <f>Budget!AE26</f>
        <v>95.78</v>
      </c>
      <c r="K26" s="53">
        <f>Budget!AF26</f>
        <v>131</v>
      </c>
      <c r="L26" s="53">
        <f>Budget!AG26</f>
        <v>219.16</v>
      </c>
      <c r="N26">
        <f t="shared" si="2"/>
        <v>2.2947499140598144</v>
      </c>
      <c r="O26">
        <f t="shared" si="3"/>
        <v>2.365929699120731</v>
      </c>
      <c r="P26">
        <f t="shared" si="4"/>
        <v>1.9598880499698808</v>
      </c>
      <c r="Q26">
        <f t="shared" si="5"/>
        <v>1.9669966219984787</v>
      </c>
      <c r="R26">
        <f t="shared" si="6"/>
        <v>3.3060488550670342</v>
      </c>
      <c r="T26" s="53">
        <f>Données!X27</f>
        <v>312</v>
      </c>
      <c r="U26" s="53">
        <f>Données!AV27</f>
        <v>19751535</v>
      </c>
      <c r="V26" s="53">
        <f>Données!BU27</f>
        <v>14.882</v>
      </c>
      <c r="W26">
        <f t="shared" si="7"/>
        <v>942122.89701923076</v>
      </c>
    </row>
    <row r="27" spans="1:23">
      <c r="A27" t="str">
        <f>Données!A28</f>
        <v>Burundi</v>
      </c>
      <c r="B27">
        <f>'Richesse pop'!O27</f>
        <v>14.12546658608432</v>
      </c>
      <c r="C27">
        <f>'Richesse pop'!P27</f>
        <v>12.695629184921586</v>
      </c>
      <c r="D27">
        <f>'Richesse pop'!Q27</f>
        <v>18.123060228495888</v>
      </c>
      <c r="E27">
        <f>'Richesse pop'!R27</f>
        <v>26.17553099258522</v>
      </c>
      <c r="F27">
        <f>'Richesse pop'!S27</f>
        <v>31.039311913150694</v>
      </c>
      <c r="H27" s="53">
        <f>Budget!AC27</f>
        <v>90.65</v>
      </c>
      <c r="I27" s="53">
        <f>Budget!AD27</f>
        <v>98.080000000000013</v>
      </c>
      <c r="J27" s="53">
        <f>Budget!AE27</f>
        <v>80.999999999999986</v>
      </c>
      <c r="K27" s="53">
        <f>Budget!AF27</f>
        <v>72.899999999999991</v>
      </c>
      <c r="L27" s="53">
        <f>Budget!AG27</f>
        <v>68.900000000000006</v>
      </c>
      <c r="N27">
        <f t="shared" si="2"/>
        <v>6.417487128482092</v>
      </c>
      <c r="O27">
        <f t="shared" si="3"/>
        <v>7.7254934411985037</v>
      </c>
      <c r="P27">
        <f t="shared" si="4"/>
        <v>4.4694438455067989</v>
      </c>
      <c r="Q27">
        <f t="shared" si="5"/>
        <v>2.7850437884393053</v>
      </c>
      <c r="R27">
        <f t="shared" si="6"/>
        <v>2.2197657020485866</v>
      </c>
      <c r="T27" s="53">
        <f>Données!X28</f>
        <v>65.400000000000006</v>
      </c>
      <c r="U27" s="53">
        <f>Données!AV28</f>
        <v>11175378</v>
      </c>
      <c r="V27" s="53">
        <f>Données!BU28</f>
        <v>3.573</v>
      </c>
      <c r="W27">
        <f t="shared" si="7"/>
        <v>610544.73385321104</v>
      </c>
    </row>
    <row r="28" spans="1:23">
      <c r="A28" t="str">
        <f>Données!A29</f>
        <v>Cambodge</v>
      </c>
      <c r="B28">
        <f>'Richesse pop'!O28</f>
        <v>28.283772369747545</v>
      </c>
      <c r="C28">
        <f>'Richesse pop'!P28</f>
        <v>34.769724677708716</v>
      </c>
      <c r="D28">
        <f>'Richesse pop'!Q28</f>
        <v>62.737851601782083</v>
      </c>
      <c r="E28">
        <f>'Richesse pop'!R28</f>
        <v>94.727898820860347</v>
      </c>
      <c r="F28">
        <f>'Richesse pop'!S28</f>
        <v>140.81307233970554</v>
      </c>
      <c r="H28" s="53">
        <f>Budget!AC28</f>
        <v>170.5</v>
      </c>
      <c r="I28" s="53">
        <f>Budget!AD28</f>
        <v>141</v>
      </c>
      <c r="J28" s="53">
        <f>Budget!AE28</f>
        <v>135.88</v>
      </c>
      <c r="K28" s="53">
        <f>Budget!AF28</f>
        <v>251.6</v>
      </c>
      <c r="L28" s="53">
        <f>Budget!AG28</f>
        <v>454.4</v>
      </c>
      <c r="N28">
        <f t="shared" si="2"/>
        <v>6.0281916348035525</v>
      </c>
      <c r="O28">
        <f t="shared" si="3"/>
        <v>4.0552521283091085</v>
      </c>
      <c r="P28">
        <f t="shared" si="4"/>
        <v>2.1658376327974276</v>
      </c>
      <c r="Q28">
        <f t="shared" si="5"/>
        <v>2.6560285104159234</v>
      </c>
      <c r="R28">
        <f t="shared" si="6"/>
        <v>3.2269731243685906</v>
      </c>
      <c r="T28" s="53">
        <f>Données!X29</f>
        <v>543</v>
      </c>
      <c r="U28" s="53">
        <f>Données!AV29</f>
        <v>16249798</v>
      </c>
      <c r="V28" s="53">
        <f>Données!BU29</f>
        <v>26.978999999999999</v>
      </c>
      <c r="W28">
        <f t="shared" si="7"/>
        <v>807372.56029834249</v>
      </c>
    </row>
    <row r="29" spans="1:23">
      <c r="A29" t="str">
        <f>Données!A30</f>
        <v>Cameroun</v>
      </c>
      <c r="B29">
        <f>'Richesse pop'!O29</f>
        <v>71.020727729521951</v>
      </c>
      <c r="C29">
        <f>'Richesse pop'!P29</f>
        <v>77.894574100834092</v>
      </c>
      <c r="D29">
        <f>'Richesse pop'!Q29</f>
        <v>119.87950361779235</v>
      </c>
      <c r="E29">
        <f>'Richesse pop'!R29</f>
        <v>141.43836552155844</v>
      </c>
      <c r="F29">
        <f>'Richesse pop'!S29</f>
        <v>145.39128641280391</v>
      </c>
      <c r="H29" s="53">
        <f>Budget!AC29</f>
        <v>219.5</v>
      </c>
      <c r="I29" s="53">
        <f>Budget!AD29</f>
        <v>241.6</v>
      </c>
      <c r="J29" s="53">
        <f>Budget!AE29</f>
        <v>240.6</v>
      </c>
      <c r="K29" s="53">
        <f>Budget!AF29</f>
        <v>339.4</v>
      </c>
      <c r="L29" s="53">
        <f>Budget!AG29</f>
        <v>400.2</v>
      </c>
      <c r="N29">
        <f t="shared" si="2"/>
        <v>3.0906470127418602</v>
      </c>
      <c r="O29">
        <f t="shared" si="3"/>
        <v>3.1016281016858778</v>
      </c>
      <c r="P29">
        <f t="shared" si="4"/>
        <v>2.0070153173731566</v>
      </c>
      <c r="Q29">
        <f t="shared" si="5"/>
        <v>2.3996318025060015</v>
      </c>
      <c r="R29">
        <f t="shared" si="6"/>
        <v>2.7525721098837206</v>
      </c>
      <c r="T29" s="53">
        <f>Données!X30</f>
        <v>430</v>
      </c>
      <c r="U29" s="53">
        <f>Données!AV30</f>
        <v>25216237</v>
      </c>
      <c r="V29" s="53">
        <f>Données!BU30</f>
        <v>39.219000000000001</v>
      </c>
      <c r="W29">
        <f t="shared" si="7"/>
        <v>2299896.7416348839</v>
      </c>
    </row>
    <row r="30" spans="1:23">
      <c r="A30" t="str">
        <f>Données!A31</f>
        <v>Canada</v>
      </c>
      <c r="B30">
        <f>'Richesse pop'!O30</f>
        <v>2167.2502350244749</v>
      </c>
      <c r="C30">
        <f>'Richesse pop'!P30</f>
        <v>2659.8192927667146</v>
      </c>
      <c r="D30">
        <f>'Richesse pop'!Q30</f>
        <v>4185.6978156484602</v>
      </c>
      <c r="E30">
        <f>'Richesse pop'!R30</f>
        <v>5121.3215934376522</v>
      </c>
      <c r="F30">
        <f>'Richesse pop'!S30</f>
        <v>4504.2318827575136</v>
      </c>
      <c r="H30" s="53">
        <f>Budget!AC30</f>
        <v>12914</v>
      </c>
      <c r="I30" s="53">
        <f>Budget!AD30</f>
        <v>13487.8</v>
      </c>
      <c r="J30" s="53">
        <f>Budget!AE30</f>
        <v>16841.400000000001</v>
      </c>
      <c r="K30" s="53">
        <f>Budget!AF30</f>
        <v>16630</v>
      </c>
      <c r="L30" s="53">
        <f>Budget!AG30</f>
        <v>20189.2</v>
      </c>
      <c r="N30">
        <f t="shared" si="2"/>
        <v>5.9587027798172834</v>
      </c>
      <c r="O30">
        <f t="shared" si="3"/>
        <v>5.070945998729913</v>
      </c>
      <c r="P30">
        <f t="shared" si="4"/>
        <v>4.023558494126716</v>
      </c>
      <c r="Q30">
        <f t="shared" si="5"/>
        <v>3.2472086934179867</v>
      </c>
      <c r="R30">
        <f t="shared" si="6"/>
        <v>4.4822736762921869</v>
      </c>
      <c r="T30" s="53">
        <f>Données!X31</f>
        <v>21621</v>
      </c>
      <c r="U30" s="53">
        <f>Données!AV31</f>
        <v>37058856</v>
      </c>
      <c r="V30" s="53">
        <f>Données!BU31</f>
        <v>1739.11</v>
      </c>
      <c r="W30">
        <f t="shared" si="7"/>
        <v>2980871.7015013178</v>
      </c>
    </row>
    <row r="31" spans="1:23">
      <c r="A31" t="str">
        <f>Données!A32</f>
        <v>Cap Vert</v>
      </c>
      <c r="B31">
        <f>'Richesse pop'!O31</f>
        <v>147.30493201403178</v>
      </c>
      <c r="C31">
        <f>'Richesse pop'!P31</f>
        <v>171.59160475197604</v>
      </c>
      <c r="D31">
        <f>'Richesse pop'!Q31</f>
        <v>309.16613152825005</v>
      </c>
      <c r="E31">
        <f>'Richesse pop'!R31</f>
        <v>355.91005405336949</v>
      </c>
      <c r="F31">
        <f>'Richesse pop'!S31</f>
        <v>338.73101270709208</v>
      </c>
      <c r="H31" s="53">
        <f>Budget!AC31</f>
        <v>6.6999999999999993</v>
      </c>
      <c r="I31" s="53">
        <f>Budget!AD31</f>
        <v>8.24</v>
      </c>
      <c r="J31" s="53">
        <f>Budget!AE31</f>
        <v>8.1199999999999992</v>
      </c>
      <c r="K31" s="53">
        <f>Budget!AF31</f>
        <v>8.18</v>
      </c>
      <c r="L31" s="53">
        <f>Budget!AG31</f>
        <v>9.9199999999999982</v>
      </c>
      <c r="N31">
        <f t="shared" si="2"/>
        <v>4.5483881010594945E-2</v>
      </c>
      <c r="O31">
        <f t="shared" si="3"/>
        <v>4.802099736703528E-2</v>
      </c>
      <c r="P31">
        <f t="shared" si="4"/>
        <v>2.6264196404249519E-2</v>
      </c>
      <c r="Q31">
        <f t="shared" si="5"/>
        <v>2.2983334993884132E-2</v>
      </c>
      <c r="R31">
        <f t="shared" si="6"/>
        <v>2.9285774339706042E-2</v>
      </c>
      <c r="T31" s="53">
        <f>Données!X32</f>
        <v>10.7</v>
      </c>
      <c r="U31" s="53">
        <f>Données!AV32</f>
        <v>543767</v>
      </c>
      <c r="V31" s="53">
        <f>Données!BU32</f>
        <v>2.0419999999999998</v>
      </c>
      <c r="W31">
        <f t="shared" si="7"/>
        <v>103773.10411214954</v>
      </c>
    </row>
    <row r="32" spans="1:23">
      <c r="A32" t="str">
        <f>Données!A33</f>
        <v>Centre Africaine Rép,</v>
      </c>
      <c r="B32">
        <f>'Richesse pop'!O32</f>
        <v>29.501645409842549</v>
      </c>
      <c r="C32">
        <f>'Richesse pop'!P32</f>
        <v>26.897294480493123</v>
      </c>
      <c r="D32">
        <f>'Richesse pop'!Q32</f>
        <v>40.366408508626478</v>
      </c>
      <c r="E32">
        <f>'Richesse pop'!R32</f>
        <v>43.233852440487325</v>
      </c>
      <c r="F32">
        <f>'Richesse pop'!S32</f>
        <v>42.629903841097345</v>
      </c>
      <c r="H32" s="53">
        <f>Budget!AC32</f>
        <v>0</v>
      </c>
      <c r="I32" s="53">
        <f>Budget!AD32</f>
        <v>35.466666666666669</v>
      </c>
      <c r="J32" s="53">
        <f>Budget!AE32</f>
        <v>45.599999999999994</v>
      </c>
      <c r="K32" s="53">
        <f>Budget!AF32</f>
        <v>72.66</v>
      </c>
      <c r="L32" s="53">
        <f>Budget!AG32</f>
        <v>28.839999999999996</v>
      </c>
      <c r="N32">
        <f t="shared" si="2"/>
        <v>0</v>
      </c>
      <c r="O32">
        <f t="shared" si="3"/>
        <v>1.3185960652060511</v>
      </c>
      <c r="P32">
        <f t="shared" si="4"/>
        <v>1.1296521460475006</v>
      </c>
      <c r="Q32">
        <f t="shared" si="5"/>
        <v>1.6806274689496763</v>
      </c>
      <c r="R32">
        <f t="shared" si="6"/>
        <v>0.67652040941731617</v>
      </c>
      <c r="T32" s="53">
        <f>Données!X33</f>
        <v>31</v>
      </c>
      <c r="U32" s="53">
        <f>Données!AV33</f>
        <v>4666377</v>
      </c>
      <c r="V32" s="53">
        <f>Données!BU33</f>
        <v>2.2850000000000001</v>
      </c>
      <c r="W32">
        <f t="shared" si="7"/>
        <v>343957.14338709682</v>
      </c>
    </row>
    <row r="33" spans="1:23">
      <c r="A33" t="str">
        <f>Données!A34</f>
        <v>Chili</v>
      </c>
      <c r="B33">
        <f>'Richesse pop'!O33</f>
        <v>519.75192343148012</v>
      </c>
      <c r="C33">
        <f>'Richesse pop'!P33</f>
        <v>501.71477222752344</v>
      </c>
      <c r="D33">
        <f>'Richesse pop'!Q33</f>
        <v>971.95606428618612</v>
      </c>
      <c r="E33">
        <f>'Richesse pop'!R33</f>
        <v>1466.4990174017983</v>
      </c>
      <c r="F33">
        <f>'Richesse pop'!S33</f>
        <v>1488.8676472872939</v>
      </c>
      <c r="H33" s="53">
        <f>Budget!AC33</f>
        <v>2786.5</v>
      </c>
      <c r="I33" s="53">
        <f>Budget!AD33</f>
        <v>3280</v>
      </c>
      <c r="J33" s="53">
        <f>Budget!AE33</f>
        <v>4428.6000000000004</v>
      </c>
      <c r="K33" s="53">
        <f>Budget!AF33</f>
        <v>4933</v>
      </c>
      <c r="L33" s="53">
        <f>Budget!AG33</f>
        <v>5280.2</v>
      </c>
      <c r="N33">
        <f t="shared" si="2"/>
        <v>5.3612115210716471</v>
      </c>
      <c r="O33">
        <f t="shared" si="3"/>
        <v>6.537579081910204</v>
      </c>
      <c r="P33">
        <f t="shared" si="4"/>
        <v>4.5563787939863376</v>
      </c>
      <c r="Q33">
        <f t="shared" si="5"/>
        <v>3.3637935937657937</v>
      </c>
      <c r="R33">
        <f t="shared" si="6"/>
        <v>3.5464535814318259</v>
      </c>
      <c r="T33" s="53">
        <f>Données!X34</f>
        <v>5571</v>
      </c>
      <c r="U33" s="53">
        <f>Données!AV34</f>
        <v>18729160</v>
      </c>
      <c r="V33" s="53">
        <f>Données!BU34</f>
        <v>295.61399999999998</v>
      </c>
      <c r="W33">
        <f t="shared" si="7"/>
        <v>993825.50785137317</v>
      </c>
    </row>
    <row r="34" spans="1:23">
      <c r="A34" t="str">
        <f>Données!A35</f>
        <v>Chine</v>
      </c>
      <c r="B34">
        <f>'Richesse pop'!O34</f>
        <v>85.370409713509204</v>
      </c>
      <c r="C34">
        <f>'Richesse pop'!P34</f>
        <v>119.9150853912182</v>
      </c>
      <c r="D34">
        <f>'Richesse pop'!Q34</f>
        <v>278.97698124318896</v>
      </c>
      <c r="E34">
        <f>'Richesse pop'!R34</f>
        <v>626.69872582608104</v>
      </c>
      <c r="F34">
        <f>'Richesse pop'!S34</f>
        <v>899.02836131604033</v>
      </c>
      <c r="H34" s="53">
        <f>Budget!AC34</f>
        <v>34591</v>
      </c>
      <c r="I34" s="53">
        <f>Budget!AD34</f>
        <v>56113.599999999999</v>
      </c>
      <c r="J34" s="53">
        <f>Budget!AE34</f>
        <v>100586</v>
      </c>
      <c r="K34" s="53">
        <f>Budget!AF34</f>
        <v>163218</v>
      </c>
      <c r="L34" s="53">
        <f>Budget!AG34</f>
        <v>227393.8</v>
      </c>
      <c r="N34">
        <f t="shared" si="2"/>
        <v>405.18723192359522</v>
      </c>
      <c r="O34">
        <f t="shared" si="3"/>
        <v>467.94446100698349</v>
      </c>
      <c r="P34">
        <f t="shared" si="4"/>
        <v>360.55304474141354</v>
      </c>
      <c r="Q34">
        <f t="shared" si="5"/>
        <v>260.44093162125819</v>
      </c>
      <c r="R34">
        <f t="shared" si="6"/>
        <v>252.93284370598738</v>
      </c>
      <c r="T34" s="53">
        <f>Données!X35</f>
        <v>249997</v>
      </c>
      <c r="U34" s="53">
        <f>Données!AV35</f>
        <v>1392730000</v>
      </c>
      <c r="V34" s="53">
        <f>Données!BU35</f>
        <v>14216.5</v>
      </c>
      <c r="W34">
        <f t="shared" si="7"/>
        <v>79199934.579214945</v>
      </c>
    </row>
    <row r="35" spans="1:23">
      <c r="A35" t="str">
        <f>Données!A36</f>
        <v>Chypre</v>
      </c>
      <c r="B35">
        <f>'Richesse pop'!O35</f>
        <v>1131.1090133358914</v>
      </c>
      <c r="C35">
        <f>'Richesse pop'!P35</f>
        <v>1303.8588793410013</v>
      </c>
      <c r="D35">
        <f>'Richesse pop'!Q35</f>
        <v>2204.3897822037238</v>
      </c>
      <c r="E35">
        <f>'Richesse pop'!R35</f>
        <v>2215.9099128150974</v>
      </c>
      <c r="F35">
        <f>'Richesse pop'!S35</f>
        <v>1897.2804294020766</v>
      </c>
      <c r="H35" s="53">
        <f>Budget!AC35</f>
        <v>534.5</v>
      </c>
      <c r="I35" s="53">
        <f>Budget!AD35</f>
        <v>399.6</v>
      </c>
      <c r="J35" s="53">
        <f>Budget!AE35</f>
        <v>374.4</v>
      </c>
      <c r="K35" s="53">
        <f>Budget!AF35</f>
        <v>346.2</v>
      </c>
      <c r="L35" s="53">
        <f>Budget!AG35</f>
        <v>345.6</v>
      </c>
      <c r="N35">
        <f t="shared" si="2"/>
        <v>0.47254508071122248</v>
      </c>
      <c r="O35">
        <f t="shared" si="3"/>
        <v>0.30647488492156955</v>
      </c>
      <c r="P35">
        <f t="shared" si="4"/>
        <v>0.16984292116692407</v>
      </c>
      <c r="Q35">
        <f t="shared" si="5"/>
        <v>0.15623378820494857</v>
      </c>
      <c r="R35">
        <f t="shared" si="6"/>
        <v>0.18215546560447843</v>
      </c>
      <c r="T35" s="53">
        <f>Données!X36</f>
        <v>382</v>
      </c>
      <c r="U35" s="53">
        <f>Données!AV36</f>
        <v>1189265</v>
      </c>
      <c r="V35" s="53">
        <f>Données!BU36</f>
        <v>24.638000000000002</v>
      </c>
      <c r="W35">
        <f t="shared" si="7"/>
        <v>76704.479240837711</v>
      </c>
    </row>
    <row r="36" spans="1:23">
      <c r="A36" t="str">
        <f>Données!A37</f>
        <v>Colombie</v>
      </c>
      <c r="B36">
        <f>'Richesse pop'!O36</f>
        <v>284.50393711372431</v>
      </c>
      <c r="C36">
        <f>'Richesse pop'!P36</f>
        <v>246.16104417478255</v>
      </c>
      <c r="D36">
        <f>'Richesse pop'!Q36</f>
        <v>451.47021381216393</v>
      </c>
      <c r="E36">
        <f>'Richesse pop'!R36</f>
        <v>761.16463803058434</v>
      </c>
      <c r="F36">
        <f>'Richesse pop'!S36</f>
        <v>641.55991956623552</v>
      </c>
      <c r="H36" s="53">
        <f>Budget!AC36</f>
        <v>4643</v>
      </c>
      <c r="I36" s="53">
        <f>Budget!AD36</f>
        <v>5599.8</v>
      </c>
      <c r="J36" s="53">
        <f>Budget!AE36</f>
        <v>7554.8</v>
      </c>
      <c r="K36" s="53">
        <f>Budget!AF36</f>
        <v>8998.6</v>
      </c>
      <c r="L36" s="53">
        <f>Budget!AG36</f>
        <v>9966.7999999999993</v>
      </c>
      <c r="N36">
        <f t="shared" si="2"/>
        <v>16.319633559742481</v>
      </c>
      <c r="O36">
        <f t="shared" si="3"/>
        <v>22.748522288619949</v>
      </c>
      <c r="P36">
        <f t="shared" si="4"/>
        <v>16.733772835660883</v>
      </c>
      <c r="Q36">
        <f t="shared" si="5"/>
        <v>11.822146682066998</v>
      </c>
      <c r="R36">
        <f t="shared" si="6"/>
        <v>15.53525975677945</v>
      </c>
      <c r="T36" s="53">
        <f>Données!X37</f>
        <v>10603</v>
      </c>
      <c r="U36" s="53">
        <f>Données!AV37</f>
        <v>49648685</v>
      </c>
      <c r="V36" s="53">
        <f>Données!BU37</f>
        <v>336.59899999999999</v>
      </c>
      <c r="W36">
        <f t="shared" si="7"/>
        <v>1576129.1825252287</v>
      </c>
    </row>
    <row r="37" spans="1:23">
      <c r="A37" t="str">
        <f>Données!A38</f>
        <v>Corée du Nord</v>
      </c>
      <c r="B37">
        <f>'Richesse pop'!O37</f>
        <v>0</v>
      </c>
      <c r="C37">
        <f>'Richesse pop'!P37</f>
        <v>0</v>
      </c>
      <c r="D37">
        <f>'Richesse pop'!Q37</f>
        <v>124.16672936355782</v>
      </c>
      <c r="E37">
        <f>'Richesse pop'!R37</f>
        <v>122.99810861277302</v>
      </c>
      <c r="F37">
        <f>'Richesse pop'!S37</f>
        <v>125.41467233997732</v>
      </c>
      <c r="H37" s="53">
        <f>Budget!AC37</f>
        <v>0</v>
      </c>
      <c r="I37" s="53">
        <f>Budget!AD37</f>
        <v>0</v>
      </c>
      <c r="J37" s="53">
        <f>Budget!AE37</f>
        <v>0</v>
      </c>
      <c r="K37" s="53">
        <f>Budget!AF37</f>
        <v>0</v>
      </c>
      <c r="L37" s="53">
        <f>Budget!AG37</f>
        <v>1604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12.789572145528838</v>
      </c>
      <c r="T37" s="53">
        <f>Données!X38</f>
        <v>1604</v>
      </c>
      <c r="U37" s="53">
        <f>Données!AV38</f>
        <v>25549819</v>
      </c>
      <c r="V37" s="53">
        <f>Données!BU38</f>
        <v>0</v>
      </c>
      <c r="W37">
        <f t="shared" si="7"/>
        <v>0</v>
      </c>
    </row>
    <row r="38" spans="1:23">
      <c r="A38" t="str">
        <f>Données!A39</f>
        <v>Corée du Sud</v>
      </c>
      <c r="B38">
        <f>'Richesse pop'!O38</f>
        <v>925.1480950382969</v>
      </c>
      <c r="C38">
        <f>'Richesse pop'!P38</f>
        <v>1323.1648385409851</v>
      </c>
      <c r="D38">
        <f>'Richesse pop'!Q38</f>
        <v>2026.0153368523638</v>
      </c>
      <c r="E38">
        <f>'Richesse pop'!R38</f>
        <v>2486.0707096977671</v>
      </c>
      <c r="F38">
        <f>'Richesse pop'!S38</f>
        <v>2962.3380721870353</v>
      </c>
      <c r="H38" s="53">
        <f>Budget!AC38</f>
        <v>20310.5</v>
      </c>
      <c r="I38" s="53">
        <f>Budget!AD38</f>
        <v>22625.200000000001</v>
      </c>
      <c r="J38" s="53">
        <f>Budget!AE38</f>
        <v>28861.4</v>
      </c>
      <c r="K38" s="53">
        <f>Budget!AF38</f>
        <v>33989.199999999997</v>
      </c>
      <c r="L38" s="53">
        <f>Budget!AG38</f>
        <v>39876.800000000003</v>
      </c>
      <c r="N38">
        <f t="shared" si="2"/>
        <v>21.953782436485739</v>
      </c>
      <c r="O38">
        <f t="shared" si="3"/>
        <v>17.09930565034372</v>
      </c>
      <c r="P38">
        <f t="shared" si="4"/>
        <v>14.24540055300832</v>
      </c>
      <c r="Q38">
        <f t="shared" si="5"/>
        <v>13.671855698799526</v>
      </c>
      <c r="R38">
        <f t="shared" si="6"/>
        <v>13.461258988093737</v>
      </c>
      <c r="T38" s="53">
        <f>Données!X39</f>
        <v>43070</v>
      </c>
      <c r="U38" s="53">
        <f>Données!AV39</f>
        <v>51635256</v>
      </c>
      <c r="V38" s="53">
        <f>Données!BU39</f>
        <v>1656.67</v>
      </c>
      <c r="W38">
        <f t="shared" si="7"/>
        <v>1986129.0819020201</v>
      </c>
    </row>
    <row r="39" spans="1:23">
      <c r="A39" t="str">
        <f>Données!A40</f>
        <v>Costa Rica</v>
      </c>
      <c r="B39">
        <f>'Richesse pop'!O39</f>
        <v>362.12579088623863</v>
      </c>
      <c r="C39">
        <f>'Richesse pop'!P39</f>
        <v>406.12930055330372</v>
      </c>
      <c r="D39">
        <f>'Richesse pop'!Q39</f>
        <v>595.7426555583445</v>
      </c>
      <c r="E39">
        <f>'Richesse pop'!R39</f>
        <v>976.45640139363559</v>
      </c>
      <c r="F39">
        <f>'Richesse pop'!S39</f>
        <v>1183.3832371811013</v>
      </c>
      <c r="H39" s="53">
        <f>Budget!AC39</f>
        <v>0</v>
      </c>
      <c r="I39" s="53">
        <f>Budget!AD39</f>
        <v>0</v>
      </c>
      <c r="J39" s="53">
        <f>Budget!AE39</f>
        <v>0</v>
      </c>
      <c r="K39" s="53">
        <f>Budget!AF39</f>
        <v>0</v>
      </c>
      <c r="L39" s="53">
        <f>Budget!AG39</f>
        <v>0</v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0</v>
      </c>
      <c r="R39">
        <f t="shared" si="6"/>
        <v>0</v>
      </c>
      <c r="T39" s="53">
        <f>Données!X40</f>
        <v>0</v>
      </c>
      <c r="U39" s="53">
        <f>Données!AV40</f>
        <v>4999441</v>
      </c>
      <c r="V39" s="53">
        <f>Données!BU40</f>
        <v>60.459000000000003</v>
      </c>
      <c r="W39" t="e">
        <f t="shared" si="7"/>
        <v>#DIV/0!</v>
      </c>
    </row>
    <row r="40" spans="1:23">
      <c r="A40" t="str">
        <f>Données!A41</f>
        <v>Côte d'Ivoire</v>
      </c>
      <c r="B40">
        <f>'Richesse pop'!O40</f>
        <v>79.024129634864508</v>
      </c>
      <c r="C40">
        <f>'Richesse pop'!P40</f>
        <v>76.783775492313922</v>
      </c>
      <c r="D40">
        <f>'Richesse pop'!Q40</f>
        <v>108.11567660321916</v>
      </c>
      <c r="E40">
        <f>'Richesse pop'!R40</f>
        <v>133.45761039737579</v>
      </c>
      <c r="F40">
        <f>'Richesse pop'!S40</f>
        <v>161.43410909916057</v>
      </c>
      <c r="H40" s="53">
        <f>Budget!AC40</f>
        <v>0</v>
      </c>
      <c r="I40" s="53">
        <f>Budget!AD40</f>
        <v>291.5</v>
      </c>
      <c r="J40" s="53">
        <f>Budget!AE40</f>
        <v>323</v>
      </c>
      <c r="K40" s="53">
        <f>Budget!AF40</f>
        <v>375</v>
      </c>
      <c r="L40" s="53">
        <f>Budget!AG40</f>
        <v>574.20000000000005</v>
      </c>
      <c r="N40">
        <f t="shared" si="2"/>
        <v>0</v>
      </c>
      <c r="O40">
        <f t="shared" si="3"/>
        <v>3.7963749259656976</v>
      </c>
      <c r="P40">
        <f t="shared" si="4"/>
        <v>2.9875408465083098</v>
      </c>
      <c r="Q40">
        <f t="shared" si="5"/>
        <v>2.8098809718188518</v>
      </c>
      <c r="R40">
        <f t="shared" si="6"/>
        <v>3.5568691350555843</v>
      </c>
      <c r="T40" s="53">
        <f>Données!X41</f>
        <v>608</v>
      </c>
      <c r="U40" s="53">
        <f>Données!AV41</f>
        <v>25069229</v>
      </c>
      <c r="V40" s="53">
        <f>Données!BU41</f>
        <v>45.252000000000002</v>
      </c>
      <c r="W40">
        <f t="shared" si="7"/>
        <v>1865843.3399802633</v>
      </c>
    </row>
    <row r="41" spans="1:23">
      <c r="A41" t="str">
        <f>Données!A42</f>
        <v>Croatie</v>
      </c>
      <c r="B41">
        <f>'Richesse pop'!O41</f>
        <v>538.65609285051232</v>
      </c>
      <c r="C41">
        <f>'Richesse pop'!P41</f>
        <v>683.28351581458833</v>
      </c>
      <c r="D41">
        <f>'Richesse pop'!Q41</f>
        <v>1341.388380902672</v>
      </c>
      <c r="E41">
        <f>'Richesse pop'!R41</f>
        <v>1380.9136276967254</v>
      </c>
      <c r="F41">
        <f>'Richesse pop'!S41</f>
        <v>1341.7789082903425</v>
      </c>
      <c r="H41" s="53">
        <f>Budget!AC41</f>
        <v>1873</v>
      </c>
      <c r="I41" s="53">
        <f>Budget!AD41</f>
        <v>1041.4000000000001</v>
      </c>
      <c r="J41" s="53">
        <f>Budget!AE41</f>
        <v>953.8</v>
      </c>
      <c r="K41" s="53">
        <f>Budget!AF41</f>
        <v>857</v>
      </c>
      <c r="L41" s="53">
        <f>Budget!AG41</f>
        <v>801.2</v>
      </c>
      <c r="N41">
        <f t="shared" si="2"/>
        <v>3.4771722159277503</v>
      </c>
      <c r="O41">
        <f t="shared" si="3"/>
        <v>1.5241111133179863</v>
      </c>
      <c r="P41">
        <f t="shared" si="4"/>
        <v>0.71105431773469752</v>
      </c>
      <c r="Q41">
        <f t="shared" si="5"/>
        <v>0.62060362271130642</v>
      </c>
      <c r="R41">
        <f t="shared" si="6"/>
        <v>0.59711774797598127</v>
      </c>
      <c r="T41" s="53">
        <f>Données!X42</f>
        <v>890</v>
      </c>
      <c r="U41" s="53">
        <f>Données!AV42</f>
        <v>4089400</v>
      </c>
      <c r="V41" s="53">
        <f>Données!BU42</f>
        <v>61.252000000000002</v>
      </c>
      <c r="W41">
        <f t="shared" si="7"/>
        <v>281442.6166292135</v>
      </c>
    </row>
    <row r="42" spans="1:23">
      <c r="A42" t="str">
        <f>Données!A43</f>
        <v>Cuba</v>
      </c>
      <c r="B42">
        <f>'Richesse pop'!O42</f>
        <v>244.53787810369866</v>
      </c>
      <c r="C42">
        <f>'Richesse pop'!P42</f>
        <v>303.62533726818242</v>
      </c>
      <c r="D42">
        <f>'Richesse pop'!Q42</f>
        <v>493.60186431747331</v>
      </c>
      <c r="E42">
        <f>'Richesse pop'!R42</f>
        <v>646.90998677392554</v>
      </c>
      <c r="F42">
        <f>'Richesse pop'!S42</f>
        <v>798.14215614622037</v>
      </c>
      <c r="H42" s="53">
        <f>Budget!AC42</f>
        <v>28</v>
      </c>
      <c r="I42" s="53">
        <f>Budget!AD42</f>
        <v>0</v>
      </c>
      <c r="J42" s="53">
        <f>Budget!AE42</f>
        <v>91.66</v>
      </c>
      <c r="K42" s="53">
        <f>Budget!AF42</f>
        <v>116.12</v>
      </c>
      <c r="L42" s="53">
        <f>Budget!AG42</f>
        <v>120.86666666666667</v>
      </c>
      <c r="N42">
        <f t="shared" si="2"/>
        <v>0.11450168872458412</v>
      </c>
      <c r="O42">
        <f t="shared" si="3"/>
        <v>0</v>
      </c>
      <c r="P42">
        <f t="shared" si="4"/>
        <v>0.18569621921250767</v>
      </c>
      <c r="Q42">
        <f t="shared" si="5"/>
        <v>0.17949947036538833</v>
      </c>
      <c r="R42">
        <f t="shared" si="6"/>
        <v>0.15143501159024583</v>
      </c>
      <c r="T42" s="53">
        <f>Données!X43</f>
        <v>0</v>
      </c>
      <c r="U42" s="53">
        <f>Données!AV43</f>
        <v>11338138</v>
      </c>
      <c r="V42" s="53">
        <f>Données!BU43</f>
        <v>94.73</v>
      </c>
      <c r="W42" t="e">
        <f t="shared" si="7"/>
        <v>#DIV/0!</v>
      </c>
    </row>
    <row r="43" spans="1:23">
      <c r="A43" t="str">
        <f>Données!A44</f>
        <v>Danemark</v>
      </c>
      <c r="B43">
        <f>'Richesse pop'!O43</f>
        <v>3340.4328884065517</v>
      </c>
      <c r="C43">
        <f>'Richesse pop'!P43</f>
        <v>3636.3112618665064</v>
      </c>
      <c r="D43">
        <f>'Richesse pop'!Q43</f>
        <v>5638.8769241091359</v>
      </c>
      <c r="E43">
        <f>'Richesse pop'!R43</f>
        <v>6041.5863225400644</v>
      </c>
      <c r="F43">
        <f>'Richesse pop'!S43</f>
        <v>5727.9735338145838</v>
      </c>
      <c r="H43" s="53">
        <f>Budget!AC43</f>
        <v>4021.5</v>
      </c>
      <c r="I43" s="53">
        <f>Budget!AD43</f>
        <v>3998</v>
      </c>
      <c r="J43" s="53">
        <f>Budget!AE43</f>
        <v>3991.4</v>
      </c>
      <c r="K43" s="53">
        <f>Budget!AF43</f>
        <v>3831.8</v>
      </c>
      <c r="L43" s="53">
        <f>Budget!AG43</f>
        <v>3822.8</v>
      </c>
      <c r="N43">
        <f t="shared" si="2"/>
        <v>1.2038858837599129</v>
      </c>
      <c r="O43">
        <f t="shared" si="3"/>
        <v>1.099465835591819</v>
      </c>
      <c r="P43">
        <f t="shared" si="4"/>
        <v>0.70783598466827435</v>
      </c>
      <c r="Q43">
        <f t="shared" si="5"/>
        <v>0.63423739982068095</v>
      </c>
      <c r="R43">
        <f t="shared" si="6"/>
        <v>0.66739135183367027</v>
      </c>
      <c r="T43" s="53">
        <f>Données!X44</f>
        <v>4228</v>
      </c>
      <c r="U43" s="53">
        <f>Données!AV44</f>
        <v>5797446</v>
      </c>
      <c r="V43" s="53">
        <f>Données!BU44</f>
        <v>349.524</v>
      </c>
      <c r="W43">
        <f t="shared" si="7"/>
        <v>479268.33389403974</v>
      </c>
    </row>
    <row r="44" spans="1:23">
      <c r="A44" t="str">
        <f>Données!A45</f>
        <v>Djibouti</v>
      </c>
      <c r="B44">
        <f>'Richesse pop'!O44</f>
        <v>76.425018725940618</v>
      </c>
      <c r="C44">
        <f>'Richesse pop'!P44</f>
        <v>81.071984574063663</v>
      </c>
      <c r="D44">
        <f>'Richesse pop'!Q44</f>
        <v>107.38807617427308</v>
      </c>
      <c r="E44">
        <f>'Richesse pop'!R44</f>
        <v>155.04154353697757</v>
      </c>
      <c r="F44">
        <f>'Richesse pop'!S44</f>
        <v>218.33779038696545</v>
      </c>
      <c r="H44" s="53">
        <f>Budget!AC44</f>
        <v>45.15</v>
      </c>
      <c r="I44" s="53">
        <f>Budget!AD44</f>
        <v>52.620000000000005</v>
      </c>
      <c r="J44" s="53">
        <f>Budget!AE44</f>
        <v>57.625</v>
      </c>
      <c r="K44" s="53">
        <f>Budget!AF44</f>
        <v>0</v>
      </c>
      <c r="L44" s="53">
        <f>Budget!AG44</f>
        <v>0</v>
      </c>
      <c r="N44">
        <f t="shared" si="2"/>
        <v>0.59077512511848329</v>
      </c>
      <c r="O44">
        <f t="shared" si="3"/>
        <v>0.64905281739993392</v>
      </c>
      <c r="P44">
        <f t="shared" si="4"/>
        <v>0.53660519913294802</v>
      </c>
      <c r="Q44">
        <f t="shared" si="5"/>
        <v>0</v>
      </c>
      <c r="R44">
        <f t="shared" si="6"/>
        <v>0</v>
      </c>
      <c r="T44" s="53">
        <f>Données!X45</f>
        <v>0</v>
      </c>
      <c r="U44" s="53">
        <f>Données!AV45</f>
        <v>958920</v>
      </c>
      <c r="V44" s="53">
        <f>Données!BU45</f>
        <v>2.3919999999999999</v>
      </c>
      <c r="W44" t="e">
        <f t="shared" si="7"/>
        <v>#DIV/0!</v>
      </c>
    </row>
    <row r="45" spans="1:23">
      <c r="A45" t="str">
        <f>Données!A46</f>
        <v>Égypte</v>
      </c>
      <c r="B45">
        <f>'Richesse pop'!O45</f>
        <v>137.77498046978121</v>
      </c>
      <c r="C45">
        <f>'Richesse pop'!P45</f>
        <v>130.16682204911896</v>
      </c>
      <c r="D45">
        <f>'Richesse pop'!Q45</f>
        <v>182.21680423876086</v>
      </c>
      <c r="E45">
        <f>'Richesse pop'!R45</f>
        <v>312.12990662070223</v>
      </c>
      <c r="F45">
        <f>'Richesse pop'!S45</f>
        <v>303.90840917843587</v>
      </c>
      <c r="H45" s="53">
        <f>Budget!AC45</f>
        <v>2448</v>
      </c>
      <c r="I45" s="53">
        <f>Budget!AD45</f>
        <v>3292.2</v>
      </c>
      <c r="J45" s="53">
        <f>Budget!AE45</f>
        <v>3408.6</v>
      </c>
      <c r="K45" s="53">
        <f>Budget!AF45</f>
        <v>3129.6</v>
      </c>
      <c r="L45" s="53">
        <f>Budget!AG45</f>
        <v>3039.2</v>
      </c>
      <c r="N45">
        <f t="shared" si="2"/>
        <v>17.768102682017297</v>
      </c>
      <c r="O45">
        <f t="shared" si="3"/>
        <v>25.292159308903425</v>
      </c>
      <c r="P45">
        <f t="shared" si="4"/>
        <v>18.706287898308602</v>
      </c>
      <c r="Q45">
        <f t="shared" si="5"/>
        <v>10.026594483953327</v>
      </c>
      <c r="R45">
        <f t="shared" si="6"/>
        <v>10.000381391933031</v>
      </c>
      <c r="T45" s="53">
        <f>Données!X46</f>
        <v>3110</v>
      </c>
      <c r="U45" s="53">
        <f>Données!AV46</f>
        <v>98423595</v>
      </c>
      <c r="V45" s="53">
        <f>Données!BU46</f>
        <v>299.589</v>
      </c>
      <c r="W45">
        <f t="shared" si="7"/>
        <v>9481230.3544871379</v>
      </c>
    </row>
    <row r="46" spans="1:23">
      <c r="A46" t="str">
        <f>Données!A47</f>
        <v>Émirats arabes unis</v>
      </c>
      <c r="B46">
        <f>'Richesse pop'!O46</f>
        <v>2703.7946805535948</v>
      </c>
      <c r="C46">
        <f>'Richesse pop'!P46</f>
        <v>3329.5038556605255</v>
      </c>
      <c r="D46">
        <f>'Richesse pop'!Q46</f>
        <v>3958.4992268888172</v>
      </c>
      <c r="E46">
        <f>'Richesse pop'!R46</f>
        <v>4013.9203061385901</v>
      </c>
      <c r="F46">
        <f>'Richesse pop'!S46</f>
        <v>4133.8854956496525</v>
      </c>
      <c r="H46" s="53">
        <f>Budget!AC46</f>
        <v>8149.5</v>
      </c>
      <c r="I46" s="53">
        <f>Budget!AD46</f>
        <v>10765.8</v>
      </c>
      <c r="J46" s="53">
        <f>Budget!AE46</f>
        <v>12252.6</v>
      </c>
      <c r="K46" s="53">
        <f>Budget!AF46</f>
        <v>22687.599999999999</v>
      </c>
      <c r="L46" s="53">
        <f>Budget!AG46</f>
        <v>0</v>
      </c>
      <c r="N46">
        <f t="shared" si="2"/>
        <v>3.0140972088647691</v>
      </c>
      <c r="O46">
        <f t="shared" si="3"/>
        <v>3.2334547328116008</v>
      </c>
      <c r="P46">
        <f t="shared" si="4"/>
        <v>3.0952639618499895</v>
      </c>
      <c r="Q46">
        <f t="shared" si="5"/>
        <v>5.6522298076778643</v>
      </c>
      <c r="R46">
        <f t="shared" si="6"/>
        <v>0</v>
      </c>
      <c r="T46" s="53">
        <f>Données!X47</f>
        <v>0</v>
      </c>
      <c r="U46" s="53">
        <f>Données!AV47</f>
        <v>9630959</v>
      </c>
      <c r="V46" s="53">
        <f>Données!BU47</f>
        <v>427.87599999999998</v>
      </c>
      <c r="W46" t="e">
        <f t="shared" si="7"/>
        <v>#DIV/0!</v>
      </c>
    </row>
    <row r="47" spans="1:23">
      <c r="A47" t="str">
        <f>Données!A48</f>
        <v>Équateur</v>
      </c>
      <c r="B47">
        <f>'Richesse pop'!O47</f>
        <v>191.61087384201107</v>
      </c>
      <c r="C47">
        <f>'Richesse pop'!P47</f>
        <v>213.62196830299331</v>
      </c>
      <c r="D47">
        <f>'Richesse pop'!Q47</f>
        <v>368.71283593869197</v>
      </c>
      <c r="E47">
        <f>'Richesse pop'!R47</f>
        <v>560.30738658114888</v>
      </c>
      <c r="F47">
        <f>'Richesse pop'!S47</f>
        <v>621.66360813768938</v>
      </c>
      <c r="H47" s="53">
        <f>Budget!AC47</f>
        <v>1822</v>
      </c>
      <c r="I47" s="53">
        <f>Budget!AD47</f>
        <v>939.8</v>
      </c>
      <c r="J47" s="53">
        <f>Budget!AE47</f>
        <v>1909.4</v>
      </c>
      <c r="K47" s="53">
        <f>Budget!AF47</f>
        <v>2881.6</v>
      </c>
      <c r="L47" s="53">
        <f>Budget!AG47</f>
        <v>2548.6</v>
      </c>
      <c r="N47">
        <f t="shared" si="2"/>
        <v>9.5088549176091846</v>
      </c>
      <c r="O47">
        <f t="shared" si="3"/>
        <v>4.3993602692913267</v>
      </c>
      <c r="P47">
        <f t="shared" si="4"/>
        <v>5.1785558133308038</v>
      </c>
      <c r="Q47">
        <f t="shared" si="5"/>
        <v>5.1428913289592337</v>
      </c>
      <c r="R47">
        <f t="shared" si="6"/>
        <v>4.0996448346635761</v>
      </c>
      <c r="T47" s="53">
        <f>Données!X48</f>
        <v>2549</v>
      </c>
      <c r="U47" s="53">
        <f>Données!AV48</f>
        <v>17084357</v>
      </c>
      <c r="V47" s="53">
        <f>Données!BU48</f>
        <v>106.289</v>
      </c>
      <c r="W47">
        <f t="shared" si="7"/>
        <v>712388.86668222828</v>
      </c>
    </row>
    <row r="48" spans="1:23">
      <c r="A48" s="72" t="str">
        <f>Données!A49</f>
        <v>Érythrée</v>
      </c>
      <c r="B48">
        <f>'Richesse pop'!O48</f>
        <v>23.688488251810259</v>
      </c>
      <c r="C48">
        <f>'Richesse pop'!P48</f>
        <v>21.958675943495678</v>
      </c>
      <c r="D48">
        <f>'Richesse pop'!Q48</f>
        <v>31.21418826739427</v>
      </c>
      <c r="E48">
        <f>'Richesse pop'!R48</f>
        <v>67.886522299791025</v>
      </c>
      <c r="F48">
        <f>'Richesse pop'!S48</f>
        <v>129.26659412404788</v>
      </c>
      <c r="H48" s="53">
        <f>Budget!AC48</f>
        <v>1455</v>
      </c>
      <c r="I48" s="53">
        <f>Budget!AD48</f>
        <v>977.25</v>
      </c>
      <c r="J48" s="53">
        <f>Budget!AE48</f>
        <v>0</v>
      </c>
      <c r="K48" s="53">
        <f>Budget!AF48</f>
        <v>0</v>
      </c>
      <c r="L48" s="53">
        <f>Budget!AG48</f>
        <v>0</v>
      </c>
      <c r="N48">
        <f t="shared" si="2"/>
        <v>61.422239550842164</v>
      </c>
      <c r="O48">
        <f t="shared" si="3"/>
        <v>44.504049447911669</v>
      </c>
      <c r="P48">
        <f t="shared" si="4"/>
        <v>0</v>
      </c>
      <c r="Q48">
        <f t="shared" si="5"/>
        <v>0</v>
      </c>
      <c r="R48">
        <f t="shared" si="6"/>
        <v>0</v>
      </c>
      <c r="T48" s="53">
        <f>Données!X49</f>
        <v>0</v>
      </c>
      <c r="U48" s="53">
        <f>Données!AV49</f>
        <v>5617000</v>
      </c>
      <c r="V48" s="53">
        <f>Données!BU49</f>
        <v>7.718</v>
      </c>
      <c r="W48" t="e">
        <f t="shared" si="7"/>
        <v>#DIV/0!</v>
      </c>
    </row>
    <row r="49" spans="1:23">
      <c r="A49" t="str">
        <f>Données!A50</f>
        <v>Espagne</v>
      </c>
      <c r="B49">
        <f>'Richesse pop'!O49</f>
        <v>1552.2243387402793</v>
      </c>
      <c r="C49">
        <f>'Richesse pop'!P49</f>
        <v>1880.1037552651992</v>
      </c>
      <c r="D49">
        <f>'Richesse pop'!Q49</f>
        <v>3125.8853142536223</v>
      </c>
      <c r="E49">
        <f>'Richesse pop'!R49</f>
        <v>3002.5955775042448</v>
      </c>
      <c r="F49">
        <f>'Richesse pop'!S49</f>
        <v>2839.1189245353976</v>
      </c>
      <c r="H49" s="53">
        <f>Budget!AC49</f>
        <v>16502.5</v>
      </c>
      <c r="I49" s="53">
        <f>Budget!AD49</f>
        <v>17174.2</v>
      </c>
      <c r="J49" s="53">
        <f>Budget!AE49</f>
        <v>18257</v>
      </c>
      <c r="K49" s="53">
        <f>Budget!AF49</f>
        <v>16222.6</v>
      </c>
      <c r="L49" s="53">
        <f>Budget!AG49</f>
        <v>16292.4</v>
      </c>
      <c r="N49">
        <f t="shared" si="2"/>
        <v>10.63151735746699</v>
      </c>
      <c r="O49">
        <f t="shared" si="3"/>
        <v>9.1347086307890937</v>
      </c>
      <c r="P49">
        <f t="shared" si="4"/>
        <v>5.8405853588903289</v>
      </c>
      <c r="Q49">
        <f t="shared" si="5"/>
        <v>5.4028588203957231</v>
      </c>
      <c r="R49">
        <f t="shared" si="6"/>
        <v>5.7385408759043584</v>
      </c>
      <c r="T49" s="53">
        <f>Données!X50</f>
        <v>18248</v>
      </c>
      <c r="U49" s="53">
        <f>Données!AV50</f>
        <v>46723749</v>
      </c>
      <c r="V49" s="53">
        <f>Données!BU50</f>
        <v>1429.14</v>
      </c>
      <c r="W49">
        <f t="shared" si="7"/>
        <v>3659292.9990059189</v>
      </c>
    </row>
    <row r="50" spans="1:23">
      <c r="A50" t="str">
        <f>Données!A51</f>
        <v>Estonie</v>
      </c>
      <c r="B50">
        <f>'Richesse pop'!O50</f>
        <v>409.23498055035299</v>
      </c>
      <c r="C50">
        <f>'Richesse pop'!P50</f>
        <v>597.76273899201476</v>
      </c>
      <c r="D50">
        <f>'Richesse pop'!Q50</f>
        <v>1448.8365130692134</v>
      </c>
      <c r="E50">
        <f>'Richesse pop'!R50</f>
        <v>1777.8091583017749</v>
      </c>
      <c r="F50">
        <f>'Richesse pop'!S50</f>
        <v>2048.2231118339337</v>
      </c>
      <c r="H50" s="53">
        <f>Budget!AC50</f>
        <v>126.5</v>
      </c>
      <c r="I50" s="53">
        <f>Budget!AD50</f>
        <v>227.6</v>
      </c>
      <c r="J50" s="53">
        <f>Budget!AE50</f>
        <v>419.8</v>
      </c>
      <c r="K50" s="53">
        <f>Budget!AF50</f>
        <v>387.6</v>
      </c>
      <c r="L50" s="53">
        <f>Budget!AG50</f>
        <v>546.79999999999995</v>
      </c>
      <c r="N50">
        <f t="shared" si="2"/>
        <v>0.30911336032388664</v>
      </c>
      <c r="O50">
        <f t="shared" si="3"/>
        <v>0.38075307334109426</v>
      </c>
      <c r="P50">
        <f t="shared" si="4"/>
        <v>0.28974973795400577</v>
      </c>
      <c r="Q50">
        <f t="shared" si="5"/>
        <v>0.21802115158988664</v>
      </c>
      <c r="R50">
        <f t="shared" si="6"/>
        <v>0.26696310418566038</v>
      </c>
      <c r="T50" s="53">
        <f>Données!X51</f>
        <v>618</v>
      </c>
      <c r="U50" s="53">
        <f>Données!AV51</f>
        <v>1320884</v>
      </c>
      <c r="V50" s="53">
        <f>Données!BU51</f>
        <v>31.026</v>
      </c>
      <c r="W50">
        <f t="shared" si="7"/>
        <v>66313.506446601939</v>
      </c>
    </row>
    <row r="51" spans="1:23">
      <c r="A51" t="str">
        <f>Données!A52</f>
        <v>Eswatini</v>
      </c>
      <c r="B51">
        <f>'Richesse pop'!O51</f>
        <v>180.39276078430578</v>
      </c>
      <c r="C51">
        <f>'Richesse pop'!P51</f>
        <v>190.49805678615172</v>
      </c>
      <c r="D51">
        <f>'Richesse pop'!Q51</f>
        <v>322.59641327381973</v>
      </c>
      <c r="E51">
        <f>'Richesse pop'!R51</f>
        <v>426.67520313478082</v>
      </c>
      <c r="F51">
        <f>'Richesse pop'!S51</f>
        <v>386.14217726746233</v>
      </c>
      <c r="H51" s="53">
        <f>Budget!AC51</f>
        <v>40.650000000000006</v>
      </c>
      <c r="I51" s="53">
        <f>Budget!AD51</f>
        <v>41.84</v>
      </c>
      <c r="J51" s="53">
        <f>Budget!AE51</f>
        <v>69.16</v>
      </c>
      <c r="K51" s="53">
        <f>Budget!AF51</f>
        <v>82.320000000000007</v>
      </c>
      <c r="L51" s="53">
        <f>Budget!AG51</f>
        <v>85.66</v>
      </c>
      <c r="N51">
        <f t="shared" si="2"/>
        <v>0.22534163689974729</v>
      </c>
      <c r="O51">
        <f t="shared" si="3"/>
        <v>0.21963478633783926</v>
      </c>
      <c r="P51">
        <f t="shared" si="4"/>
        <v>0.21438552058945867</v>
      </c>
      <c r="Q51">
        <f t="shared" si="5"/>
        <v>0.19293363990969087</v>
      </c>
      <c r="R51">
        <f t="shared" si="6"/>
        <v>0.22183538873213374</v>
      </c>
      <c r="T51" s="53">
        <f>Données!X52</f>
        <v>87.8</v>
      </c>
      <c r="U51" s="53">
        <f>Données!AV52</f>
        <v>1136191</v>
      </c>
      <c r="V51" s="53">
        <f>Données!BU52</f>
        <v>4.6619999999999999</v>
      </c>
      <c r="W51">
        <f t="shared" si="7"/>
        <v>60329.412779043283</v>
      </c>
    </row>
    <row r="52" spans="1:23">
      <c r="A52" t="str">
        <f>Données!A53</f>
        <v>États-Unis</v>
      </c>
      <c r="B52">
        <f>'Richesse pop'!O52</f>
        <v>3368.8470230350299</v>
      </c>
      <c r="C52">
        <f>'Richesse pop'!P52</f>
        <v>3856.4217169785561</v>
      </c>
      <c r="D52">
        <f>'Richesse pop'!Q52</f>
        <v>4678.963317479438</v>
      </c>
      <c r="E52">
        <f>'Richesse pop'!R52</f>
        <v>5164.2248808688591</v>
      </c>
      <c r="F52">
        <f>'Richesse pop'!S52</f>
        <v>6064.2483947406536</v>
      </c>
      <c r="H52" s="53">
        <f>Budget!AC52</f>
        <v>412945.5</v>
      </c>
      <c r="I52" s="53">
        <f>Budget!AD52</f>
        <v>500960.4</v>
      </c>
      <c r="J52" s="53">
        <f>Budget!AE52</f>
        <v>680567.2</v>
      </c>
      <c r="K52" s="53">
        <f>Budget!AF52</f>
        <v>719138.4</v>
      </c>
      <c r="L52" s="53">
        <f>Budget!AG52</f>
        <v>623507.6</v>
      </c>
      <c r="N52">
        <f t="shared" si="2"/>
        <v>122.57769414176991</v>
      </c>
      <c r="O52">
        <f t="shared" si="3"/>
        <v>129.90290916432613</v>
      </c>
      <c r="P52">
        <f t="shared" si="4"/>
        <v>145.45256156584321</v>
      </c>
      <c r="Q52">
        <f t="shared" si="5"/>
        <v>139.25388932307843</v>
      </c>
      <c r="R52">
        <f t="shared" si="6"/>
        <v>102.81696253417819</v>
      </c>
      <c r="T52" s="53">
        <f>Données!X53</f>
        <v>648798</v>
      </c>
      <c r="U52" s="53">
        <f>Données!AV53</f>
        <v>327167434</v>
      </c>
      <c r="V52" s="53">
        <f>Données!BU53</f>
        <v>21344.67</v>
      </c>
      <c r="W52">
        <f t="shared" si="7"/>
        <v>10763413.132402966</v>
      </c>
    </row>
    <row r="53" spans="1:23">
      <c r="A53" t="str">
        <f>Données!A54</f>
        <v>Éthiopie</v>
      </c>
      <c r="B53">
        <f>'Richesse pop'!O53</f>
        <v>12.617191179582978</v>
      </c>
      <c r="C53">
        <f>'Richesse pop'!P53</f>
        <v>12.27401863722848</v>
      </c>
      <c r="D53">
        <f>'Richesse pop'!Q53</f>
        <v>26.431897280843618</v>
      </c>
      <c r="E53">
        <f>'Richesse pop'!R53</f>
        <v>44.140254821849496</v>
      </c>
      <c r="F53">
        <f>'Richesse pop'!S53</f>
        <v>72.552642523782751</v>
      </c>
      <c r="H53" s="53">
        <f>Budget!AC53</f>
        <v>1262</v>
      </c>
      <c r="I53" s="53">
        <f>Budget!AD53</f>
        <v>865.8</v>
      </c>
      <c r="J53" s="53">
        <f>Budget!AE53</f>
        <v>553.20000000000005</v>
      </c>
      <c r="K53" s="53">
        <f>Budget!AF53</f>
        <v>427.4</v>
      </c>
      <c r="L53" s="53">
        <f>Budget!AG53</f>
        <v>488</v>
      </c>
      <c r="N53">
        <f t="shared" si="2"/>
        <v>100.02226185192127</v>
      </c>
      <c r="O53">
        <f t="shared" si="3"/>
        <v>70.539244365649822</v>
      </c>
      <c r="P53">
        <f t="shared" si="4"/>
        <v>20.929258090032338</v>
      </c>
      <c r="Q53">
        <f t="shared" si="5"/>
        <v>9.6827714684700084</v>
      </c>
      <c r="R53">
        <f t="shared" si="6"/>
        <v>6.726150599408335</v>
      </c>
      <c r="T53" s="53">
        <f>Données!X54</f>
        <v>497</v>
      </c>
      <c r="U53" s="53">
        <f>Données!AV54</f>
        <v>109224559</v>
      </c>
      <c r="V53" s="53">
        <f>Données!BU54</f>
        <v>90.968000000000004</v>
      </c>
      <c r="W53">
        <f t="shared" si="7"/>
        <v>19991830.348313883</v>
      </c>
    </row>
    <row r="54" spans="1:23">
      <c r="A54" t="str">
        <f>Données!A55</f>
        <v>Fidji</v>
      </c>
      <c r="B54">
        <f>'Richesse pop'!O54</f>
        <v>223.41048018624804</v>
      </c>
      <c r="C54">
        <f>'Richesse pop'!P54</f>
        <v>249.67330400351096</v>
      </c>
      <c r="D54">
        <f>'Richesse pop'!Q54</f>
        <v>378.26233038654016</v>
      </c>
      <c r="E54">
        <f>'Richesse pop'!R54</f>
        <v>452.75931818302809</v>
      </c>
      <c r="F54">
        <f>'Richesse pop'!S54</f>
        <v>553.88284530298404</v>
      </c>
      <c r="H54" s="53">
        <f>Budget!AC54</f>
        <v>40.4</v>
      </c>
      <c r="I54" s="53">
        <f>Budget!AD54</f>
        <v>58.8</v>
      </c>
      <c r="J54" s="53">
        <f>Budget!AE54</f>
        <v>65.2</v>
      </c>
      <c r="K54" s="53">
        <f>Budget!AF54</f>
        <v>56.06</v>
      </c>
      <c r="L54" s="53">
        <f>Budget!AG54</f>
        <v>46.42</v>
      </c>
      <c r="N54">
        <f t="shared" si="2"/>
        <v>0.18083305656171633</v>
      </c>
      <c r="O54">
        <f t="shared" si="3"/>
        <v>0.23550775776641758</v>
      </c>
      <c r="P54">
        <f t="shared" si="4"/>
        <v>0.172367150420115</v>
      </c>
      <c r="Q54">
        <f t="shared" si="5"/>
        <v>0.12381854497213844</v>
      </c>
      <c r="R54">
        <f t="shared" si="6"/>
        <v>8.3808336715334469E-2</v>
      </c>
      <c r="T54" s="53">
        <f>Données!X55</f>
        <v>48.4</v>
      </c>
      <c r="U54" s="53">
        <f>Données!AV55</f>
        <v>883483</v>
      </c>
      <c r="V54" s="53">
        <f>Données!BU55</f>
        <v>5.3239999999999998</v>
      </c>
      <c r="W54">
        <f t="shared" si="7"/>
        <v>97183.12999999999</v>
      </c>
    </row>
    <row r="55" spans="1:23">
      <c r="A55" t="str">
        <f>Données!A56</f>
        <v>Finlande</v>
      </c>
      <c r="B55">
        <f>'Richesse pop'!O55</f>
        <v>2611.791174547232</v>
      </c>
      <c r="C55">
        <f>'Richesse pop'!P55</f>
        <v>2936.0338792573298</v>
      </c>
      <c r="D55">
        <f>'Richesse pop'!Q55</f>
        <v>4590.9603750057558</v>
      </c>
      <c r="E55">
        <f>'Richesse pop'!R55</f>
        <v>4884.8708377744706</v>
      </c>
      <c r="F55">
        <f>'Richesse pop'!S55</f>
        <v>4641.3465364319545</v>
      </c>
      <c r="H55" s="53">
        <f>Budget!AC55</f>
        <v>2462.5</v>
      </c>
      <c r="I55" s="53">
        <f>Budget!AD55</f>
        <v>2651</v>
      </c>
      <c r="J55" s="53">
        <f>Budget!AE55</f>
        <v>3326.4</v>
      </c>
      <c r="K55" s="53">
        <f>Budget!AF55</f>
        <v>3506.4</v>
      </c>
      <c r="L55" s="53">
        <f>Budget!AG55</f>
        <v>3572.4</v>
      </c>
      <c r="N55">
        <f t="shared" si="2"/>
        <v>0.94283954398723613</v>
      </c>
      <c r="O55">
        <f t="shared" si="3"/>
        <v>0.90291873630237907</v>
      </c>
      <c r="P55">
        <f t="shared" si="4"/>
        <v>0.72455428239147668</v>
      </c>
      <c r="Q55">
        <f t="shared" si="5"/>
        <v>0.71780812972273045</v>
      </c>
      <c r="R55">
        <f t="shared" si="6"/>
        <v>0.7696904275426697</v>
      </c>
      <c r="T55" s="53">
        <f>Données!X56</f>
        <v>3849</v>
      </c>
      <c r="U55" s="53">
        <f>Données!AV56</f>
        <v>5518050</v>
      </c>
      <c r="V55" s="53">
        <f>Données!BU56</f>
        <v>276.572</v>
      </c>
      <c r="W55">
        <f t="shared" si="7"/>
        <v>396502.50054559624</v>
      </c>
    </row>
    <row r="56" spans="1:23">
      <c r="A56" t="str">
        <f>Données!A57</f>
        <v>France</v>
      </c>
      <c r="B56">
        <f>'Richesse pop'!O56</f>
        <v>2485.6440848017987</v>
      </c>
      <c r="C56">
        <f>'Richesse pop'!P56</f>
        <v>2654.7692206291499</v>
      </c>
      <c r="D56">
        <f>'Richesse pop'!Q56</f>
        <v>4004.5047845901072</v>
      </c>
      <c r="E56">
        <f>'Richesse pop'!R56</f>
        <v>4222.858560582471</v>
      </c>
      <c r="F56">
        <f>'Richesse pop'!S56</f>
        <v>3899.7024535841806</v>
      </c>
      <c r="H56" s="53">
        <f>Budget!AC56</f>
        <v>52524</v>
      </c>
      <c r="I56" s="53">
        <f>Budget!AD56</f>
        <v>53598.2</v>
      </c>
      <c r="J56" s="53">
        <f>Budget!AE56</f>
        <v>55845.4</v>
      </c>
      <c r="K56" s="53">
        <f>Budget!AF56</f>
        <v>54493.2</v>
      </c>
      <c r="L56" s="53">
        <f>Budget!AG56</f>
        <v>59845.2</v>
      </c>
      <c r="N56">
        <f t="shared" si="2"/>
        <v>21.130941602280192</v>
      </c>
      <c r="O56">
        <f t="shared" si="3"/>
        <v>20.189400865246522</v>
      </c>
      <c r="P56">
        <f t="shared" si="4"/>
        <v>13.94564446892432</v>
      </c>
      <c r="Q56">
        <f t="shared" si="5"/>
        <v>12.904339375383577</v>
      </c>
      <c r="R56">
        <f t="shared" si="6"/>
        <v>15.346093891085671</v>
      </c>
      <c r="T56" s="53">
        <f>Données!X57</f>
        <v>63800</v>
      </c>
      <c r="U56" s="53">
        <f>Données!AV57</f>
        <v>66987244</v>
      </c>
      <c r="V56" s="53">
        <f>Données!BU57</f>
        <v>2761.63</v>
      </c>
      <c r="W56">
        <f t="shared" si="7"/>
        <v>2899592.2045097179</v>
      </c>
    </row>
    <row r="57" spans="1:23">
      <c r="A57" t="str">
        <f>Données!A58</f>
        <v>Gabon</v>
      </c>
      <c r="B57">
        <f>'Richesse pop'!O57</f>
        <v>411.12433218677199</v>
      </c>
      <c r="C57">
        <f>'Richesse pop'!P57</f>
        <v>465.52445511509325</v>
      </c>
      <c r="D57">
        <f>'Richesse pop'!Q57</f>
        <v>811.02934880277655</v>
      </c>
      <c r="E57">
        <f>'Richesse pop'!R57</f>
        <v>976.94709000507805</v>
      </c>
      <c r="F57">
        <f>'Richesse pop'!S57</f>
        <v>757.46680726227157</v>
      </c>
      <c r="H57" s="53">
        <f>Budget!AC57</f>
        <v>0</v>
      </c>
      <c r="I57" s="53">
        <f>Budget!AD57</f>
        <v>151.4</v>
      </c>
      <c r="J57" s="53">
        <f>Budget!AE57</f>
        <v>144</v>
      </c>
      <c r="K57" s="53">
        <f>Budget!AF57</f>
        <v>241.8</v>
      </c>
      <c r="L57" s="53">
        <f>Budget!AG57</f>
        <v>231.6</v>
      </c>
      <c r="N57">
        <f t="shared" si="2"/>
        <v>0</v>
      </c>
      <c r="O57">
        <f t="shared" si="3"/>
        <v>0.32522458989306768</v>
      </c>
      <c r="P57">
        <f t="shared" si="4"/>
        <v>0.17755214433678582</v>
      </c>
      <c r="Q57">
        <f t="shared" si="5"/>
        <v>0.24750572725360506</v>
      </c>
      <c r="R57">
        <f t="shared" si="6"/>
        <v>0.30575597211589617</v>
      </c>
      <c r="T57" s="53">
        <f>Données!X58</f>
        <v>261</v>
      </c>
      <c r="U57" s="53">
        <f>Données!AV58</f>
        <v>2119275</v>
      </c>
      <c r="V57" s="53">
        <f>Données!BU58</f>
        <v>16.709</v>
      </c>
      <c r="W57">
        <f t="shared" si="7"/>
        <v>135674.19913793105</v>
      </c>
    </row>
    <row r="58" spans="1:23">
      <c r="A58" t="str">
        <f>Données!A59</f>
        <v>Gambie</v>
      </c>
      <c r="B58">
        <f>'Richesse pop'!O58</f>
        <v>84.762676433192937</v>
      </c>
      <c r="C58">
        <f>'Richesse pop'!P58</f>
        <v>69.75893826412215</v>
      </c>
      <c r="D58">
        <f>'Richesse pop'!Q58</f>
        <v>79.516388249613186</v>
      </c>
      <c r="E58">
        <f>'Richesse pop'!R58</f>
        <v>74.228241826948249</v>
      </c>
      <c r="F58">
        <f>'Richesse pop'!S58</f>
        <v>70.166153148214661</v>
      </c>
      <c r="H58" s="53">
        <f>Budget!AC58</f>
        <v>2.75</v>
      </c>
      <c r="I58" s="53">
        <f>Budget!AD58</f>
        <v>2.6</v>
      </c>
      <c r="J58" s="53">
        <f>Budget!AE58</f>
        <v>6.24</v>
      </c>
      <c r="K58" s="53">
        <f>Budget!AF58</f>
        <v>12.6</v>
      </c>
      <c r="L58" s="53">
        <f>Budget!AG58</f>
        <v>12.566666666666668</v>
      </c>
      <c r="N58">
        <f t="shared" si="2"/>
        <v>3.2443524859287053E-2</v>
      </c>
      <c r="O58">
        <f t="shared" si="3"/>
        <v>3.7271209463593725E-2</v>
      </c>
      <c r="P58">
        <f t="shared" si="4"/>
        <v>7.8474389209074208E-2</v>
      </c>
      <c r="Q58">
        <f t="shared" si="5"/>
        <v>0.16974671216617207</v>
      </c>
      <c r="R58">
        <f t="shared" si="6"/>
        <v>0.17909869791666669</v>
      </c>
      <c r="T58" s="53">
        <f>Données!X59</f>
        <v>11.5</v>
      </c>
      <c r="U58" s="53">
        <f>Données!AV59</f>
        <v>2280102</v>
      </c>
      <c r="V58" s="53">
        <f>Données!BU59</f>
        <v>1.7410000000000001</v>
      </c>
      <c r="W58">
        <f t="shared" si="7"/>
        <v>345187.61582608701</v>
      </c>
    </row>
    <row r="59" spans="1:23">
      <c r="A59" t="str">
        <f>Données!A60</f>
        <v>Géorgie</v>
      </c>
      <c r="B59">
        <f>'Richesse pop'!O59</f>
        <v>76.326073269935407</v>
      </c>
      <c r="C59">
        <f>'Richesse pop'!P59</f>
        <v>94.179710909191627</v>
      </c>
      <c r="D59">
        <f>'Richesse pop'!Q59</f>
        <v>248.06480856934397</v>
      </c>
      <c r="E59">
        <f>'Richesse pop'!R59</f>
        <v>398.57626441732185</v>
      </c>
      <c r="F59">
        <f>'Richesse pop'!S59</f>
        <v>413.03707101463709</v>
      </c>
      <c r="H59" s="53">
        <f>Budget!AC59</f>
        <v>56.699999999999996</v>
      </c>
      <c r="I59" s="53">
        <f>Budget!AD59</f>
        <v>63.160000000000004</v>
      </c>
      <c r="J59" s="53">
        <f>Budget!AE59</f>
        <v>617.20000000000005</v>
      </c>
      <c r="K59" s="53">
        <f>Budget!AF59</f>
        <v>362.2</v>
      </c>
      <c r="L59" s="53">
        <f>Budget!AG59</f>
        <v>309.39999999999998</v>
      </c>
      <c r="N59">
        <f t="shared" si="2"/>
        <v>0.74286541375545834</v>
      </c>
      <c r="O59">
        <f t="shared" si="3"/>
        <v>0.67063276570151165</v>
      </c>
      <c r="P59">
        <f t="shared" si="4"/>
        <v>2.4880594855818421</v>
      </c>
      <c r="Q59">
        <f t="shared" si="5"/>
        <v>0.90873449408609341</v>
      </c>
      <c r="R59">
        <f t="shared" si="6"/>
        <v>0.74908530423177333</v>
      </c>
      <c r="T59" s="53">
        <f>Données!X60</f>
        <v>317</v>
      </c>
      <c r="U59" s="53">
        <f>Données!AV60</f>
        <v>3731000</v>
      </c>
      <c r="V59" s="53">
        <f>Données!BU60</f>
        <v>17.213999999999999</v>
      </c>
      <c r="W59">
        <f t="shared" si="7"/>
        <v>202603.89274447947</v>
      </c>
    </row>
    <row r="60" spans="1:23">
      <c r="A60" t="str">
        <f>Données!A61</f>
        <v>Ghana</v>
      </c>
      <c r="B60">
        <f>'Richesse pop'!O60</f>
        <v>93.918362938015193</v>
      </c>
      <c r="C60">
        <f>'Richesse pop'!P60</f>
        <v>74.656886648406854</v>
      </c>
      <c r="D60">
        <f>'Richesse pop'!Q60</f>
        <v>139.18587205518398</v>
      </c>
      <c r="E60">
        <f>'Richesse pop'!R60</f>
        <v>207.42501616897249</v>
      </c>
      <c r="F60">
        <f>'Richesse pop'!S60</f>
        <v>205.52799420724213</v>
      </c>
      <c r="H60" s="53">
        <f>Budget!AC60</f>
        <v>48.7</v>
      </c>
      <c r="I60" s="53">
        <f>Budget!AD60</f>
        <v>56.44</v>
      </c>
      <c r="J60" s="53">
        <f>Budget!AE60</f>
        <v>80.5</v>
      </c>
      <c r="K60" s="53">
        <f>Budget!AF60</f>
        <v>204.94</v>
      </c>
      <c r="L60" s="53">
        <f>Budget!AG60</f>
        <v>200.4</v>
      </c>
      <c r="N60">
        <f t="shared" si="2"/>
        <v>0.51853544372511395</v>
      </c>
      <c r="O60">
        <f t="shared" si="3"/>
        <v>0.75599187876399887</v>
      </c>
      <c r="P60">
        <f t="shared" si="4"/>
        <v>0.57836329802268738</v>
      </c>
      <c r="Q60">
        <f t="shared" si="5"/>
        <v>0.98801968916348959</v>
      </c>
      <c r="R60">
        <f t="shared" si="6"/>
        <v>0.97504965575603597</v>
      </c>
      <c r="T60" s="53">
        <f>Données!X61</f>
        <v>218</v>
      </c>
      <c r="U60" s="53">
        <f>Données!AV61</f>
        <v>29767108</v>
      </c>
      <c r="V60" s="53">
        <f>Données!BU61</f>
        <v>68.257999999999996</v>
      </c>
      <c r="W60">
        <f t="shared" si="7"/>
        <v>9320381.9168073386</v>
      </c>
    </row>
    <row r="61" spans="1:23">
      <c r="A61" t="str">
        <f>Données!A62</f>
        <v>Grèce</v>
      </c>
      <c r="B61">
        <f>'Richesse pop'!O61</f>
        <v>1368.8351480832489</v>
      </c>
      <c r="C61">
        <f>'Richesse pop'!P61</f>
        <v>1590.0542655246184</v>
      </c>
      <c r="D61">
        <f>'Richesse pop'!Q61</f>
        <v>2765.4238815740632</v>
      </c>
      <c r="E61">
        <f>'Richesse pop'!R61</f>
        <v>2378.3017520310359</v>
      </c>
      <c r="F61">
        <f>'Richesse pop'!S61</f>
        <v>1920.8062842205454</v>
      </c>
      <c r="H61" s="53">
        <f>Budget!AC61</f>
        <v>7120</v>
      </c>
      <c r="I61" s="53">
        <f>Budget!AD61</f>
        <v>7168.6</v>
      </c>
      <c r="J61" s="53">
        <f>Budget!AE61</f>
        <v>8178.6</v>
      </c>
      <c r="K61" s="53">
        <f>Budget!AF61</f>
        <v>5370.2</v>
      </c>
      <c r="L61" s="53">
        <f>Budget!AG61</f>
        <v>5047.2</v>
      </c>
      <c r="N61">
        <f t="shared" si="2"/>
        <v>5.2015029055690061</v>
      </c>
      <c r="O61">
        <f t="shared" si="3"/>
        <v>4.5083995907742249</v>
      </c>
      <c r="P61">
        <f t="shared" si="4"/>
        <v>2.9574489663207757</v>
      </c>
      <c r="Q61">
        <f t="shared" si="5"/>
        <v>2.2579977479367055</v>
      </c>
      <c r="R61">
        <f t="shared" si="6"/>
        <v>2.6276465469021155</v>
      </c>
      <c r="T61" s="53">
        <f>Données!X62</f>
        <v>5227</v>
      </c>
      <c r="U61" s="53">
        <f>Données!AV62</f>
        <v>10727668</v>
      </c>
      <c r="V61" s="53">
        <f>Données!BU62</f>
        <v>219.75200000000001</v>
      </c>
      <c r="W61">
        <f t="shared" si="7"/>
        <v>451009.4697409604</v>
      </c>
    </row>
    <row r="62" spans="1:23">
      <c r="A62" t="str">
        <f>Données!A63</f>
        <v>Guatemala</v>
      </c>
      <c r="B62">
        <f>'Richesse pop'!O62</f>
        <v>150.88338268643824</v>
      </c>
      <c r="C62">
        <f>'Richesse pop'!P62</f>
        <v>167.88923207088709</v>
      </c>
      <c r="D62">
        <f>'Richesse pop'!Q62</f>
        <v>245.81971408253776</v>
      </c>
      <c r="E62">
        <f>'Richesse pop'!R62</f>
        <v>329.91632135012998</v>
      </c>
      <c r="F62">
        <f>'Richesse pop'!S62</f>
        <v>441.04328006745016</v>
      </c>
      <c r="H62" s="53">
        <f>Budget!AC62</f>
        <v>342.5</v>
      </c>
      <c r="I62" s="53">
        <f>Budget!AD62</f>
        <v>389.2</v>
      </c>
      <c r="J62" s="53">
        <f>Budget!AE62</f>
        <v>221.6</v>
      </c>
      <c r="K62" s="53">
        <f>Budget!AF62</f>
        <v>278.8</v>
      </c>
      <c r="L62" s="53">
        <f>Budget!AG62</f>
        <v>285.8</v>
      </c>
      <c r="N62">
        <f t="shared" si="2"/>
        <v>2.2699650147145376</v>
      </c>
      <c r="O62">
        <f t="shared" si="3"/>
        <v>2.3181951290102387</v>
      </c>
      <c r="P62">
        <f t="shared" si="4"/>
        <v>0.90147367076342122</v>
      </c>
      <c r="Q62">
        <f t="shared" si="5"/>
        <v>0.84506276882288045</v>
      </c>
      <c r="R62">
        <f t="shared" si="6"/>
        <v>0.64800896627716831</v>
      </c>
      <c r="T62" s="53">
        <f>Données!X63</f>
        <v>278</v>
      </c>
      <c r="U62" s="53">
        <f>Données!AV63</f>
        <v>17247807</v>
      </c>
      <c r="V62" s="53">
        <f>Données!BU63</f>
        <v>82.334999999999994</v>
      </c>
      <c r="W62">
        <f t="shared" si="7"/>
        <v>5108266.8681474822</v>
      </c>
    </row>
    <row r="63" spans="1:23">
      <c r="A63" t="str">
        <f>Données!A64</f>
        <v>Guinée</v>
      </c>
      <c r="B63">
        <f>'Richesse pop'!O63</f>
        <v>61.581384313830952</v>
      </c>
      <c r="C63">
        <f>'Richesse pop'!P63</f>
        <v>50.509379403043916</v>
      </c>
      <c r="D63">
        <f>'Richesse pop'!Q63</f>
        <v>60.287462460191549</v>
      </c>
      <c r="E63">
        <f>'Richesse pop'!R63</f>
        <v>70.097687866183648</v>
      </c>
      <c r="F63">
        <f>'Richesse pop'!S63</f>
        <v>87.715230041156801</v>
      </c>
      <c r="H63" s="53">
        <f>Budget!AC63</f>
        <v>75.7</v>
      </c>
      <c r="I63" s="53">
        <f>Budget!AD63</f>
        <v>144.9</v>
      </c>
      <c r="J63" s="53">
        <f>Budget!AE63</f>
        <v>0</v>
      </c>
      <c r="K63" s="53">
        <f>Budget!AF63</f>
        <v>200.66666666666666</v>
      </c>
      <c r="L63" s="53">
        <f>Budget!AG63</f>
        <v>197.2</v>
      </c>
      <c r="N63">
        <f t="shared" si="2"/>
        <v>1.2292675918783798</v>
      </c>
      <c r="O63">
        <f t="shared" si="3"/>
        <v>2.8687741111162355</v>
      </c>
      <c r="P63">
        <f t="shared" si="4"/>
        <v>0</v>
      </c>
      <c r="Q63">
        <f t="shared" si="5"/>
        <v>2.8626716911082566</v>
      </c>
      <c r="R63">
        <f t="shared" si="6"/>
        <v>2.2481842652350328</v>
      </c>
      <c r="T63" s="53">
        <f>Données!X64</f>
        <v>209</v>
      </c>
      <c r="U63" s="53">
        <f>Données!AV64</f>
        <v>12414318</v>
      </c>
      <c r="V63" s="53">
        <f>Données!BU64</f>
        <v>12.622999999999999</v>
      </c>
      <c r="W63">
        <f t="shared" si="7"/>
        <v>749789.16800956929</v>
      </c>
    </row>
    <row r="64" spans="1:23">
      <c r="A64" t="str">
        <f>Données!A65</f>
        <v>Guinée équatoriale</v>
      </c>
      <c r="B64">
        <f>'Richesse pop'!O64</f>
        <v>103.30959025206488</v>
      </c>
      <c r="C64">
        <f>'Richesse pop'!P64</f>
        <v>442.56637586504087</v>
      </c>
      <c r="D64">
        <f>'Richesse pop'!Q64</f>
        <v>1605.5968725815944</v>
      </c>
      <c r="E64">
        <f>'Richesse pop'!R64</f>
        <v>2009.5062914068985</v>
      </c>
      <c r="F64">
        <f>'Richesse pop'!S64</f>
        <v>1015.0478674686493</v>
      </c>
      <c r="H64" s="53">
        <f>Budget!AC64</f>
        <v>0</v>
      </c>
      <c r="I64" s="53">
        <f>Budget!AD64</f>
        <v>0</v>
      </c>
      <c r="J64" s="53">
        <f>Budget!AE64</f>
        <v>309.66666666666669</v>
      </c>
      <c r="K64" s="53">
        <f>Budget!AF64</f>
        <v>146</v>
      </c>
      <c r="L64" s="53">
        <f>Budget!AG64</f>
        <v>18.600000000000001</v>
      </c>
      <c r="N64">
        <f t="shared" si="2"/>
        <v>0</v>
      </c>
      <c r="O64">
        <f t="shared" si="3"/>
        <v>0</v>
      </c>
      <c r="P64">
        <f t="shared" si="4"/>
        <v>0.19286700911964427</v>
      </c>
      <c r="Q64">
        <f t="shared" si="5"/>
        <v>7.2654661806399359E-2</v>
      </c>
      <c r="R64">
        <f t="shared" si="6"/>
        <v>1.8324258979416534E-2</v>
      </c>
      <c r="T64" s="53">
        <f>Données!X65</f>
        <v>0</v>
      </c>
      <c r="U64" s="53">
        <f>Données!AV65</f>
        <v>1308974</v>
      </c>
      <c r="V64" s="53">
        <f>Données!BU65</f>
        <v>12.432</v>
      </c>
      <c r="W64" t="e">
        <f t="shared" si="7"/>
        <v>#DIV/0!</v>
      </c>
    </row>
    <row r="65" spans="1:23">
      <c r="A65" t="str">
        <f>Données!A66</f>
        <v>Guinée-Bissau</v>
      </c>
      <c r="B65">
        <f>'Richesse pop'!O65</f>
        <v>33.540610301856915</v>
      </c>
      <c r="C65">
        <f>'Richesse pop'!P65</f>
        <v>34.44455644631546</v>
      </c>
      <c r="D65">
        <f>'Richesse pop'!Q65</f>
        <v>50.602194422548273</v>
      </c>
      <c r="E65">
        <f>'Richesse pop'!R65</f>
        <v>62.76721357524962</v>
      </c>
      <c r="F65">
        <f>'Richesse pop'!S65</f>
        <v>72.820985160259625</v>
      </c>
      <c r="H65" s="53">
        <f>Budget!AC65</f>
        <v>4.4000000000000004</v>
      </c>
      <c r="I65" s="53">
        <f>Budget!AD65</f>
        <v>11.875</v>
      </c>
      <c r="J65" s="53">
        <f>Budget!AE65</f>
        <v>13.55</v>
      </c>
      <c r="K65" s="53">
        <f>Budget!AF65</f>
        <v>18.2</v>
      </c>
      <c r="L65" s="53">
        <f>Budget!AG65</f>
        <v>17.7</v>
      </c>
      <c r="N65">
        <f t="shared" si="2"/>
        <v>0.1311842557544757</v>
      </c>
      <c r="O65">
        <f t="shared" si="3"/>
        <v>0.344756943481276</v>
      </c>
      <c r="P65">
        <f t="shared" si="4"/>
        <v>0.26777494839160842</v>
      </c>
      <c r="Q65">
        <f t="shared" si="5"/>
        <v>0.28996029875024798</v>
      </c>
      <c r="R65">
        <f t="shared" si="6"/>
        <v>0.24306180369637964</v>
      </c>
      <c r="T65" s="53">
        <f>Données!X66</f>
        <v>0</v>
      </c>
      <c r="U65" s="53">
        <f>Données!AV66</f>
        <v>1874309</v>
      </c>
      <c r="V65" s="53">
        <f>Données!BU66</f>
        <v>1.538</v>
      </c>
      <c r="W65" t="e">
        <f t="shared" si="7"/>
        <v>#DIV/0!</v>
      </c>
    </row>
    <row r="66" spans="1:23">
      <c r="A66" t="str">
        <f>Données!A67</f>
        <v>Guyana</v>
      </c>
      <c r="B66">
        <f>'Richesse pop'!O66</f>
        <v>150.38724216004235</v>
      </c>
      <c r="C66">
        <f>'Richesse pop'!P66</f>
        <v>157.39391939564169</v>
      </c>
      <c r="D66">
        <f>'Richesse pop'!Q66</f>
        <v>226.22113477513818</v>
      </c>
      <c r="E66">
        <f>'Richesse pop'!R66</f>
        <v>364.48995747617164</v>
      </c>
      <c r="F66">
        <f>'Richesse pop'!S66</f>
        <v>458.5287597279426</v>
      </c>
      <c r="H66" s="53">
        <f>Budget!AC66</f>
        <v>0</v>
      </c>
      <c r="I66" s="53">
        <f>Budget!AD66</f>
        <v>27.54</v>
      </c>
      <c r="J66" s="53">
        <f>Budget!AE66</f>
        <v>31.720000000000006</v>
      </c>
      <c r="K66" s="53">
        <f>Budget!AF66</f>
        <v>35.880000000000003</v>
      </c>
      <c r="L66" s="53">
        <f>Budget!AG66</f>
        <v>55.86</v>
      </c>
      <c r="N66">
        <f t="shared" si="2"/>
        <v>0</v>
      </c>
      <c r="O66">
        <f t="shared" si="3"/>
        <v>0.1749749933526504</v>
      </c>
      <c r="P66">
        <f t="shared" si="4"/>
        <v>0.14021678403978216</v>
      </c>
      <c r="Q66">
        <f t="shared" si="5"/>
        <v>9.8438926132404181E-2</v>
      </c>
      <c r="R66">
        <f t="shared" si="6"/>
        <v>0.12182441954817236</v>
      </c>
      <c r="T66" s="53">
        <f>Données!X67</f>
        <v>59.8</v>
      </c>
      <c r="U66" s="53">
        <f>Données!AV67</f>
        <v>779004</v>
      </c>
      <c r="V66" s="53">
        <f>Données!BU67</f>
        <v>3.83</v>
      </c>
      <c r="W66">
        <f t="shared" si="7"/>
        <v>49892.73110367894</v>
      </c>
    </row>
    <row r="67" spans="1:23" s="33" customFormat="1">
      <c r="A67" s="33" t="str">
        <f>Données!A68</f>
        <v>Haïti</v>
      </c>
      <c r="B67" s="33">
        <f>'Richesse pop'!O67</f>
        <v>47.76358444420449</v>
      </c>
      <c r="C67" s="33">
        <f>'Richesse pop'!P67</f>
        <v>40.023798625831311</v>
      </c>
      <c r="D67" s="33">
        <f>'Richesse pop'!Q67</f>
        <v>59.151187930032123</v>
      </c>
      <c r="E67" s="33">
        <f>'Richesse pop'!R67</f>
        <v>76.58693899520847</v>
      </c>
      <c r="F67" s="33">
        <f>'Richesse pop'!S67</f>
        <v>81.730381672266674</v>
      </c>
      <c r="H67" s="105">
        <f>Budget!AC67</f>
        <v>0</v>
      </c>
      <c r="I67" s="105">
        <f>Budget!AD67</f>
        <v>0</v>
      </c>
      <c r="J67" s="105">
        <f>Budget!AE67</f>
        <v>0</v>
      </c>
      <c r="K67" s="105">
        <f>Budget!AF67</f>
        <v>0.1</v>
      </c>
      <c r="L67" s="105">
        <f>Budget!AG67</f>
        <v>0.1</v>
      </c>
      <c r="N67">
        <f t="shared" ref="N67:N130" si="8">IF(B67&gt;0,H67/B67,0)</f>
        <v>0</v>
      </c>
      <c r="O67">
        <f t="shared" ref="O67:O130" si="9">IF(C67&gt;0,I67/C67,0)</f>
        <v>0</v>
      </c>
      <c r="P67">
        <f t="shared" ref="P67:P130" si="10">IF(D67&gt;0,J67/D67,0)</f>
        <v>0</v>
      </c>
      <c r="Q67">
        <f t="shared" ref="Q67:Q130" si="11">IF(E67&gt;0,K67/E67,0)</f>
        <v>1.3057056635499733E-3</v>
      </c>
      <c r="R67">
        <f t="shared" ref="R67:R130" si="12">IF(F67&gt;0,L67/F67,0)</f>
        <v>1.2235352136368734E-3</v>
      </c>
      <c r="T67" s="53">
        <f>Données!X68</f>
        <v>0.1</v>
      </c>
      <c r="U67" s="53">
        <f>Données!AV68</f>
        <v>11123176</v>
      </c>
      <c r="V67" s="53">
        <f>Données!BU68</f>
        <v>9.6020000000000003</v>
      </c>
      <c r="W67">
        <f t="shared" ref="W67:W130" si="13">V67/(T67/U67)</f>
        <v>1068047359.5199999</v>
      </c>
    </row>
    <row r="68" spans="1:23">
      <c r="A68" t="str">
        <f>Données!A69</f>
        <v>Honduras</v>
      </c>
      <c r="B68">
        <f>'Richesse pop'!O68</f>
        <v>101.31121262222156</v>
      </c>
      <c r="C68">
        <f>'Richesse pop'!P68</f>
        <v>113.60094591542008</v>
      </c>
      <c r="D68">
        <f>'Richesse pop'!Q68</f>
        <v>156.44241869893861</v>
      </c>
      <c r="E68">
        <f>'Richesse pop'!R68</f>
        <v>208.74706798161608</v>
      </c>
      <c r="F68">
        <f>'Richesse pop'!S68</f>
        <v>244.33636078222582</v>
      </c>
      <c r="H68" s="53">
        <f>Budget!AC68</f>
        <v>0</v>
      </c>
      <c r="I68" s="53">
        <f>Budget!AD68</f>
        <v>109.42</v>
      </c>
      <c r="J68" s="53">
        <f>Budget!AE68</f>
        <v>136.6</v>
      </c>
      <c r="K68" s="53">
        <f>Budget!AF68</f>
        <v>243.2</v>
      </c>
      <c r="L68" s="53">
        <f>Budget!AG68</f>
        <v>384.6</v>
      </c>
      <c r="N68">
        <f t="shared" si="8"/>
        <v>0</v>
      </c>
      <c r="O68">
        <f t="shared" si="9"/>
        <v>0.96319620508676973</v>
      </c>
      <c r="P68">
        <f t="shared" si="10"/>
        <v>0.87316471540162122</v>
      </c>
      <c r="Q68">
        <f t="shared" si="11"/>
        <v>1.165046303890688</v>
      </c>
      <c r="R68">
        <f t="shared" si="12"/>
        <v>1.5740596232534934</v>
      </c>
      <c r="T68" s="53">
        <f>Données!X69</f>
        <v>410</v>
      </c>
      <c r="U68" s="53">
        <f>Données!AV69</f>
        <v>9587522</v>
      </c>
      <c r="V68" s="53">
        <f>Données!BU69</f>
        <v>24.651</v>
      </c>
      <c r="W68">
        <f t="shared" si="13"/>
        <v>576443.9142</v>
      </c>
    </row>
    <row r="69" spans="1:23">
      <c r="A69" t="str">
        <f>Données!A70</f>
        <v>Hongrie</v>
      </c>
      <c r="B69">
        <f>'Richesse pop'!O69</f>
        <v>477.66056544788603</v>
      </c>
      <c r="C69">
        <f>'Richesse pop'!P69</f>
        <v>705.28416105783515</v>
      </c>
      <c r="D69">
        <f>'Richesse pop'!Q69</f>
        <v>1306.359637253888</v>
      </c>
      <c r="E69">
        <f>'Richesse pop'!R69</f>
        <v>1359.2012287524233</v>
      </c>
      <c r="F69">
        <f>'Richesse pop'!S69</f>
        <v>1455.2508833496938</v>
      </c>
      <c r="H69" s="53">
        <f>Budget!AC69</f>
        <v>1232.5</v>
      </c>
      <c r="I69" s="53">
        <f>Budget!AD69</f>
        <v>1680.4</v>
      </c>
      <c r="J69" s="53">
        <f>Budget!AE69</f>
        <v>1519.6</v>
      </c>
      <c r="K69" s="53">
        <f>Budget!AF69</f>
        <v>1119</v>
      </c>
      <c r="L69" s="53">
        <f>Budget!AG69</f>
        <v>1440.6</v>
      </c>
      <c r="N69">
        <f t="shared" si="8"/>
        <v>2.5802841790892384</v>
      </c>
      <c r="O69">
        <f t="shared" si="9"/>
        <v>2.3825857615739126</v>
      </c>
      <c r="P69">
        <f t="shared" si="10"/>
        <v>1.1632325101488643</v>
      </c>
      <c r="Q69">
        <f t="shared" si="11"/>
        <v>0.8232776547936923</v>
      </c>
      <c r="R69">
        <f t="shared" si="12"/>
        <v>0.98993240030477048</v>
      </c>
      <c r="T69" s="53">
        <f>Données!X70</f>
        <v>1642</v>
      </c>
      <c r="U69" s="53">
        <f>Données!AV70</f>
        <v>9768785</v>
      </c>
      <c r="V69" s="53">
        <f>Données!BU70</f>
        <v>168.77799999999999</v>
      </c>
      <c r="W69">
        <f t="shared" si="13"/>
        <v>1004114.4913093789</v>
      </c>
    </row>
    <row r="70" spans="1:23">
      <c r="A70" t="str">
        <f>Données!A71</f>
        <v>Inde</v>
      </c>
      <c r="B70">
        <f>'Richesse pop'!O70</f>
        <v>43.528059912205805</v>
      </c>
      <c r="C70">
        <f>'Richesse pop'!P70</f>
        <v>51.852827626413564</v>
      </c>
      <c r="D70">
        <f>'Richesse pop'!Q70</f>
        <v>94.873863688884938</v>
      </c>
      <c r="E70">
        <f>'Richesse pop'!R70</f>
        <v>146.2824114655435</v>
      </c>
      <c r="F70">
        <f>'Richesse pop'!S70</f>
        <v>191.28032852645845</v>
      </c>
      <c r="H70" s="53">
        <f>Budget!AC70</f>
        <v>26248.5</v>
      </c>
      <c r="I70" s="53">
        <f>Budget!AD70</f>
        <v>31132.2</v>
      </c>
      <c r="J70" s="53">
        <f>Budget!AE70</f>
        <v>42009.4</v>
      </c>
      <c r="K70" s="53">
        <f>Budget!AF70</f>
        <v>52400</v>
      </c>
      <c r="L70" s="53">
        <f>Budget!AG70</f>
        <v>62537.4</v>
      </c>
      <c r="N70">
        <f t="shared" si="8"/>
        <v>603.02480866232213</v>
      </c>
      <c r="O70">
        <f t="shared" si="9"/>
        <v>600.39541573893678</v>
      </c>
      <c r="P70">
        <f t="shared" si="10"/>
        <v>442.79212805920184</v>
      </c>
      <c r="Q70">
        <f t="shared" si="11"/>
        <v>358.21121264700167</v>
      </c>
      <c r="R70">
        <f t="shared" si="12"/>
        <v>326.94109468423278</v>
      </c>
      <c r="T70" s="53">
        <f>Données!X71</f>
        <v>66510</v>
      </c>
      <c r="U70" s="53">
        <f>Données!AV71</f>
        <v>1352617328</v>
      </c>
      <c r="V70" s="53">
        <f>Données!BU71</f>
        <v>2972</v>
      </c>
      <c r="W70">
        <f t="shared" si="13"/>
        <v>60441718.5207638</v>
      </c>
    </row>
    <row r="71" spans="1:23">
      <c r="A71" t="str">
        <f>Données!A72</f>
        <v>Indonésie</v>
      </c>
      <c r="B71">
        <f>'Richesse pop'!O71</f>
        <v>68.658870515687724</v>
      </c>
      <c r="C71">
        <f>'Richesse pop'!P71</f>
        <v>101.36957417762524</v>
      </c>
      <c r="D71">
        <f>'Richesse pop'!Q71</f>
        <v>199.07306937946444</v>
      </c>
      <c r="E71">
        <f>'Richesse pop'!R71</f>
        <v>352.12189878337801</v>
      </c>
      <c r="F71">
        <f>'Richesse pop'!S71</f>
        <v>374.9277820329001</v>
      </c>
      <c r="H71" s="53">
        <f>Budget!AC71</f>
        <v>2588</v>
      </c>
      <c r="I71" s="53">
        <f>Budget!AD71</f>
        <v>2770</v>
      </c>
      <c r="J71" s="53">
        <f>Budget!AE71</f>
        <v>3588.2</v>
      </c>
      <c r="K71" s="53">
        <f>Budget!AF71</f>
        <v>6125.8</v>
      </c>
      <c r="L71" s="53">
        <f>Budget!AG71</f>
        <v>7824.2</v>
      </c>
      <c r="N71">
        <f t="shared" si="8"/>
        <v>37.693599975675006</v>
      </c>
      <c r="O71">
        <f t="shared" si="9"/>
        <v>27.325753535733085</v>
      </c>
      <c r="P71">
        <f t="shared" si="10"/>
        <v>18.024537478549291</v>
      </c>
      <c r="Q71">
        <f t="shared" si="11"/>
        <v>17.39681633310893</v>
      </c>
      <c r="R71">
        <f t="shared" si="12"/>
        <v>20.868552225114708</v>
      </c>
      <c r="T71" s="53">
        <f>Données!X72</f>
        <v>7437</v>
      </c>
      <c r="U71" s="53">
        <f>Données!AV72</f>
        <v>267663435</v>
      </c>
      <c r="V71" s="53">
        <f>Données!BU72</f>
        <v>1100.9100000000001</v>
      </c>
      <c r="W71">
        <f t="shared" si="13"/>
        <v>39622610.222650267</v>
      </c>
    </row>
    <row r="72" spans="1:23">
      <c r="A72" t="str">
        <f>Données!A73</f>
        <v>Iran</v>
      </c>
      <c r="B72">
        <f>'Richesse pop'!O72</f>
        <v>377.42700091842437</v>
      </c>
      <c r="C72">
        <f>'Richesse pop'!P72</f>
        <v>347.73108009388363</v>
      </c>
      <c r="D72">
        <f>'Richesse pop'!Q72</f>
        <v>467.35507879425853</v>
      </c>
      <c r="E72">
        <f>'Richesse pop'!R72</f>
        <v>600.3450261021585</v>
      </c>
      <c r="F72">
        <f>'Richesse pop'!S72</f>
        <v>535.98551858026121</v>
      </c>
      <c r="H72" s="53">
        <f>Budget!AC72</f>
        <v>5293</v>
      </c>
      <c r="I72" s="53">
        <f>Budget!AD72</f>
        <v>7638.6</v>
      </c>
      <c r="J72" s="53">
        <f>Budget!AE72</f>
        <v>13768.2</v>
      </c>
      <c r="K72" s="53">
        <f>Budget!AF72</f>
        <v>12349</v>
      </c>
      <c r="L72" s="53">
        <f>Budget!AG72</f>
        <v>12692.8</v>
      </c>
      <c r="N72">
        <f t="shared" si="8"/>
        <v>14.023903926110492</v>
      </c>
      <c r="O72">
        <f t="shared" si="9"/>
        <v>21.966975163501811</v>
      </c>
      <c r="P72">
        <f t="shared" si="10"/>
        <v>29.459827494591341</v>
      </c>
      <c r="Q72">
        <f t="shared" si="11"/>
        <v>20.569838114888647</v>
      </c>
      <c r="R72">
        <f t="shared" si="12"/>
        <v>23.681236824496992</v>
      </c>
      <c r="T72" s="53">
        <f>Données!X73</f>
        <v>13194</v>
      </c>
      <c r="U72" s="53">
        <f>Données!AV73</f>
        <v>81800269</v>
      </c>
      <c r="V72" s="53">
        <f>Données!BU73</f>
        <v>484.66300000000001</v>
      </c>
      <c r="W72">
        <f t="shared" si="13"/>
        <v>3004817.6272811126</v>
      </c>
    </row>
    <row r="73" spans="1:23">
      <c r="A73" t="str">
        <f>Données!A74</f>
        <v>Iraq</v>
      </c>
      <c r="B73">
        <f>'Richesse pop'!O73</f>
        <v>64.381846554535954</v>
      </c>
      <c r="C73">
        <f>'Richesse pop'!P73</f>
        <v>93.265418162912297</v>
      </c>
      <c r="D73">
        <f>'Richesse pop'!Q73</f>
        <v>320.33385370743702</v>
      </c>
      <c r="E73">
        <f>'Richesse pop'!R73</f>
        <v>632.53390837158679</v>
      </c>
      <c r="F73">
        <f>'Richesse pop'!S73</f>
        <v>536.19105942302178</v>
      </c>
      <c r="H73" s="53">
        <f>Budget!AC73</f>
        <v>96</v>
      </c>
      <c r="I73" s="53">
        <f>Budget!AD73</f>
        <v>2103</v>
      </c>
      <c r="J73" s="53">
        <f>Budget!AE73</f>
        <v>3208.8</v>
      </c>
      <c r="K73" s="53">
        <f>Budget!AF73</f>
        <v>5699.6</v>
      </c>
      <c r="L73" s="53">
        <f>Budget!AG73</f>
        <v>7088.2</v>
      </c>
      <c r="N73">
        <f t="shared" si="8"/>
        <v>1.4911035507296493</v>
      </c>
      <c r="O73">
        <f t="shared" si="9"/>
        <v>22.548550592745574</v>
      </c>
      <c r="P73">
        <f t="shared" si="10"/>
        <v>10.017049284246484</v>
      </c>
      <c r="Q73">
        <f t="shared" si="11"/>
        <v>9.0107422298880575</v>
      </c>
      <c r="R73">
        <f t="shared" si="12"/>
        <v>13.219541570923221</v>
      </c>
      <c r="T73" s="53">
        <f>Données!X74</f>
        <v>6318</v>
      </c>
      <c r="U73" s="53">
        <f>Données!AV74</f>
        <v>38433600</v>
      </c>
      <c r="V73" s="53">
        <f>Données!BU74</f>
        <v>225.25700000000001</v>
      </c>
      <c r="W73">
        <f t="shared" si="13"/>
        <v>1370281.3287749288</v>
      </c>
    </row>
    <row r="74" spans="1:23">
      <c r="A74" t="str">
        <f>Données!A75</f>
        <v>Irlande</v>
      </c>
      <c r="B74">
        <f>'Richesse pop'!O74</f>
        <v>2531.2146718264598</v>
      </c>
      <c r="C74">
        <f>'Richesse pop'!P74</f>
        <v>3539.6786816082263</v>
      </c>
      <c r="D74">
        <f>'Richesse pop'!Q74</f>
        <v>5617.4243502167647</v>
      </c>
      <c r="E74">
        <f>'Richesse pop'!R74</f>
        <v>5141.6191107654604</v>
      </c>
      <c r="F74">
        <f>'Richesse pop'!S74</f>
        <v>7024.4697901777918</v>
      </c>
      <c r="H74" s="53">
        <f>Budget!AC74</f>
        <v>1087.5</v>
      </c>
      <c r="I74" s="53">
        <f>Budget!AD74</f>
        <v>1166.2</v>
      </c>
      <c r="J74" s="53">
        <f>Budget!AE74</f>
        <v>1176.2</v>
      </c>
      <c r="K74" s="53">
        <f>Budget!AF74</f>
        <v>1049.8</v>
      </c>
      <c r="L74" s="53">
        <f>Budget!AG74</f>
        <v>1081</v>
      </c>
      <c r="N74">
        <f t="shared" si="8"/>
        <v>0.42963562597212973</v>
      </c>
      <c r="O74">
        <f t="shared" si="9"/>
        <v>0.32946493309108665</v>
      </c>
      <c r="P74">
        <f t="shared" si="10"/>
        <v>0.20938421715543226</v>
      </c>
      <c r="Q74">
        <f t="shared" si="11"/>
        <v>0.20417692897592149</v>
      </c>
      <c r="R74">
        <f t="shared" si="12"/>
        <v>0.15389061840817447</v>
      </c>
      <c r="T74" s="53">
        <f>Données!X75</f>
        <v>1208</v>
      </c>
      <c r="U74" s="53">
        <f>Données!AV75</f>
        <v>4853506</v>
      </c>
      <c r="V74" s="53">
        <f>Données!BU75</f>
        <v>381.57100000000003</v>
      </c>
      <c r="W74">
        <f t="shared" si="13"/>
        <v>1533077.1009321194</v>
      </c>
    </row>
    <row r="75" spans="1:23">
      <c r="A75" t="str">
        <f>Données!A76</f>
        <v>Islande</v>
      </c>
      <c r="B75">
        <f>'Richesse pop'!O75</f>
        <v>3167.4126087177292</v>
      </c>
      <c r="C75">
        <f>'Richesse pop'!P75</f>
        <v>3605.7496354397817</v>
      </c>
      <c r="D75">
        <f>'Richesse pop'!Q75</f>
        <v>5595.2377107161201</v>
      </c>
      <c r="E75">
        <f>'Richesse pop'!R75</f>
        <v>4808.1291747699224</v>
      </c>
      <c r="F75">
        <f>'Richesse pop'!S75</f>
        <v>6626.976558580076</v>
      </c>
      <c r="H75" s="53">
        <f>Budget!AC75</f>
        <v>0</v>
      </c>
      <c r="I75" s="53">
        <f>Budget!AD75</f>
        <v>0</v>
      </c>
      <c r="J75" s="53">
        <f>Budget!AE75</f>
        <v>0</v>
      </c>
      <c r="K75" s="53">
        <f>Budget!AF75</f>
        <v>0</v>
      </c>
      <c r="L75" s="53">
        <f>Budget!AG75</f>
        <v>0</v>
      </c>
      <c r="N75">
        <f t="shared" si="8"/>
        <v>0</v>
      </c>
      <c r="O75">
        <f t="shared" si="9"/>
        <v>0</v>
      </c>
      <c r="P75">
        <f t="shared" si="10"/>
        <v>0</v>
      </c>
      <c r="Q75">
        <f t="shared" si="11"/>
        <v>0</v>
      </c>
      <c r="R75">
        <f t="shared" si="12"/>
        <v>0</v>
      </c>
      <c r="T75" s="53">
        <f>Données!X76</f>
        <v>0</v>
      </c>
      <c r="U75" s="53">
        <f>Données!AV76</f>
        <v>353574</v>
      </c>
      <c r="V75" s="53">
        <f>Données!BU76</f>
        <v>24.544</v>
      </c>
      <c r="W75" t="e">
        <f t="shared" si="13"/>
        <v>#DIV/0!</v>
      </c>
    </row>
    <row r="76" spans="1:23">
      <c r="A76" t="str">
        <f>Données!A77</f>
        <v>Israël</v>
      </c>
      <c r="B76">
        <f>'Richesse pop'!O76</f>
        <v>1925.2066798941798</v>
      </c>
      <c r="C76">
        <f>'Richesse pop'!P76</f>
        <v>1970.0427177124525</v>
      </c>
      <c r="D76">
        <f>'Richesse pop'!Q76</f>
        <v>2498.8583998687368</v>
      </c>
      <c r="E76">
        <f>'Richesse pop'!R76</f>
        <v>3425.9168012209693</v>
      </c>
      <c r="F76">
        <f>'Richesse pop'!S76</f>
        <v>3996.2205125828427</v>
      </c>
      <c r="H76" s="53">
        <f>Budget!AC76</f>
        <v>13306</v>
      </c>
      <c r="I76" s="53">
        <f>Budget!AD76</f>
        <v>15671.2</v>
      </c>
      <c r="J76" s="53">
        <f>Budget!AE76</f>
        <v>16426</v>
      </c>
      <c r="K76" s="53">
        <f>Budget!AF76</f>
        <v>16959.400000000001</v>
      </c>
      <c r="L76" s="53">
        <f>Budget!AG76</f>
        <v>16226.6</v>
      </c>
      <c r="N76">
        <f t="shared" si="8"/>
        <v>6.9114657345420039</v>
      </c>
      <c r="O76">
        <f t="shared" si="9"/>
        <v>7.9547513661007674</v>
      </c>
      <c r="P76">
        <f t="shared" si="10"/>
        <v>6.5734016784876026</v>
      </c>
      <c r="Q76">
        <f t="shared" si="11"/>
        <v>4.9503245361813244</v>
      </c>
      <c r="R76">
        <f t="shared" si="12"/>
        <v>4.0604866395404198</v>
      </c>
      <c r="T76" s="53">
        <f>Données!X77</f>
        <v>15947</v>
      </c>
      <c r="U76" s="53">
        <f>Données!AV77</f>
        <v>8883800</v>
      </c>
      <c r="V76" s="53">
        <f>Données!BU77</f>
        <v>381.56900000000002</v>
      </c>
      <c r="W76">
        <f t="shared" si="13"/>
        <v>212565.54099203614</v>
      </c>
    </row>
    <row r="77" spans="1:23">
      <c r="A77" t="str">
        <f>Données!A78</f>
        <v>Italie</v>
      </c>
      <c r="B77">
        <f>'Richesse pop'!O77</f>
        <v>2212.3109129880104</v>
      </c>
      <c r="C77">
        <f>'Richesse pop'!P77</f>
        <v>2430.6322246470563</v>
      </c>
      <c r="D77">
        <f>'Richesse pop'!Q77</f>
        <v>3623.8416909648781</v>
      </c>
      <c r="E77">
        <f>'Richesse pop'!R77</f>
        <v>3598.5869391588221</v>
      </c>
      <c r="F77">
        <f>'Richesse pop'!S77</f>
        <v>3218.1861141214722</v>
      </c>
      <c r="H77" s="53">
        <f>Budget!AC77</f>
        <v>29994.5</v>
      </c>
      <c r="I77" s="53">
        <f>Budget!AD77</f>
        <v>32835</v>
      </c>
      <c r="J77" s="53">
        <f>Budget!AE77</f>
        <v>30994.2</v>
      </c>
      <c r="K77" s="53">
        <f>Budget!AF77</f>
        <v>26888.400000000001</v>
      </c>
      <c r="L77" s="53">
        <f>Budget!AG77</f>
        <v>25748.400000000001</v>
      </c>
      <c r="N77">
        <f t="shared" si="8"/>
        <v>13.557994865870173</v>
      </c>
      <c r="O77">
        <f t="shared" si="9"/>
        <v>13.508831022253009</v>
      </c>
      <c r="P77">
        <f t="shared" si="10"/>
        <v>8.5528570625135494</v>
      </c>
      <c r="Q77">
        <f t="shared" si="11"/>
        <v>7.4719328599256309</v>
      </c>
      <c r="R77">
        <f t="shared" si="12"/>
        <v>8.0009045738577544</v>
      </c>
      <c r="T77" s="53">
        <f>Données!X78</f>
        <v>27808</v>
      </c>
      <c r="U77" s="53">
        <f>Données!AV78</f>
        <v>60431283</v>
      </c>
      <c r="V77" s="53">
        <f>Données!BU78</f>
        <v>2025.87</v>
      </c>
      <c r="W77">
        <f t="shared" si="13"/>
        <v>4402543.2714042719</v>
      </c>
    </row>
    <row r="78" spans="1:23">
      <c r="A78" t="str">
        <f>Données!A79</f>
        <v>Jamaïque</v>
      </c>
      <c r="B78">
        <f>'Richesse pop'!O78</f>
        <v>337.19046358060632</v>
      </c>
      <c r="C78">
        <f>'Richesse pop'!P78</f>
        <v>353.60823976160572</v>
      </c>
      <c r="D78">
        <f>'Richesse pop'!Q78</f>
        <v>447.31527743156795</v>
      </c>
      <c r="E78">
        <f>'Richesse pop'!R78</f>
        <v>495.66694243590405</v>
      </c>
      <c r="F78">
        <f>'Richesse pop'!S78</f>
        <v>512.19230261271662</v>
      </c>
      <c r="H78" s="53">
        <f>Budget!AC78</f>
        <v>67.349999999999994</v>
      </c>
      <c r="I78" s="53">
        <f>Budget!AD78</f>
        <v>76.739999999999995</v>
      </c>
      <c r="J78" s="53">
        <f>Budget!AE78</f>
        <v>108.52000000000001</v>
      </c>
      <c r="K78" s="53">
        <f>Budget!AF78</f>
        <v>120.8</v>
      </c>
      <c r="L78" s="53">
        <f>Budget!AG78</f>
        <v>162</v>
      </c>
      <c r="N78">
        <f t="shared" si="8"/>
        <v>0.19973874493606428</v>
      </c>
      <c r="O78">
        <f t="shared" si="9"/>
        <v>0.21701982977471418</v>
      </c>
      <c r="P78">
        <f t="shared" si="10"/>
        <v>0.24260293684380549</v>
      </c>
      <c r="Q78">
        <f t="shared" si="11"/>
        <v>0.24371203656701587</v>
      </c>
      <c r="R78">
        <f t="shared" si="12"/>
        <v>0.31628745526559165</v>
      </c>
      <c r="T78" s="53">
        <f>Données!X79</f>
        <v>208</v>
      </c>
      <c r="U78" s="53">
        <f>Données!AV79</f>
        <v>2934855</v>
      </c>
      <c r="V78" s="53">
        <f>Données!BU79</f>
        <v>16.152000000000001</v>
      </c>
      <c r="W78">
        <f t="shared" si="13"/>
        <v>227902.77865384618</v>
      </c>
    </row>
    <row r="79" spans="1:23">
      <c r="A79" t="str">
        <f>Données!A80</f>
        <v>Japon</v>
      </c>
      <c r="B79">
        <f>'Richesse pop'!O79</f>
        <v>3396.6549553216801</v>
      </c>
      <c r="C79">
        <f>'Richesse pop'!P79</f>
        <v>3543.1689579159574</v>
      </c>
      <c r="D79">
        <f>'Richesse pop'!Q79</f>
        <v>3762.5309110917283</v>
      </c>
      <c r="E79">
        <f>'Richesse pop'!R79</f>
        <v>4397.4568078802604</v>
      </c>
      <c r="F79">
        <f>'Richesse pop'!S79</f>
        <v>3834.7376794305387</v>
      </c>
      <c r="H79" s="53">
        <f>Budget!AC79</f>
        <v>44191.5</v>
      </c>
      <c r="I79" s="53">
        <f>Budget!AD79</f>
        <v>45049.4</v>
      </c>
      <c r="J79" s="53">
        <f>Budget!AE79</f>
        <v>44288.6</v>
      </c>
      <c r="K79" s="53">
        <f>Budget!AF79</f>
        <v>44668.4</v>
      </c>
      <c r="L79" s="53">
        <f>Budget!AG79</f>
        <v>45669</v>
      </c>
      <c r="N79">
        <f t="shared" si="8"/>
        <v>13.010300010238998</v>
      </c>
      <c r="O79">
        <f t="shared" si="9"/>
        <v>12.7144374245414</v>
      </c>
      <c r="P79">
        <f t="shared" si="10"/>
        <v>11.770959773231287</v>
      </c>
      <c r="Q79">
        <f t="shared" si="11"/>
        <v>10.157780269712722</v>
      </c>
      <c r="R79">
        <f t="shared" si="12"/>
        <v>11.909289192052865</v>
      </c>
      <c r="T79" s="53">
        <f>Données!X80</f>
        <v>46618</v>
      </c>
      <c r="U79" s="53">
        <f>Données!AV80</f>
        <v>126529100</v>
      </c>
      <c r="V79" s="53">
        <f>Données!BU80</f>
        <v>5176.21</v>
      </c>
      <c r="W79">
        <f t="shared" si="13"/>
        <v>14049105.339375349</v>
      </c>
    </row>
    <row r="80" spans="1:23">
      <c r="A80" t="str">
        <f>Données!A81</f>
        <v>Jordanie</v>
      </c>
      <c r="B80">
        <f>'Richesse pop'!O80</f>
        <v>161.00063584274525</v>
      </c>
      <c r="C80">
        <f>'Richesse pop'!P80</f>
        <v>182.30996112757953</v>
      </c>
      <c r="D80">
        <f>'Richesse pop'!Q80</f>
        <v>287.77396413530357</v>
      </c>
      <c r="E80">
        <f>'Richesse pop'!R80</f>
        <v>388.88164233493018</v>
      </c>
      <c r="F80">
        <f>'Richesse pop'!S80</f>
        <v>424.58911220555188</v>
      </c>
      <c r="H80" s="53">
        <f>Budget!AC80</f>
        <v>902</v>
      </c>
      <c r="I80" s="53">
        <f>Budget!AD80</f>
        <v>947.2</v>
      </c>
      <c r="J80" s="53">
        <f>Budget!AE80</f>
        <v>1419.2</v>
      </c>
      <c r="K80" s="53">
        <f>Budget!AF80</f>
        <v>1677</v>
      </c>
      <c r="L80" s="53">
        <f>Budget!AG80</f>
        <v>1851</v>
      </c>
      <c r="N80">
        <f t="shared" si="8"/>
        <v>5.6024623460556624</v>
      </c>
      <c r="O80">
        <f t="shared" si="9"/>
        <v>5.1955471557429309</v>
      </c>
      <c r="P80">
        <f t="shared" si="10"/>
        <v>4.9316483659818875</v>
      </c>
      <c r="Q80">
        <f t="shared" si="11"/>
        <v>4.3123660708973723</v>
      </c>
      <c r="R80">
        <f t="shared" si="12"/>
        <v>4.3595088681970129</v>
      </c>
      <c r="T80" s="53">
        <f>Données!X81</f>
        <v>1958</v>
      </c>
      <c r="U80" s="53">
        <f>Données!AV81</f>
        <v>9956011</v>
      </c>
      <c r="V80" s="53">
        <f>Données!BU81</f>
        <v>44.256</v>
      </c>
      <c r="W80">
        <f t="shared" si="13"/>
        <v>225032.28948723187</v>
      </c>
    </row>
    <row r="81" spans="1:23">
      <c r="A81" t="str">
        <f>Données!A82</f>
        <v>Kazakhstan</v>
      </c>
      <c r="B81">
        <f>'Richesse pop'!O81</f>
        <v>128.31450527248148</v>
      </c>
      <c r="C81">
        <f>'Richesse pop'!P81</f>
        <v>186.61106533249799</v>
      </c>
      <c r="D81">
        <f>'Richesse pop'!Q81</f>
        <v>632.80595621500981</v>
      </c>
      <c r="E81">
        <f>'Richesse pop'!R81</f>
        <v>1198.551147040341</v>
      </c>
      <c r="F81">
        <f>'Richesse pop'!S81</f>
        <v>914.77684317524302</v>
      </c>
      <c r="H81" s="53">
        <f>Budget!AC81</f>
        <v>254</v>
      </c>
      <c r="I81" s="53">
        <f>Budget!AD81</f>
        <v>395.8</v>
      </c>
      <c r="J81" s="53">
        <f>Budget!AE81</f>
        <v>955.2</v>
      </c>
      <c r="K81" s="53">
        <f>Budget!AF81</f>
        <v>1447.6</v>
      </c>
      <c r="L81" s="53">
        <f>Budget!AG81</f>
        <v>1554.8</v>
      </c>
      <c r="N81">
        <f t="shared" si="8"/>
        <v>1.9795111975892348</v>
      </c>
      <c r="O81">
        <f t="shared" si="9"/>
        <v>2.1209889097132342</v>
      </c>
      <c r="P81">
        <f t="shared" si="10"/>
        <v>1.5094674609469854</v>
      </c>
      <c r="Q81">
        <f t="shared" si="11"/>
        <v>1.207791593687638</v>
      </c>
      <c r="R81">
        <f t="shared" si="12"/>
        <v>1.6996494955023127</v>
      </c>
      <c r="T81" s="53">
        <f>Données!X82</f>
        <v>1614</v>
      </c>
      <c r="U81" s="53">
        <f>Données!AV82</f>
        <v>18276499</v>
      </c>
      <c r="V81" s="53">
        <f>Données!BU82</f>
        <v>164.20699999999999</v>
      </c>
      <c r="W81">
        <f t="shared" si="13"/>
        <v>1859435.6079882281</v>
      </c>
    </row>
    <row r="82" spans="1:23">
      <c r="A82" t="str">
        <f>Données!A83</f>
        <v>Kenya</v>
      </c>
      <c r="B82">
        <f>'Richesse pop'!O82</f>
        <v>49.050318386151289</v>
      </c>
      <c r="C82">
        <f>'Richesse pop'!P82</f>
        <v>46.362213019967967</v>
      </c>
      <c r="D82">
        <f>'Richesse pop'!Q82</f>
        <v>78.328679877657891</v>
      </c>
      <c r="E82">
        <f>'Richesse pop'!R82</f>
        <v>112.17185265676183</v>
      </c>
      <c r="F82">
        <f>'Richesse pop'!S82</f>
        <v>162.29106919881764</v>
      </c>
      <c r="H82" s="53">
        <f>Budget!AC82</f>
        <v>521.5</v>
      </c>
      <c r="I82" s="53">
        <f>Budget!AD82</f>
        <v>648.79999999999995</v>
      </c>
      <c r="J82" s="53">
        <f>Budget!AE82</f>
        <v>752.2</v>
      </c>
      <c r="K82" s="53">
        <f>Budget!AF82</f>
        <v>880.2</v>
      </c>
      <c r="L82" s="53">
        <f>Budget!AG82</f>
        <v>1008.8</v>
      </c>
      <c r="N82">
        <f t="shared" si="8"/>
        <v>10.631939142463112</v>
      </c>
      <c r="O82">
        <f t="shared" si="9"/>
        <v>13.994155104730767</v>
      </c>
      <c r="P82">
        <f t="shared" si="10"/>
        <v>9.6031236728981835</v>
      </c>
      <c r="Q82">
        <f t="shared" si="11"/>
        <v>7.8468883160319338</v>
      </c>
      <c r="R82">
        <f t="shared" si="12"/>
        <v>6.2159920751039666</v>
      </c>
      <c r="T82" s="53">
        <f>Données!X83</f>
        <v>1097</v>
      </c>
      <c r="U82" s="53">
        <f>Données!AV83</f>
        <v>51393010</v>
      </c>
      <c r="V82" s="53">
        <f>Données!BU83</f>
        <v>99.245999999999995</v>
      </c>
      <c r="W82">
        <f t="shared" si="13"/>
        <v>4649544.822661805</v>
      </c>
    </row>
    <row r="83" spans="1:23">
      <c r="A83" t="str">
        <f>Données!A84</f>
        <v>Kosovo</v>
      </c>
      <c r="B83">
        <f>'Richesse pop'!O83</f>
        <v>0</v>
      </c>
      <c r="C83">
        <f>'Richesse pop'!P83</f>
        <v>167.79548547667923</v>
      </c>
      <c r="D83">
        <f>'Richesse pop'!Q83</f>
        <v>274.39040922278514</v>
      </c>
      <c r="E83">
        <f>'Richesse pop'!R83</f>
        <v>371.66575365555605</v>
      </c>
      <c r="F83">
        <f>'Richesse pop'!S83</f>
        <v>400.43871675349601</v>
      </c>
      <c r="H83" s="53">
        <f>Budget!AC83</f>
        <v>0</v>
      </c>
      <c r="I83" s="53">
        <f>Budget!AD83</f>
        <v>0</v>
      </c>
      <c r="J83" s="53">
        <f>Budget!AE83</f>
        <v>13.35</v>
      </c>
      <c r="K83" s="53">
        <f>Budget!AF83</f>
        <v>41.52</v>
      </c>
      <c r="L83" s="53">
        <f>Budget!AG83</f>
        <v>57.080000000000005</v>
      </c>
      <c r="N83">
        <f t="shared" si="8"/>
        <v>0</v>
      </c>
      <c r="O83">
        <f t="shared" si="9"/>
        <v>0</v>
      </c>
      <c r="P83">
        <f t="shared" si="10"/>
        <v>4.8653304019677913E-2</v>
      </c>
      <c r="Q83">
        <f t="shared" si="11"/>
        <v>0.11171327891156463</v>
      </c>
      <c r="R83">
        <f t="shared" si="12"/>
        <v>0.1425436592714325</v>
      </c>
      <c r="T83" s="53">
        <f>Données!X84</f>
        <v>63.3</v>
      </c>
      <c r="U83" s="53">
        <f>Données!AV84</f>
        <v>1845300</v>
      </c>
      <c r="V83" s="53">
        <f>Données!BU84</f>
        <v>8.1259999999999994</v>
      </c>
      <c r="W83">
        <f t="shared" si="13"/>
        <v>236886.37914691941</v>
      </c>
    </row>
    <row r="84" spans="1:23">
      <c r="A84" t="str">
        <f>Données!A85</f>
        <v>Koweït</v>
      </c>
      <c r="B84">
        <f>'Richesse pop'!O84</f>
        <v>1482.173706729619</v>
      </c>
      <c r="C84">
        <f>'Richesse pop'!P84</f>
        <v>2047.6599245645934</v>
      </c>
      <c r="D84">
        <f>'Richesse pop'!Q84</f>
        <v>4359.9167140794216</v>
      </c>
      <c r="E84">
        <f>'Richesse pop'!R84</f>
        <v>4665.5239826434308</v>
      </c>
      <c r="F84">
        <f>'Richesse pop'!S84</f>
        <v>3110.2967808445833</v>
      </c>
      <c r="H84" s="53">
        <f>Budget!AC84</f>
        <v>4219</v>
      </c>
      <c r="I84" s="53">
        <f>Budget!AD84</f>
        <v>5113.3999999999996</v>
      </c>
      <c r="J84" s="53">
        <f>Budget!AE84</f>
        <v>5466.8</v>
      </c>
      <c r="K84" s="53">
        <f>Budget!AF84</f>
        <v>5830.8</v>
      </c>
      <c r="L84" s="53">
        <f>Budget!AG84</f>
        <v>6765.8</v>
      </c>
      <c r="N84">
        <f t="shared" si="8"/>
        <v>2.8464949694115971</v>
      </c>
      <c r="O84">
        <f t="shared" si="9"/>
        <v>2.4971920086228643</v>
      </c>
      <c r="P84">
        <f t="shared" si="10"/>
        <v>1.2538771629160106</v>
      </c>
      <c r="Q84">
        <f t="shared" si="11"/>
        <v>1.2497631609421795</v>
      </c>
      <c r="R84">
        <f t="shared" si="12"/>
        <v>2.1752908087963188</v>
      </c>
      <c r="T84" s="53">
        <f>Données!X85</f>
        <v>7296</v>
      </c>
      <c r="U84" s="53">
        <f>Données!AV85</f>
        <v>4137309</v>
      </c>
      <c r="V84" s="53">
        <f>Données!BU85</f>
        <v>136.94</v>
      </c>
      <c r="W84">
        <f t="shared" si="13"/>
        <v>77653.932902960529</v>
      </c>
    </row>
    <row r="85" spans="1:23">
      <c r="A85" t="str">
        <f>Données!A86</f>
        <v>Laos</v>
      </c>
      <c r="B85">
        <f>'Richesse pop'!O85</f>
        <v>26.483755024591645</v>
      </c>
      <c r="C85">
        <f>'Richesse pop'!P85</f>
        <v>37.243254925765434</v>
      </c>
      <c r="D85">
        <f>'Richesse pop'!Q85</f>
        <v>81.041252990581967</v>
      </c>
      <c r="E85">
        <f>'Richesse pop'!R85</f>
        <v>161.07467363773469</v>
      </c>
      <c r="F85">
        <f>'Richesse pop'!S85</f>
        <v>249.07295068045448</v>
      </c>
      <c r="H85" s="53">
        <f>Budget!AC85</f>
        <v>72.5</v>
      </c>
      <c r="I85" s="53">
        <f>Budget!AD85</f>
        <v>30.74</v>
      </c>
      <c r="J85" s="53">
        <f>Budget!AE85</f>
        <v>23.92</v>
      </c>
      <c r="K85" s="53">
        <f>Budget!AF85</f>
        <v>22</v>
      </c>
      <c r="L85" s="53">
        <f>Budget!AG85</f>
        <v>0</v>
      </c>
      <c r="N85">
        <f t="shared" si="8"/>
        <v>2.7375272098945072</v>
      </c>
      <c r="O85">
        <f t="shared" si="9"/>
        <v>0.82538435647668407</v>
      </c>
      <c r="P85">
        <f t="shared" si="10"/>
        <v>0.29515831897095435</v>
      </c>
      <c r="Q85">
        <f t="shared" si="11"/>
        <v>0.13658261415745063</v>
      </c>
      <c r="R85">
        <f t="shared" si="12"/>
        <v>0</v>
      </c>
      <c r="T85" s="53">
        <f>Données!X86</f>
        <v>0</v>
      </c>
      <c r="U85" s="53">
        <f>Données!AV86</f>
        <v>7061507</v>
      </c>
      <c r="V85" s="53">
        <f>Données!BU86</f>
        <v>20.152999999999999</v>
      </c>
      <c r="W85" t="e">
        <f t="shared" si="13"/>
        <v>#DIV/0!</v>
      </c>
    </row>
    <row r="86" spans="1:23">
      <c r="A86" t="str">
        <f>Données!A87</f>
        <v>Lesotho</v>
      </c>
      <c r="B86">
        <f>'Richesse pop'!O86</f>
        <v>47.096929812879317</v>
      </c>
      <c r="C86">
        <f>'Richesse pop'!P86</f>
        <v>51.083405835678981</v>
      </c>
      <c r="D86">
        <f>'Richesse pop'!Q86</f>
        <v>89.947624352590651</v>
      </c>
      <c r="E86">
        <f>'Richesse pop'!R86</f>
        <v>129.99793581679094</v>
      </c>
      <c r="F86">
        <f>'Richesse pop'!S86</f>
        <v>125.74688914685503</v>
      </c>
      <c r="H86" s="53">
        <f>Budget!AC86</f>
        <v>42.55</v>
      </c>
      <c r="I86" s="53">
        <f>Budget!AD86</f>
        <v>37.779999999999994</v>
      </c>
      <c r="J86" s="53">
        <f>Budget!AE86</f>
        <v>35.400000000000006</v>
      </c>
      <c r="K86" s="53">
        <f>Budget!AF86</f>
        <v>46.44</v>
      </c>
      <c r="L86" s="53">
        <f>Budget!AG86</f>
        <v>49.76</v>
      </c>
      <c r="N86">
        <f t="shared" si="8"/>
        <v>0.90345591886892174</v>
      </c>
      <c r="O86">
        <f t="shared" si="9"/>
        <v>0.73957480676851661</v>
      </c>
      <c r="P86">
        <f t="shared" si="10"/>
        <v>0.39356236759776547</v>
      </c>
      <c r="Q86">
        <f t="shared" si="11"/>
        <v>0.35723644154972545</v>
      </c>
      <c r="R86">
        <f t="shared" si="12"/>
        <v>0.39571555477517362</v>
      </c>
      <c r="T86" s="53">
        <f>Données!X87</f>
        <v>51.1</v>
      </c>
      <c r="U86" s="53">
        <f>Données!AV87</f>
        <v>2108132</v>
      </c>
      <c r="V86" s="53">
        <f>Données!BU87</f>
        <v>2.8109999999999999</v>
      </c>
      <c r="W86">
        <f t="shared" si="13"/>
        <v>115967.88751467709</v>
      </c>
    </row>
    <row r="87" spans="1:23">
      <c r="A87" t="str">
        <f>Données!A88</f>
        <v>Lettonie</v>
      </c>
      <c r="B87">
        <f>'Richesse pop'!O87</f>
        <v>306.46801240120561</v>
      </c>
      <c r="C87">
        <f>'Richesse pop'!P87</f>
        <v>449.37865133663672</v>
      </c>
      <c r="D87">
        <f>'Richesse pop'!Q87</f>
        <v>1196.759760331006</v>
      </c>
      <c r="E87">
        <f>'Richesse pop'!R87</f>
        <v>1393.320580520988</v>
      </c>
      <c r="F87">
        <f>'Richesse pop'!S87</f>
        <v>1596.9450620009034</v>
      </c>
      <c r="H87" s="53">
        <f>Budget!AC87</f>
        <v>90.1</v>
      </c>
      <c r="I87" s="53">
        <f>Budget!AD87</f>
        <v>234.4</v>
      </c>
      <c r="J87" s="53">
        <f>Budget!AE87</f>
        <v>439.8</v>
      </c>
      <c r="K87" s="53">
        <f>Budget!AF87</f>
        <v>247</v>
      </c>
      <c r="L87" s="53">
        <f>Budget!AG87</f>
        <v>507.6</v>
      </c>
      <c r="N87">
        <f t="shared" si="8"/>
        <v>0.29399479343393148</v>
      </c>
      <c r="O87">
        <f t="shared" si="9"/>
        <v>0.52160911361231366</v>
      </c>
      <c r="P87">
        <f t="shared" si="10"/>
        <v>0.36749230261415028</v>
      </c>
      <c r="Q87">
        <f t="shared" si="11"/>
        <v>0.1772743498180743</v>
      </c>
      <c r="R87">
        <f t="shared" si="12"/>
        <v>0.31785689569307984</v>
      </c>
      <c r="T87" s="53">
        <f>Données!X88</f>
        <v>680</v>
      </c>
      <c r="U87" s="53">
        <f>Données!AV88</f>
        <v>1926542</v>
      </c>
      <c r="V87" s="53">
        <f>Données!BU88</f>
        <v>35.720999999999997</v>
      </c>
      <c r="W87">
        <f t="shared" si="13"/>
        <v>101202.95114999999</v>
      </c>
    </row>
    <row r="88" spans="1:23">
      <c r="A88" t="str">
        <f>Données!A89</f>
        <v>Liban</v>
      </c>
      <c r="B88">
        <f>'Richesse pop'!O88</f>
        <v>459.73236346513215</v>
      </c>
      <c r="C88">
        <f>'Richesse pop'!P88</f>
        <v>447.2259759908307</v>
      </c>
      <c r="D88">
        <f>'Richesse pop'!Q88</f>
        <v>559.22990223296654</v>
      </c>
      <c r="E88">
        <f>'Richesse pop'!R88</f>
        <v>781.77840971941191</v>
      </c>
      <c r="F88">
        <f>'Richesse pop'!S88</f>
        <v>800.74643006174733</v>
      </c>
      <c r="H88" s="53">
        <f>Budget!AC88</f>
        <v>1188.5</v>
      </c>
      <c r="I88" s="53">
        <f>Budget!AD88</f>
        <v>1435</v>
      </c>
      <c r="J88" s="53">
        <f>Budget!AE88</f>
        <v>1530.6</v>
      </c>
      <c r="K88" s="53">
        <f>Budget!AF88</f>
        <v>1940.8</v>
      </c>
      <c r="L88" s="53">
        <f>Budget!AG88</f>
        <v>2559.6</v>
      </c>
      <c r="N88">
        <f t="shared" si="8"/>
        <v>2.585199769365683</v>
      </c>
      <c r="O88">
        <f t="shared" si="9"/>
        <v>3.2086687201492547</v>
      </c>
      <c r="P88">
        <f t="shared" si="10"/>
        <v>2.7369781084459528</v>
      </c>
      <c r="Q88">
        <f t="shared" si="11"/>
        <v>2.482544894910276</v>
      </c>
      <c r="R88">
        <f t="shared" si="12"/>
        <v>3.1965175290292875</v>
      </c>
      <c r="T88" s="53">
        <f>Données!X89</f>
        <v>2776</v>
      </c>
      <c r="U88" s="53">
        <f>Données!AV89</f>
        <v>6848925</v>
      </c>
      <c r="V88" s="53">
        <f>Données!BU89</f>
        <v>58.280999999999999</v>
      </c>
      <c r="W88">
        <f t="shared" si="13"/>
        <v>143790.41711995678</v>
      </c>
    </row>
    <row r="89" spans="1:23">
      <c r="A89" t="str">
        <f>Données!A90</f>
        <v>Libéria</v>
      </c>
      <c r="B89">
        <f>'Richesse pop'!O89</f>
        <v>0</v>
      </c>
      <c r="C89">
        <f>'Richesse pop'!P89</f>
        <v>28.936514603465024</v>
      </c>
      <c r="D89">
        <f>'Richesse pop'!Q89</f>
        <v>39.922329050831223</v>
      </c>
      <c r="E89">
        <f>'Richesse pop'!R89</f>
        <v>64.491615629970852</v>
      </c>
      <c r="F89">
        <f>'Richesse pop'!S89</f>
        <v>69.725750869620896</v>
      </c>
      <c r="H89" s="53">
        <f>Budget!AC89</f>
        <v>0</v>
      </c>
      <c r="I89" s="53">
        <f>Budget!AD89</f>
        <v>5.6</v>
      </c>
      <c r="J89" s="53">
        <f>Budget!AE89</f>
        <v>7.9599999999999991</v>
      </c>
      <c r="K89" s="53">
        <f>Budget!AF89</f>
        <v>15.64</v>
      </c>
      <c r="L89" s="53">
        <f>Budget!AG89</f>
        <v>14.959999999999999</v>
      </c>
      <c r="N89">
        <f t="shared" si="8"/>
        <v>0</v>
      </c>
      <c r="O89">
        <f t="shared" si="9"/>
        <v>0.19352710845588236</v>
      </c>
      <c r="P89">
        <f t="shared" si="10"/>
        <v>0.19938716475847151</v>
      </c>
      <c r="Q89">
        <f t="shared" si="11"/>
        <v>0.24251214436519256</v>
      </c>
      <c r="R89">
        <f t="shared" si="12"/>
        <v>0.21455487841175741</v>
      </c>
      <c r="T89" s="53">
        <f>Données!X90</f>
        <v>15.8</v>
      </c>
      <c r="U89" s="53">
        <f>Données!AV90</f>
        <v>4818977</v>
      </c>
      <c r="V89" s="53">
        <f>Données!BU90</f>
        <v>3.2210000000000001</v>
      </c>
      <c r="W89">
        <f t="shared" si="13"/>
        <v>982400.31120253168</v>
      </c>
    </row>
    <row r="90" spans="1:23">
      <c r="A90" t="str">
        <f>Données!A91</f>
        <v>Lituanie</v>
      </c>
      <c r="B90">
        <f>'Richesse pop'!O90</f>
        <v>314.04231725172963</v>
      </c>
      <c r="C90">
        <f>'Richesse pop'!P90</f>
        <v>462.1547417778599</v>
      </c>
      <c r="D90">
        <f>'Richesse pop'!Q90</f>
        <v>1123.6538205601551</v>
      </c>
      <c r="E90">
        <f>'Richesse pop'!R90</f>
        <v>1457.7264916225354</v>
      </c>
      <c r="F90">
        <f>'Richesse pop'!S90</f>
        <v>1683.6476480669915</v>
      </c>
      <c r="H90" s="53">
        <f>Budget!AC90</f>
        <v>244.5</v>
      </c>
      <c r="I90" s="53">
        <f>Budget!AD90</f>
        <v>320.60000000000002</v>
      </c>
      <c r="J90" s="53">
        <f>Budget!AE90</f>
        <v>436.6</v>
      </c>
      <c r="K90" s="53">
        <f>Budget!AF90</f>
        <v>319.8</v>
      </c>
      <c r="L90" s="53">
        <f>Budget!AG90</f>
        <v>793.2</v>
      </c>
      <c r="N90">
        <f t="shared" si="8"/>
        <v>0.77855749549833442</v>
      </c>
      <c r="O90">
        <f t="shared" si="9"/>
        <v>0.69370704445590259</v>
      </c>
      <c r="P90">
        <f t="shared" si="10"/>
        <v>0.38855383394002047</v>
      </c>
      <c r="Q90">
        <f t="shared" si="11"/>
        <v>0.21938271811472931</v>
      </c>
      <c r="R90">
        <f t="shared" si="12"/>
        <v>0.47111995250946892</v>
      </c>
      <c r="T90" s="53">
        <f>Données!X91</f>
        <v>1030</v>
      </c>
      <c r="U90" s="53">
        <f>Données!AV91</f>
        <v>2789533</v>
      </c>
      <c r="V90" s="53">
        <f>Données!BU91</f>
        <v>54.24</v>
      </c>
      <c r="W90">
        <f t="shared" si="13"/>
        <v>146897.34943689322</v>
      </c>
    </row>
    <row r="91" spans="1:23">
      <c r="A91" t="str">
        <f>Données!A92</f>
        <v>Luxembourg</v>
      </c>
      <c r="B91">
        <f>'Richesse pop'!O91</f>
        <v>4737.5098664016132</v>
      </c>
      <c r="C91">
        <f>'Richesse pop'!P91</f>
        <v>5847.9893451521566</v>
      </c>
      <c r="D91">
        <f>'Richesse pop'!Q91</f>
        <v>9917.2247476417542</v>
      </c>
      <c r="E91">
        <f>'Richesse pop'!R91</f>
        <v>11222.041285051349</v>
      </c>
      <c r="F91">
        <f>'Richesse pop'!S91</f>
        <v>10767.599361883311</v>
      </c>
      <c r="H91" s="53">
        <f>Budget!AC91</f>
        <v>211.5</v>
      </c>
      <c r="I91" s="53">
        <f>Budget!AD91</f>
        <v>251.8</v>
      </c>
      <c r="J91" s="53">
        <f>Budget!AE91</f>
        <v>245.8</v>
      </c>
      <c r="K91" s="53">
        <f>Budget!AF91</f>
        <v>233.4</v>
      </c>
      <c r="L91" s="53">
        <f>Budget!AG91</f>
        <v>344.8</v>
      </c>
      <c r="N91">
        <f t="shared" si="8"/>
        <v>4.4643706496519726E-2</v>
      </c>
      <c r="O91">
        <f t="shared" si="9"/>
        <v>4.3057533989649996E-2</v>
      </c>
      <c r="P91">
        <f t="shared" si="10"/>
        <v>2.4785159785599243E-2</v>
      </c>
      <c r="Q91">
        <f t="shared" si="11"/>
        <v>2.0798355136235985E-2</v>
      </c>
      <c r="R91">
        <f t="shared" si="12"/>
        <v>3.2021993799339565E-2</v>
      </c>
      <c r="T91" s="53">
        <f>Données!X92</f>
        <v>419</v>
      </c>
      <c r="U91" s="53">
        <f>Données!AV92</f>
        <v>607728</v>
      </c>
      <c r="V91" s="53">
        <f>Données!BU92</f>
        <v>69.634</v>
      </c>
      <c r="W91">
        <f t="shared" si="13"/>
        <v>100998.88198568019</v>
      </c>
    </row>
    <row r="92" spans="1:23">
      <c r="A92" t="str">
        <f>Données!A93</f>
        <v>Lybie</v>
      </c>
      <c r="B92">
        <f>'Richesse pop'!O92</f>
        <v>629.58895246367081</v>
      </c>
      <c r="C92">
        <f>'Richesse pop'!P92</f>
        <v>549.60196008166747</v>
      </c>
      <c r="D92">
        <f>'Richesse pop'!Q92</f>
        <v>987.21384999600559</v>
      </c>
      <c r="E92">
        <f>'Richesse pop'!R92</f>
        <v>817.77599056296253</v>
      </c>
      <c r="F92">
        <f>'Richesse pop'!S92</f>
        <v>473.36755347868933</v>
      </c>
      <c r="H92" s="53">
        <f>Budget!AC92</f>
        <v>1027.5</v>
      </c>
      <c r="I92" s="53">
        <f>Budget!AD92</f>
        <v>1311.8</v>
      </c>
      <c r="J92" s="53">
        <f>Budget!AE92</f>
        <v>1909.25</v>
      </c>
      <c r="K92" s="53">
        <f>Budget!AF92</f>
        <v>6129.666666666667</v>
      </c>
      <c r="L92" s="53">
        <f>Budget!AG92</f>
        <v>0</v>
      </c>
      <c r="N92">
        <f t="shared" si="8"/>
        <v>1.6320172010313188</v>
      </c>
      <c r="O92">
        <f t="shared" si="9"/>
        <v>2.3868182708174377</v>
      </c>
      <c r="P92">
        <f t="shared" si="10"/>
        <v>1.9339781345325788</v>
      </c>
      <c r="Q92">
        <f t="shared" si="11"/>
        <v>7.4955326854814643</v>
      </c>
      <c r="R92">
        <f t="shared" si="12"/>
        <v>0</v>
      </c>
      <c r="T92" s="53">
        <f>Données!X93</f>
        <v>0</v>
      </c>
      <c r="U92" s="53">
        <f>Données!AV93</f>
        <v>6678567</v>
      </c>
      <c r="V92" s="53">
        <f>Données!BU93</f>
        <v>44.963999999999999</v>
      </c>
      <c r="W92" t="e">
        <f t="shared" si="13"/>
        <v>#DIV/0!</v>
      </c>
    </row>
    <row r="93" spans="1:23">
      <c r="A93" t="str">
        <f>Données!A94</f>
        <v>Macédoine du Nord</v>
      </c>
      <c r="B93">
        <f>'Richesse pop'!O93</f>
        <v>189.05221443292635</v>
      </c>
      <c r="C93">
        <f>'Richesse pop'!P93</f>
        <v>215.92130477266772</v>
      </c>
      <c r="D93">
        <f>'Richesse pop'!Q93</f>
        <v>394.8211276082107</v>
      </c>
      <c r="E93">
        <f>'Richesse pop'!R93</f>
        <v>501.64163809757412</v>
      </c>
      <c r="F93">
        <f>'Richesse pop'!S93</f>
        <v>553.63664286013727</v>
      </c>
      <c r="H93" s="53">
        <f>Budget!AC93</f>
        <v>108</v>
      </c>
      <c r="I93" s="53">
        <f>Budget!AD93</f>
        <v>190</v>
      </c>
      <c r="J93" s="53">
        <f>Budget!AE93</f>
        <v>147.19999999999999</v>
      </c>
      <c r="K93" s="53">
        <f>Budget!AF93</f>
        <v>111.4</v>
      </c>
      <c r="L93" s="53">
        <f>Budget!AG93</f>
        <v>108.8</v>
      </c>
      <c r="N93">
        <f t="shared" si="8"/>
        <v>0.57127074826366142</v>
      </c>
      <c r="O93">
        <f t="shared" si="9"/>
        <v>0.87995022167933401</v>
      </c>
      <c r="P93">
        <f t="shared" si="10"/>
        <v>0.37282705941225525</v>
      </c>
      <c r="Q93">
        <f t="shared" si="11"/>
        <v>0.22207087996617145</v>
      </c>
      <c r="R93">
        <f t="shared" si="12"/>
        <v>0.19651878430215403</v>
      </c>
      <c r="T93" s="53">
        <f>Données!X94</f>
        <v>117</v>
      </c>
      <c r="U93" s="53">
        <f>Données!AV94</f>
        <v>2082958</v>
      </c>
      <c r="V93" s="53">
        <f>Données!BU94</f>
        <v>12.884</v>
      </c>
      <c r="W93">
        <f t="shared" si="13"/>
        <v>229374.62283760685</v>
      </c>
    </row>
    <row r="94" spans="1:23">
      <c r="A94" t="str">
        <f>Données!A95</f>
        <v>Madagascar</v>
      </c>
      <c r="B94">
        <f>'Richesse pop'!O94</f>
        <v>24.787885619610073</v>
      </c>
      <c r="C94">
        <f>'Richesse pop'!P94</f>
        <v>26.996127439319135</v>
      </c>
      <c r="D94">
        <f>'Richesse pop'!Q94</f>
        <v>36.887917952448895</v>
      </c>
      <c r="E94">
        <f>'Richesse pop'!R94</f>
        <v>44.563458439957103</v>
      </c>
      <c r="F94">
        <f>'Richesse pop'!S94</f>
        <v>44.337747536245942</v>
      </c>
      <c r="H94" s="53">
        <f>Budget!AC94</f>
        <v>89.9</v>
      </c>
      <c r="I94" s="53">
        <f>Budget!AD94</f>
        <v>96.4</v>
      </c>
      <c r="J94" s="53">
        <f>Budget!AE94</f>
        <v>93.38</v>
      </c>
      <c r="K94" s="53">
        <f>Budget!AF94</f>
        <v>66.539999999999992</v>
      </c>
      <c r="L94" s="53">
        <f>Budget!AG94</f>
        <v>68.64</v>
      </c>
      <c r="N94">
        <f t="shared" si="8"/>
        <v>3.6267716165705859</v>
      </c>
      <c r="O94">
        <f t="shared" si="9"/>
        <v>3.5708825355297438</v>
      </c>
      <c r="P94">
        <f t="shared" si="10"/>
        <v>2.5314521714229938</v>
      </c>
      <c r="Q94">
        <f t="shared" si="11"/>
        <v>1.4931516163552059</v>
      </c>
      <c r="R94">
        <f t="shared" si="12"/>
        <v>1.5481165330712179</v>
      </c>
      <c r="T94" s="53">
        <f>Données!X95</f>
        <v>73.3</v>
      </c>
      <c r="U94" s="53">
        <f>Données!AV95</f>
        <v>26262368</v>
      </c>
      <c r="V94" s="53">
        <f>Données!BU95</f>
        <v>12.734</v>
      </c>
      <c r="W94">
        <f t="shared" si="13"/>
        <v>4562414.653642565</v>
      </c>
    </row>
    <row r="95" spans="1:23">
      <c r="A95" t="str">
        <f>Données!A96</f>
        <v>Malaisie</v>
      </c>
      <c r="B95">
        <f>'Richesse pop'!O95</f>
        <v>362.92695686291609</v>
      </c>
      <c r="C95">
        <f>'Richesse pop'!P95</f>
        <v>463.60186827179399</v>
      </c>
      <c r="D95">
        <f>'Richesse pop'!Q95</f>
        <v>721.52958930976069</v>
      </c>
      <c r="E95">
        <f>'Richesse pop'!R95</f>
        <v>1052.4183172293926</v>
      </c>
      <c r="F95">
        <f>'Richesse pop'!S95</f>
        <v>1058.9207669697894</v>
      </c>
      <c r="H95" s="53">
        <f>Budget!AC95</f>
        <v>1920</v>
      </c>
      <c r="I95" s="53">
        <f>Budget!AD95</f>
        <v>2886.4</v>
      </c>
      <c r="J95" s="53">
        <f>Budget!AE95</f>
        <v>3911.6</v>
      </c>
      <c r="K95" s="53">
        <f>Budget!AF95</f>
        <v>3800.4</v>
      </c>
      <c r="L95" s="53">
        <f>Budget!AG95</f>
        <v>3735.2</v>
      </c>
      <c r="N95">
        <f t="shared" si="8"/>
        <v>5.2903207207207199</v>
      </c>
      <c r="O95">
        <f t="shared" si="9"/>
        <v>6.2260318552206568</v>
      </c>
      <c r="P95">
        <f t="shared" si="10"/>
        <v>5.4212606911131216</v>
      </c>
      <c r="Q95">
        <f t="shared" si="11"/>
        <v>3.6111116062717081</v>
      </c>
      <c r="R95">
        <f t="shared" si="12"/>
        <v>3.5273649516655139</v>
      </c>
      <c r="T95" s="53">
        <f>Données!X96</f>
        <v>3470</v>
      </c>
      <c r="U95" s="53">
        <f>Données!AV96</f>
        <v>31528585</v>
      </c>
      <c r="V95" s="53">
        <f>Données!BU96</f>
        <v>373.447</v>
      </c>
      <c r="W95">
        <f t="shared" si="13"/>
        <v>3393157.1995662823</v>
      </c>
    </row>
    <row r="96" spans="1:23">
      <c r="A96" t="str">
        <f>Données!A97</f>
        <v>Malawi</v>
      </c>
      <c r="B96">
        <f>'Richesse pop'!O96</f>
        <v>28.570547670678192</v>
      </c>
      <c r="C96">
        <f>'Richesse pop'!P96</f>
        <v>27.600652401397561</v>
      </c>
      <c r="D96">
        <f>'Richesse pop'!Q96</f>
        <v>35.332159576865614</v>
      </c>
      <c r="E96">
        <f>'Richesse pop'!R96</f>
        <v>42.075109230535588</v>
      </c>
      <c r="F96">
        <f>'Richesse pop'!S96</f>
        <v>37.246628344318943</v>
      </c>
      <c r="H96" s="53">
        <f>Budget!AC96</f>
        <v>12</v>
      </c>
      <c r="I96" s="53">
        <f>Budget!AD96</f>
        <v>12.86</v>
      </c>
      <c r="J96" s="53">
        <f>Budget!AE96</f>
        <v>32.559999999999995</v>
      </c>
      <c r="K96" s="53">
        <f>Budget!AF96</f>
        <v>44.78</v>
      </c>
      <c r="L96" s="53">
        <f>Budget!AG96</f>
        <v>47.08</v>
      </c>
      <c r="N96">
        <f t="shared" si="8"/>
        <v>0.42001294964028774</v>
      </c>
      <c r="O96">
        <f t="shared" si="9"/>
        <v>0.46593101543312915</v>
      </c>
      <c r="P96">
        <f t="shared" si="10"/>
        <v>0.92154004708275061</v>
      </c>
      <c r="Q96">
        <f t="shared" si="11"/>
        <v>1.0642871954210249</v>
      </c>
      <c r="R96">
        <f t="shared" si="12"/>
        <v>1.2640070280933466</v>
      </c>
      <c r="T96" s="53">
        <f>Données!X97</f>
        <v>58.4</v>
      </c>
      <c r="U96" s="53">
        <f>Données!AV97</f>
        <v>18143315</v>
      </c>
      <c r="V96" s="53">
        <f>Données!BU97</f>
        <v>7.4359999999999999</v>
      </c>
      <c r="W96">
        <f t="shared" si="13"/>
        <v>2310165.930479452</v>
      </c>
    </row>
    <row r="97" spans="1:23">
      <c r="A97" t="str">
        <f>Données!A98</f>
        <v>Mali</v>
      </c>
      <c r="B97">
        <f>'Richesse pop'!O97</f>
        <v>32.242249945330535</v>
      </c>
      <c r="C97">
        <f>'Richesse pop'!P97</f>
        <v>35.221109044907635</v>
      </c>
      <c r="D97">
        <f>'Richesse pop'!Q97</f>
        <v>60.478272753878045</v>
      </c>
      <c r="E97">
        <f>'Richesse pop'!R97</f>
        <v>79.761006492794408</v>
      </c>
      <c r="F97">
        <f>'Richesse pop'!S97</f>
        <v>84.946917286997149</v>
      </c>
      <c r="H97" s="53">
        <f>Budget!AC97</f>
        <v>62.1</v>
      </c>
      <c r="I97" s="53">
        <f>Budget!AD97</f>
        <v>82.34</v>
      </c>
      <c r="J97" s="53">
        <f>Budget!AE97</f>
        <v>114.6</v>
      </c>
      <c r="K97" s="53">
        <f>Budget!AF97</f>
        <v>145</v>
      </c>
      <c r="L97" s="53">
        <f>Budget!AG97</f>
        <v>419</v>
      </c>
      <c r="N97">
        <f t="shared" si="8"/>
        <v>1.9260442464559953</v>
      </c>
      <c r="O97">
        <f t="shared" si="9"/>
        <v>2.3378025914804335</v>
      </c>
      <c r="P97">
        <f t="shared" si="10"/>
        <v>1.8948953860897342</v>
      </c>
      <c r="Q97">
        <f t="shared" si="11"/>
        <v>1.8179309210835908</v>
      </c>
      <c r="R97">
        <f t="shared" si="12"/>
        <v>4.9324921183942303</v>
      </c>
      <c r="T97" s="53">
        <f>Données!X98</f>
        <v>495</v>
      </c>
      <c r="U97" s="53">
        <f>Données!AV98</f>
        <v>19077690</v>
      </c>
      <c r="V97" s="53">
        <f>Données!BU98</f>
        <v>17.832999999999998</v>
      </c>
      <c r="W97">
        <f t="shared" si="13"/>
        <v>687297.87024242419</v>
      </c>
    </row>
    <row r="98" spans="1:23">
      <c r="A98" t="str">
        <f>Données!A99</f>
        <v>Malte</v>
      </c>
      <c r="B98">
        <f>'Richesse pop'!O98</f>
        <v>973.52060191624673</v>
      </c>
      <c r="C98">
        <f>'Richesse pop'!P98</f>
        <v>1216.4124725736181</v>
      </c>
      <c r="D98">
        <f>'Richesse pop'!Q98</f>
        <v>1899.4740204993618</v>
      </c>
      <c r="E98">
        <f>'Richesse pop'!R98</f>
        <v>2317.9239237466072</v>
      </c>
      <c r="F98">
        <f>'Richesse pop'!S98</f>
        <v>2787.9983023189757</v>
      </c>
      <c r="H98" s="53">
        <f>Budget!AC98</f>
        <v>42.5</v>
      </c>
      <c r="I98" s="53">
        <f>Budget!AD98</f>
        <v>43.54</v>
      </c>
      <c r="J98" s="53">
        <f>Budget!AE98</f>
        <v>51.42</v>
      </c>
      <c r="K98" s="53">
        <f>Budget!AF98</f>
        <v>49.019999999999996</v>
      </c>
      <c r="L98" s="53">
        <f>Budget!AG98</f>
        <v>62.620000000000005</v>
      </c>
      <c r="N98">
        <f t="shared" si="8"/>
        <v>4.3655984183944709E-2</v>
      </c>
      <c r="O98">
        <f t="shared" si="9"/>
        <v>3.5793779644400128E-2</v>
      </c>
      <c r="P98">
        <f t="shared" si="10"/>
        <v>2.7070651898930397E-2</v>
      </c>
      <c r="Q98">
        <f t="shared" si="11"/>
        <v>2.1148235064059336E-2</v>
      </c>
      <c r="R98">
        <f t="shared" si="12"/>
        <v>2.2460558870467932E-2</v>
      </c>
      <c r="T98" s="53">
        <f>Données!X99</f>
        <v>69.3</v>
      </c>
      <c r="U98" s="53">
        <f>Données!AV99</f>
        <v>483530</v>
      </c>
      <c r="V98" s="53">
        <f>Données!BU99</f>
        <v>15.134</v>
      </c>
      <c r="W98">
        <f t="shared" si="13"/>
        <v>105595.13737373738</v>
      </c>
    </row>
    <row r="99" spans="1:23">
      <c r="A99" t="str">
        <f>Données!A100</f>
        <v>Maroc</v>
      </c>
      <c r="B99">
        <f>'Richesse pop'!O99</f>
        <v>147.50569388454736</v>
      </c>
      <c r="C99">
        <f>'Richesse pop'!P99</f>
        <v>157.69842206176799</v>
      </c>
      <c r="D99">
        <f>'Richesse pop'!Q99</f>
        <v>253.65929133984798</v>
      </c>
      <c r="E99">
        <f>'Richesse pop'!R99</f>
        <v>306.57672973037944</v>
      </c>
      <c r="F99">
        <f>'Richesse pop'!S99</f>
        <v>313.37578693503912</v>
      </c>
      <c r="H99" s="53">
        <f>Budget!AC99</f>
        <v>1749</v>
      </c>
      <c r="I99" s="53">
        <f>Budget!AD99</f>
        <v>1973.4</v>
      </c>
      <c r="J99" s="53">
        <f>Budget!AE99</f>
        <v>2432.8000000000002</v>
      </c>
      <c r="K99" s="53">
        <f>Budget!AF99</f>
        <v>3281.4</v>
      </c>
      <c r="L99" s="53">
        <f>Budget!AG99</f>
        <v>3465.6</v>
      </c>
      <c r="N99">
        <f t="shared" si="8"/>
        <v>11.857169400992355</v>
      </c>
      <c r="O99">
        <f t="shared" si="9"/>
        <v>12.513758693330809</v>
      </c>
      <c r="P99">
        <f t="shared" si="10"/>
        <v>9.5908176166138546</v>
      </c>
      <c r="Q99">
        <f t="shared" si="11"/>
        <v>10.70335639265852</v>
      </c>
      <c r="R99">
        <f t="shared" si="12"/>
        <v>11.058927155461433</v>
      </c>
      <c r="T99" s="53">
        <f>Données!X100</f>
        <v>3697</v>
      </c>
      <c r="U99" s="53">
        <f>Données!AV100</f>
        <v>36029138</v>
      </c>
      <c r="V99" s="53">
        <f>Données!BU100</f>
        <v>121.35</v>
      </c>
      <c r="W99">
        <f t="shared" si="13"/>
        <v>1182617.2291858264</v>
      </c>
    </row>
    <row r="100" spans="1:23">
      <c r="A100" t="str">
        <f>Données!A101</f>
        <v>Maurice</v>
      </c>
      <c r="B100">
        <f>'Richesse pop'!O100</f>
        <v>378.13269580526173</v>
      </c>
      <c r="C100">
        <f>'Richesse pop'!P100</f>
        <v>459.68601932132589</v>
      </c>
      <c r="D100">
        <f>'Richesse pop'!Q100</f>
        <v>663.17048872757107</v>
      </c>
      <c r="E100">
        <f>'Richesse pop'!R100</f>
        <v>925.79599517255792</v>
      </c>
      <c r="F100">
        <f>'Richesse pop'!S100</f>
        <v>1048.7354217588074</v>
      </c>
      <c r="H100" s="53">
        <f>Budget!AC100</f>
        <v>14.75</v>
      </c>
      <c r="I100" s="53">
        <f>Budget!AD100</f>
        <v>16.000000000000004</v>
      </c>
      <c r="J100" s="53">
        <f>Budget!AE100</f>
        <v>16.46</v>
      </c>
      <c r="K100" s="53">
        <f>Budget!AF100</f>
        <v>18.260000000000002</v>
      </c>
      <c r="L100" s="53">
        <f>Budget!AG100</f>
        <v>23.12</v>
      </c>
      <c r="N100">
        <f t="shared" si="8"/>
        <v>3.9007470561594197E-2</v>
      </c>
      <c r="O100">
        <f t="shared" si="9"/>
        <v>3.4806366362027247E-2</v>
      </c>
      <c r="P100">
        <f t="shared" si="10"/>
        <v>2.482016356243761E-2</v>
      </c>
      <c r="Q100">
        <f t="shared" si="11"/>
        <v>1.9723567713853141E-2</v>
      </c>
      <c r="R100">
        <f t="shared" si="12"/>
        <v>2.204559846107423E-2</v>
      </c>
      <c r="T100" s="53">
        <f>Données!X101</f>
        <v>23.2</v>
      </c>
      <c r="U100" s="53">
        <f>Données!AV101</f>
        <v>1265303</v>
      </c>
      <c r="V100" s="53">
        <f>Données!BU101</f>
        <v>14.811999999999999</v>
      </c>
      <c r="W100">
        <f t="shared" si="13"/>
        <v>807830.5187931034</v>
      </c>
    </row>
    <row r="101" spans="1:23">
      <c r="A101" t="str">
        <f>Données!A102</f>
        <v>Mauritanie</v>
      </c>
      <c r="B101">
        <f>'Richesse pop'!O101</f>
        <v>54.905283936635705</v>
      </c>
      <c r="C101">
        <f>'Richesse pop'!P101</f>
        <v>52.548649025861799</v>
      </c>
      <c r="D101">
        <f>'Richesse pop'!Q101</f>
        <v>101.60800945130428</v>
      </c>
      <c r="E101">
        <f>'Richesse pop'!R101</f>
        <v>139.45059860780157</v>
      </c>
      <c r="F101">
        <f>'Richesse pop'!S101</f>
        <v>119.31536776633713</v>
      </c>
      <c r="H101" s="53">
        <f>Budget!AC101</f>
        <v>40.599999999999994</v>
      </c>
      <c r="I101" s="53">
        <f>Budget!AD101</f>
        <v>80.28</v>
      </c>
      <c r="J101" s="53">
        <f>Budget!AE101</f>
        <v>102.47499999999999</v>
      </c>
      <c r="K101" s="53">
        <f>Budget!AF101</f>
        <v>133.66666666666666</v>
      </c>
      <c r="L101" s="53">
        <f>Budget!AG101</f>
        <v>143.6</v>
      </c>
      <c r="N101">
        <f t="shared" si="8"/>
        <v>0.73945524162765564</v>
      </c>
      <c r="O101">
        <f t="shared" si="9"/>
        <v>1.5277271916256159</v>
      </c>
      <c r="P101">
        <f t="shared" si="10"/>
        <v>1.0085326988824757</v>
      </c>
      <c r="Q101">
        <f t="shared" si="11"/>
        <v>0.95852343411302265</v>
      </c>
      <c r="R101">
        <f t="shared" si="12"/>
        <v>1.2035331465534347</v>
      </c>
      <c r="T101" s="53">
        <f>Données!X102</f>
        <v>159</v>
      </c>
      <c r="U101" s="53">
        <f>Données!AV102</f>
        <v>4403319</v>
      </c>
      <c r="V101" s="53">
        <f>Données!BU102</f>
        <v>5.569</v>
      </c>
      <c r="W101">
        <f t="shared" si="13"/>
        <v>154226.94032075471</v>
      </c>
    </row>
    <row r="102" spans="1:23">
      <c r="A102" t="str">
        <f>Données!A103</f>
        <v>Mexique</v>
      </c>
      <c r="B102">
        <f>'Richesse pop'!O102</f>
        <v>582.17437611317735</v>
      </c>
      <c r="C102">
        <f>'Richesse pop'!P102</f>
        <v>737.15771005302349</v>
      </c>
      <c r="D102">
        <f>'Richesse pop'!Q102</f>
        <v>900.26773183102341</v>
      </c>
      <c r="E102">
        <f>'Richesse pop'!R102</f>
        <v>1028.3057823890929</v>
      </c>
      <c r="F102">
        <f>'Richesse pop'!S102</f>
        <v>946.70154881931921</v>
      </c>
      <c r="H102" s="53">
        <f>Budget!AC102</f>
        <v>3228</v>
      </c>
      <c r="I102" s="53">
        <f>Budget!AD102</f>
        <v>3293.2</v>
      </c>
      <c r="J102" s="53">
        <f>Budget!AE102</f>
        <v>4009.5</v>
      </c>
      <c r="K102" s="53">
        <f>Budget!AF102</f>
        <v>5868.4</v>
      </c>
      <c r="L102" s="53">
        <f>Budget!AG102</f>
        <v>6419.4</v>
      </c>
      <c r="N102">
        <f t="shared" si="8"/>
        <v>5.5447304664134895</v>
      </c>
      <c r="O102">
        <f t="shared" si="9"/>
        <v>4.4674293642850467</v>
      </c>
      <c r="P102">
        <f t="shared" si="10"/>
        <v>4.4536751215610231</v>
      </c>
      <c r="Q102">
        <f t="shared" si="11"/>
        <v>5.7068627839141142</v>
      </c>
      <c r="R102">
        <f t="shared" si="12"/>
        <v>6.7808064833166988</v>
      </c>
      <c r="T102" s="53">
        <f>Données!X103</f>
        <v>6568</v>
      </c>
      <c r="U102" s="53">
        <f>Données!AV103</f>
        <v>126190788</v>
      </c>
      <c r="V102" s="53">
        <f>Données!BU103</f>
        <v>1241.45</v>
      </c>
      <c r="W102">
        <f t="shared" si="13"/>
        <v>23851941.803075518</v>
      </c>
    </row>
    <row r="103" spans="1:23">
      <c r="A103" t="str">
        <f>Données!A104</f>
        <v>Moldavie</v>
      </c>
      <c r="B103">
        <f>'Richesse pop'!O103</f>
        <v>47.152409547034118</v>
      </c>
      <c r="C103">
        <f>'Richesse pop'!P103</f>
        <v>59.880950376112544</v>
      </c>
      <c r="D103">
        <f>'Richesse pop'!Q103</f>
        <v>149.51642031545489</v>
      </c>
      <c r="E103">
        <f>'Richesse pop'!R103</f>
        <v>242.22722732256591</v>
      </c>
      <c r="F103">
        <f>'Richesse pop'!S103</f>
        <v>275.52152323535131</v>
      </c>
      <c r="H103" s="53">
        <f>Budget!AC103</f>
        <v>19.45</v>
      </c>
      <c r="I103" s="53">
        <f>Budget!AD103</f>
        <v>15.960000000000003</v>
      </c>
      <c r="J103" s="53">
        <f>Budget!AE103</f>
        <v>26.139999999999997</v>
      </c>
      <c r="K103" s="53">
        <f>Budget!AF103</f>
        <v>22.2</v>
      </c>
      <c r="L103" s="53">
        <f>Budget!AG103</f>
        <v>31.020000000000003</v>
      </c>
      <c r="N103">
        <f t="shared" si="8"/>
        <v>0.4124921756246368</v>
      </c>
      <c r="O103">
        <f t="shared" si="9"/>
        <v>0.26652883596127258</v>
      </c>
      <c r="P103">
        <f t="shared" si="10"/>
        <v>0.17483029586214627</v>
      </c>
      <c r="Q103">
        <f t="shared" si="11"/>
        <v>9.1649482369861757E-2</v>
      </c>
      <c r="R103">
        <f t="shared" si="12"/>
        <v>0.11258648557014048</v>
      </c>
      <c r="T103" s="53">
        <f>Données!X104</f>
        <v>34</v>
      </c>
      <c r="U103" s="53">
        <f>Données!AV104</f>
        <v>3545883</v>
      </c>
      <c r="V103" s="53">
        <f>Données!BU104</f>
        <v>12.037000000000001</v>
      </c>
      <c r="W103">
        <f t="shared" si="13"/>
        <v>1255346.8726764705</v>
      </c>
    </row>
    <row r="104" spans="1:23">
      <c r="A104" t="str">
        <f>Données!A105</f>
        <v>Mongolie</v>
      </c>
      <c r="B104">
        <f>'Richesse pop'!O104</f>
        <v>53.889683380146906</v>
      </c>
      <c r="C104">
        <f>'Richesse pop'!P104</f>
        <v>70.590564094678044</v>
      </c>
      <c r="D104">
        <f>'Richesse pop'!Q104</f>
        <v>156.94511595640256</v>
      </c>
      <c r="E104">
        <f>'Richesse pop'!R104</f>
        <v>386.80450682920542</v>
      </c>
      <c r="F104">
        <f>'Richesse pop'!S104</f>
        <v>396.00009239159283</v>
      </c>
      <c r="H104" s="53">
        <f>Budget!AC104</f>
        <v>34.5</v>
      </c>
      <c r="I104" s="53">
        <f>Budget!AD104</f>
        <v>43.379999999999995</v>
      </c>
      <c r="J104" s="53">
        <f>Budget!AE104</f>
        <v>55.279999999999994</v>
      </c>
      <c r="K104" s="53">
        <f>Budget!AF104</f>
        <v>76.28</v>
      </c>
      <c r="L104" s="53">
        <f>Budget!AG104</f>
        <v>88.6</v>
      </c>
      <c r="N104">
        <f t="shared" si="8"/>
        <v>0.64019674705882368</v>
      </c>
      <c r="O104">
        <f t="shared" si="9"/>
        <v>0.6145297258400928</v>
      </c>
      <c r="P104">
        <f t="shared" si="10"/>
        <v>0.35222504162127671</v>
      </c>
      <c r="Q104">
        <f t="shared" si="11"/>
        <v>0.19720556160345268</v>
      </c>
      <c r="R104">
        <f t="shared" si="12"/>
        <v>0.22373732153674869</v>
      </c>
      <c r="T104" s="53">
        <f>Données!X105</f>
        <v>96</v>
      </c>
      <c r="U104" s="53">
        <f>Données!AV105</f>
        <v>3170208</v>
      </c>
      <c r="V104" s="53">
        <f>Données!BU105</f>
        <v>13.696</v>
      </c>
      <c r="W104">
        <f t="shared" si="13"/>
        <v>452283.00799999997</v>
      </c>
    </row>
    <row r="105" spans="1:23">
      <c r="A105" t="str">
        <f>Données!A106</f>
        <v>Monténégro</v>
      </c>
      <c r="B105">
        <f>'Richesse pop'!O105</f>
        <v>0</v>
      </c>
      <c r="C105">
        <f>'Richesse pop'!P105</f>
        <v>234.1699075427515</v>
      </c>
      <c r="D105">
        <f>'Richesse pop'!Q105</f>
        <v>565.14947292970055</v>
      </c>
      <c r="E105">
        <f>'Richesse pop'!R105</f>
        <v>703.83887210473313</v>
      </c>
      <c r="F105">
        <f>'Richesse pop'!S105</f>
        <v>775.51643513124816</v>
      </c>
      <c r="H105" s="53">
        <f>Budget!AC105</f>
        <v>0</v>
      </c>
      <c r="I105" s="53">
        <f>Budget!AD105</f>
        <v>0</v>
      </c>
      <c r="J105" s="53">
        <f>Budget!AE105</f>
        <v>73.14</v>
      </c>
      <c r="K105" s="53">
        <f>Budget!AF105</f>
        <v>64.02</v>
      </c>
      <c r="L105" s="53">
        <f>Budget!AG105</f>
        <v>69.98</v>
      </c>
      <c r="N105">
        <f t="shared" si="8"/>
        <v>0</v>
      </c>
      <c r="O105">
        <f t="shared" si="9"/>
        <v>0</v>
      </c>
      <c r="P105">
        <f t="shared" si="10"/>
        <v>0.12941708964328796</v>
      </c>
      <c r="Q105">
        <f t="shared" si="11"/>
        <v>9.0958318071516872E-2</v>
      </c>
      <c r="R105">
        <f t="shared" si="12"/>
        <v>9.0236643389970977E-2</v>
      </c>
      <c r="T105" s="53">
        <f>Données!X106</f>
        <v>83.8</v>
      </c>
      <c r="U105" s="53">
        <f>Données!AV106</f>
        <v>622345</v>
      </c>
      <c r="V105" s="53">
        <f>Données!BU106</f>
        <v>5.4429999999999996</v>
      </c>
      <c r="W105">
        <f t="shared" si="13"/>
        <v>40422.718794749402</v>
      </c>
    </row>
    <row r="106" spans="1:23">
      <c r="A106" t="str">
        <f>Données!A107</f>
        <v>Mozambique</v>
      </c>
      <c r="B106">
        <f>'Richesse pop'!O106</f>
        <v>29.023901101813056</v>
      </c>
      <c r="C106">
        <f>'Richesse pop'!P106</f>
        <v>28.219189555606263</v>
      </c>
      <c r="D106">
        <f>'Richesse pop'!Q106</f>
        <v>44.423166023906752</v>
      </c>
      <c r="E106">
        <f>'Richesse pop'!R106</f>
        <v>57.58402949765641</v>
      </c>
      <c r="F106">
        <f>'Richesse pop'!S106</f>
        <v>48.19172507392765</v>
      </c>
      <c r="H106" s="53">
        <f>Budget!AC106</f>
        <v>54.45</v>
      </c>
      <c r="I106" s="53">
        <f>Budget!AD106</f>
        <v>70.97999999999999</v>
      </c>
      <c r="J106" s="53">
        <f>Budget!AE106</f>
        <v>61.86</v>
      </c>
      <c r="K106" s="53">
        <f>Budget!AF106</f>
        <v>99.8</v>
      </c>
      <c r="L106" s="53">
        <f>Budget!AG106</f>
        <v>127.2</v>
      </c>
      <c r="N106">
        <f t="shared" si="8"/>
        <v>1.876040019878604</v>
      </c>
      <c r="O106">
        <f t="shared" si="9"/>
        <v>2.5153096569316076</v>
      </c>
      <c r="P106">
        <f t="shared" si="10"/>
        <v>1.392516687502855</v>
      </c>
      <c r="Q106">
        <f t="shared" si="11"/>
        <v>1.7331194233995333</v>
      </c>
      <c r="R106">
        <f t="shared" si="12"/>
        <v>2.6394572886708483</v>
      </c>
      <c r="T106" s="53">
        <f>Données!X107</f>
        <v>145</v>
      </c>
      <c r="U106" s="53">
        <f>Données!AV107</f>
        <v>29495962</v>
      </c>
      <c r="V106" s="53">
        <f>Données!BU107</f>
        <v>15.372</v>
      </c>
      <c r="W106">
        <f t="shared" si="13"/>
        <v>3126978.8128551724</v>
      </c>
    </row>
    <row r="107" spans="1:23">
      <c r="A107" t="str">
        <f>Données!A108</f>
        <v>Myanmar</v>
      </c>
      <c r="B107">
        <f>'Richesse pop'!O107</f>
        <v>14.04693032139723</v>
      </c>
      <c r="C107">
        <f>'Richesse pop'!P107</f>
        <v>19.460868618021745</v>
      </c>
      <c r="D107">
        <f>'Richesse pop'!Q107</f>
        <v>41.096549021094553</v>
      </c>
      <c r="E107">
        <f>'Richesse pop'!R107</f>
        <v>107.40403293107669</v>
      </c>
      <c r="F107">
        <f>'Richesse pop'!S107</f>
        <v>120.02315905997854</v>
      </c>
      <c r="H107" s="53">
        <f>Budget!AC107</f>
        <v>486.5</v>
      </c>
      <c r="I107" s="53">
        <f>Budget!AD107</f>
        <v>601.20000000000005</v>
      </c>
      <c r="J107" s="53">
        <f>Budget!AE107</f>
        <v>716</v>
      </c>
      <c r="K107" s="53">
        <f>Budget!AF107</f>
        <v>3176.3333333333335</v>
      </c>
      <c r="L107" s="53">
        <f>Budget!AG107</f>
        <v>3223.6</v>
      </c>
      <c r="N107">
        <f t="shared" si="8"/>
        <v>34.633901419652553</v>
      </c>
      <c r="O107">
        <f t="shared" si="9"/>
        <v>30.892762897708405</v>
      </c>
      <c r="P107">
        <f t="shared" si="10"/>
        <v>17.422387452349891</v>
      </c>
      <c r="Q107">
        <f t="shared" si="11"/>
        <v>29.57368775315588</v>
      </c>
      <c r="R107">
        <f t="shared" si="12"/>
        <v>26.858149920792265</v>
      </c>
      <c r="T107" s="53">
        <f>Données!X108</f>
        <v>2030</v>
      </c>
      <c r="U107" s="53">
        <f>Données!AV108</f>
        <v>53708395</v>
      </c>
      <c r="V107" s="53">
        <f>Données!BU108</f>
        <v>65.665000000000006</v>
      </c>
      <c r="W107">
        <f t="shared" si="13"/>
        <v>1737321.0628940889</v>
      </c>
    </row>
    <row r="108" spans="1:23">
      <c r="A108" t="str">
        <f>Données!A109</f>
        <v>Namibie</v>
      </c>
      <c r="B108">
        <f>'Richesse pop'!O108</f>
        <v>188.78568947829464</v>
      </c>
      <c r="C108">
        <f>'Richesse pop'!P108</f>
        <v>241.76190293052721</v>
      </c>
      <c r="D108">
        <f>'Richesse pop'!Q108</f>
        <v>412.15709556481198</v>
      </c>
      <c r="E108">
        <f>'Richesse pop'!R108</f>
        <v>566.98829101767205</v>
      </c>
      <c r="F108">
        <f>'Richesse pop'!S108</f>
        <v>538.28076872232657</v>
      </c>
      <c r="H108" s="53">
        <f>Budget!AC108</f>
        <v>135.5</v>
      </c>
      <c r="I108" s="53">
        <f>Budget!AD108</f>
        <v>159.80000000000001</v>
      </c>
      <c r="J108" s="53">
        <f>Budget!AE108</f>
        <v>236.2</v>
      </c>
      <c r="K108" s="53">
        <f>Budget!AF108</f>
        <v>371.6</v>
      </c>
      <c r="L108" s="53">
        <f>Budget!AG108</f>
        <v>482.6</v>
      </c>
      <c r="N108">
        <f t="shared" si="8"/>
        <v>0.71774508107288992</v>
      </c>
      <c r="O108">
        <f t="shared" si="9"/>
        <v>0.66098089923589076</v>
      </c>
      <c r="P108">
        <f t="shared" si="10"/>
        <v>0.57308245458279972</v>
      </c>
      <c r="Q108">
        <f t="shared" si="11"/>
        <v>0.65539272307197938</v>
      </c>
      <c r="R108">
        <f t="shared" si="12"/>
        <v>0.89655813107629412</v>
      </c>
      <c r="T108" s="53">
        <f>Données!X109</f>
        <v>452</v>
      </c>
      <c r="U108" s="53">
        <f>Données!AV109</f>
        <v>2448255</v>
      </c>
      <c r="V108" s="53">
        <f>Données!BU109</f>
        <v>13.961</v>
      </c>
      <c r="W108">
        <f t="shared" si="13"/>
        <v>75619.663838495588</v>
      </c>
    </row>
    <row r="109" spans="1:23">
      <c r="A109" t="str">
        <f>Données!A110</f>
        <v>Népal</v>
      </c>
      <c r="B109">
        <f>'Richesse pop'!O109</f>
        <v>22.884888794622608</v>
      </c>
      <c r="C109">
        <f>'Richesse pop'!P109</f>
        <v>25.260282313287103</v>
      </c>
      <c r="D109">
        <f>'Richesse pop'!Q109</f>
        <v>40.190859712388168</v>
      </c>
      <c r="E109">
        <f>'Richesse pop'!R109</f>
        <v>69.052015772035006</v>
      </c>
      <c r="F109">
        <f>'Richesse pop'!S109</f>
        <v>91.069866643915745</v>
      </c>
      <c r="H109" s="53">
        <f>Budget!AC109</f>
        <v>93.75</v>
      </c>
      <c r="I109" s="53">
        <f>Budget!AD109</f>
        <v>176.42000000000002</v>
      </c>
      <c r="J109" s="53">
        <f>Budget!AE109</f>
        <v>264.39999999999998</v>
      </c>
      <c r="K109" s="53">
        <f>Budget!AF109</f>
        <v>323.60000000000002</v>
      </c>
      <c r="L109" s="53">
        <f>Budget!AG109</f>
        <v>387</v>
      </c>
      <c r="N109">
        <f t="shared" si="8"/>
        <v>4.0965897121610206</v>
      </c>
      <c r="O109">
        <f t="shared" si="9"/>
        <v>6.984086631019232</v>
      </c>
      <c r="P109">
        <f t="shared" si="10"/>
        <v>6.5786102086913818</v>
      </c>
      <c r="Q109">
        <f t="shared" si="11"/>
        <v>4.6863222801245579</v>
      </c>
      <c r="R109">
        <f t="shared" si="12"/>
        <v>4.2494846458178595</v>
      </c>
      <c r="T109" s="53">
        <f>Données!X110</f>
        <v>399</v>
      </c>
      <c r="U109" s="53">
        <f>Données!AV110</f>
        <v>28087871</v>
      </c>
      <c r="V109" s="53">
        <f>Données!BU110</f>
        <v>28.922000000000001</v>
      </c>
      <c r="W109">
        <f t="shared" si="13"/>
        <v>2035983.4713333335</v>
      </c>
    </row>
    <row r="110" spans="1:23">
      <c r="A110" t="str">
        <f>Données!A111</f>
        <v>Nicaragua</v>
      </c>
      <c r="B110">
        <f>'Richesse pop'!O110</f>
        <v>95.852353240412469</v>
      </c>
      <c r="C110">
        <f>'Richesse pop'!P110</f>
        <v>102.65206278214417</v>
      </c>
      <c r="D110">
        <f>'Richesse pop'!Q110</f>
        <v>133.433654799387</v>
      </c>
      <c r="E110">
        <f>'Richesse pop'!R110</f>
        <v>173.586219832132</v>
      </c>
      <c r="F110">
        <f>'Richesse pop'!S110</f>
        <v>206.41525264306111</v>
      </c>
      <c r="H110" s="53">
        <f>Budget!AC110</f>
        <v>36.1</v>
      </c>
      <c r="I110" s="53">
        <f>Budget!AD110</f>
        <v>44.6</v>
      </c>
      <c r="J110" s="53">
        <f>Budget!AE110</f>
        <v>45.36</v>
      </c>
      <c r="K110" s="53">
        <f>Budget!AF110</f>
        <v>64.2</v>
      </c>
      <c r="L110" s="53">
        <f>Budget!AG110</f>
        <v>86.179999999999993</v>
      </c>
      <c r="N110">
        <f t="shared" si="8"/>
        <v>0.37662090475187021</v>
      </c>
      <c r="O110">
        <f t="shared" si="9"/>
        <v>0.43447738692454174</v>
      </c>
      <c r="P110">
        <f t="shared" si="10"/>
        <v>0.33994422222937104</v>
      </c>
      <c r="Q110">
        <f t="shared" si="11"/>
        <v>0.36984502607456482</v>
      </c>
      <c r="R110">
        <f t="shared" si="12"/>
        <v>0.41750790649673936</v>
      </c>
      <c r="T110" s="53">
        <f>Données!X111</f>
        <v>81.599999999999994</v>
      </c>
      <c r="U110" s="53">
        <f>Données!AV111</f>
        <v>6465513</v>
      </c>
      <c r="V110" s="53">
        <f>Données!BU111</f>
        <v>12.612</v>
      </c>
      <c r="W110">
        <f t="shared" si="13"/>
        <v>999302.08279411774</v>
      </c>
    </row>
    <row r="111" spans="1:23">
      <c r="A111" t="str">
        <f>Données!A112</f>
        <v>Niger</v>
      </c>
      <c r="B111">
        <f>'Richesse pop'!O111</f>
        <v>18.141490025393431</v>
      </c>
      <c r="C111">
        <f>'Richesse pop'!P111</f>
        <v>18.187684023758493</v>
      </c>
      <c r="D111">
        <f>'Richesse pop'!Q111</f>
        <v>30.121875168172771</v>
      </c>
      <c r="E111">
        <f>'Richesse pop'!R111</f>
        <v>39.276966732421521</v>
      </c>
      <c r="F111">
        <f>'Richesse pop'!S111</f>
        <v>39.559657753936563</v>
      </c>
      <c r="H111" s="53">
        <f>Budget!AC111</f>
        <v>33.200000000000003</v>
      </c>
      <c r="I111" s="53">
        <f>Budget!AD111</f>
        <v>35.459999999999994</v>
      </c>
      <c r="J111" s="53">
        <f>Budget!AE111</f>
        <v>42.566666666666663</v>
      </c>
      <c r="K111" s="53">
        <f>Budget!AF111</f>
        <v>97.38</v>
      </c>
      <c r="L111" s="53">
        <f>Budget!AG111</f>
        <v>202.75</v>
      </c>
      <c r="N111">
        <f t="shared" si="8"/>
        <v>1.8300591601642711</v>
      </c>
      <c r="O111">
        <f t="shared" si="9"/>
        <v>1.9496709945960546</v>
      </c>
      <c r="P111">
        <f t="shared" si="10"/>
        <v>1.4131479673497633</v>
      </c>
      <c r="Q111">
        <f t="shared" si="11"/>
        <v>2.4793156931748705</v>
      </c>
      <c r="R111">
        <f t="shared" si="12"/>
        <v>5.1251707297650837</v>
      </c>
      <c r="T111" s="53">
        <f>Données!X112</f>
        <v>230</v>
      </c>
      <c r="U111" s="53">
        <f>Données!AV112</f>
        <v>22442948</v>
      </c>
      <c r="V111" s="53">
        <f>Données!BU112</f>
        <v>9.7240000000000002</v>
      </c>
      <c r="W111">
        <f t="shared" si="13"/>
        <v>948848.81022608699</v>
      </c>
    </row>
    <row r="112" spans="1:23">
      <c r="A112" t="str">
        <f>Données!A113</f>
        <v>Nigéria</v>
      </c>
      <c r="B112">
        <f>'Richesse pop'!O112</f>
        <v>113.40275144617436</v>
      </c>
      <c r="C112">
        <f>'Richesse pop'!P112</f>
        <v>72.76124628935554</v>
      </c>
      <c r="D112">
        <f>'Richesse pop'!Q112</f>
        <v>175.10620101672555</v>
      </c>
      <c r="E112">
        <f>'Richesse pop'!R112</f>
        <v>278.18197242705929</v>
      </c>
      <c r="F112">
        <f>'Richesse pop'!S112</f>
        <v>224.74941519471619</v>
      </c>
      <c r="H112" s="53">
        <f>Budget!AC112</f>
        <v>907.5</v>
      </c>
      <c r="I112" s="53">
        <f>Budget!AD112</f>
        <v>1266.4000000000001</v>
      </c>
      <c r="J112" s="53">
        <f>Budget!AE112</f>
        <v>1351</v>
      </c>
      <c r="K112" s="53">
        <f>Budget!AF112</f>
        <v>2054.8000000000002</v>
      </c>
      <c r="L112" s="53">
        <f>Budget!AG112</f>
        <v>1804.2</v>
      </c>
      <c r="N112">
        <f t="shared" si="8"/>
        <v>8.0024513376180035</v>
      </c>
      <c r="O112">
        <f t="shared" si="9"/>
        <v>17.404869550527003</v>
      </c>
      <c r="P112">
        <f t="shared" si="10"/>
        <v>7.7153178594226777</v>
      </c>
      <c r="Q112">
        <f t="shared" si="11"/>
        <v>7.3865318520551471</v>
      </c>
      <c r="R112">
        <f t="shared" si="12"/>
        <v>8.0276070949367995</v>
      </c>
      <c r="T112" s="53">
        <f>Données!X113</f>
        <v>2043</v>
      </c>
      <c r="U112" s="53">
        <f>Données!AV113</f>
        <v>195874740</v>
      </c>
      <c r="V112" s="53">
        <f>Données!BU113</f>
        <v>444.916</v>
      </c>
      <c r="W112">
        <f t="shared" si="13"/>
        <v>42656782.095859028</v>
      </c>
    </row>
    <row r="113" spans="1:23">
      <c r="A113" t="str">
        <f>Données!A114</f>
        <v>Norvège</v>
      </c>
      <c r="B113">
        <f>'Richesse pop'!O113</f>
        <v>3558.2883757204941</v>
      </c>
      <c r="C113">
        <f>'Richesse pop'!P113</f>
        <v>4554.4594932378222</v>
      </c>
      <c r="D113">
        <f>'Richesse pop'!Q113</f>
        <v>8072.9005383157373</v>
      </c>
      <c r="E113">
        <f>'Richesse pop'!R113</f>
        <v>9813.6006362288717</v>
      </c>
      <c r="F113">
        <f>'Richesse pop'!S113</f>
        <v>7687.9553716184564</v>
      </c>
      <c r="H113" s="53">
        <f>Budget!AC113</f>
        <v>4488</v>
      </c>
      <c r="I113" s="53">
        <f>Budget!AD113</f>
        <v>4846.8</v>
      </c>
      <c r="J113" s="53">
        <f>Budget!AE113</f>
        <v>5134.2</v>
      </c>
      <c r="K113" s="53">
        <f>Budget!AF113</f>
        <v>5687.2</v>
      </c>
      <c r="L113" s="53">
        <f>Budget!AG113</f>
        <v>6510</v>
      </c>
      <c r="N113">
        <f t="shared" si="8"/>
        <v>1.261280572598688</v>
      </c>
      <c r="O113">
        <f t="shared" si="9"/>
        <v>1.0641877498737724</v>
      </c>
      <c r="P113">
        <f t="shared" si="10"/>
        <v>0.63597959316257802</v>
      </c>
      <c r="Q113">
        <f t="shared" si="11"/>
        <v>0.57952225801858726</v>
      </c>
      <c r="R113">
        <f t="shared" si="12"/>
        <v>0.84677910905061937</v>
      </c>
      <c r="T113" s="53">
        <f>Données!X114</f>
        <v>7067</v>
      </c>
      <c r="U113" s="53">
        <f>Données!AV114</f>
        <v>5314336</v>
      </c>
      <c r="V113" s="53">
        <f>Données!BU114</f>
        <v>427.041</v>
      </c>
      <c r="W113">
        <f t="shared" si="13"/>
        <v>321131.93148096785</v>
      </c>
    </row>
    <row r="114" spans="1:23">
      <c r="A114" t="str">
        <f>Données!A115</f>
        <v>Nouvelle Zélande</v>
      </c>
      <c r="B114">
        <f>'Richesse pop'!O114</f>
        <v>1511.4573665703717</v>
      </c>
      <c r="C114">
        <f>'Richesse pop'!P114</f>
        <v>1784.4293837809446</v>
      </c>
      <c r="D114">
        <f>'Richesse pop'!Q114</f>
        <v>2914.8767810013883</v>
      </c>
      <c r="E114">
        <f>'Richesse pop'!R114</f>
        <v>3956.7134050854056</v>
      </c>
      <c r="F114">
        <f>'Richesse pop'!S114</f>
        <v>4110.6604176441751</v>
      </c>
      <c r="H114" s="53">
        <f>Budget!AC114</f>
        <v>1912</v>
      </c>
      <c r="I114" s="53">
        <f>Budget!AD114</f>
        <v>1862.2</v>
      </c>
      <c r="J114" s="53">
        <f>Budget!AE114</f>
        <v>1959.6</v>
      </c>
      <c r="K114" s="53">
        <f>Budget!AF114</f>
        <v>1995.6</v>
      </c>
      <c r="L114" s="53">
        <f>Budget!AG114</f>
        <v>2222.8000000000002</v>
      </c>
      <c r="N114">
        <f t="shared" si="8"/>
        <v>1.2650042550247345</v>
      </c>
      <c r="O114">
        <f t="shared" si="9"/>
        <v>1.0435829049476146</v>
      </c>
      <c r="P114">
        <f t="shared" si="10"/>
        <v>0.67227541581596162</v>
      </c>
      <c r="Q114">
        <f t="shared" si="11"/>
        <v>0.50435798494658091</v>
      </c>
      <c r="R114">
        <f t="shared" si="12"/>
        <v>0.54074036144145654</v>
      </c>
      <c r="T114" s="53">
        <f>Données!X115</f>
        <v>2263</v>
      </c>
      <c r="U114" s="53">
        <f>Données!AV115</f>
        <v>4885500</v>
      </c>
      <c r="V114" s="53">
        <f>Données!BU115</f>
        <v>210.47499999999999</v>
      </c>
      <c r="W114">
        <f t="shared" si="13"/>
        <v>454386.04175872734</v>
      </c>
    </row>
    <row r="115" spans="1:23">
      <c r="A115" t="str">
        <f>Données!A116</f>
        <v>Oman</v>
      </c>
      <c r="B115">
        <f>'Richesse pop'!O115</f>
        <v>656.56807716749563</v>
      </c>
      <c r="C115">
        <f>'Richesse pop'!P115</f>
        <v>899.44341929682116</v>
      </c>
      <c r="D115">
        <f>'Richesse pop'!Q115</f>
        <v>1642.2757955179886</v>
      </c>
      <c r="E115">
        <f>'Richesse pop'!R115</f>
        <v>2056.2445813016884</v>
      </c>
      <c r="F115">
        <f>'Richesse pop'!S115</f>
        <v>1610.9869622192982</v>
      </c>
      <c r="H115" s="53">
        <f>Budget!AC115</f>
        <v>1979.5</v>
      </c>
      <c r="I115" s="53">
        <f>Budget!AD115</f>
        <v>2863.2</v>
      </c>
      <c r="J115" s="53">
        <f>Budget!AE115</f>
        <v>4161.8</v>
      </c>
      <c r="K115" s="53">
        <f>Budget!AF115</f>
        <v>7356</v>
      </c>
      <c r="L115" s="53">
        <f>Budget!AG115</f>
        <v>7185.2</v>
      </c>
      <c r="N115">
        <f t="shared" si="8"/>
        <v>3.0149196539371408</v>
      </c>
      <c r="O115">
        <f t="shared" si="9"/>
        <v>3.1833019604928907</v>
      </c>
      <c r="P115">
        <f t="shared" si="10"/>
        <v>2.5341663144267015</v>
      </c>
      <c r="Q115">
        <f t="shared" si="11"/>
        <v>3.5773954455084063</v>
      </c>
      <c r="R115">
        <f t="shared" si="12"/>
        <v>4.4601229982033228</v>
      </c>
      <c r="T115" s="53">
        <f>Données!X116</f>
        <v>6710</v>
      </c>
      <c r="U115" s="53">
        <f>Données!AV116</f>
        <v>4829483</v>
      </c>
      <c r="V115" s="53">
        <f>Données!BU116</f>
        <v>79.457999999999998</v>
      </c>
      <c r="W115">
        <f t="shared" si="13"/>
        <v>57189.427751713854</v>
      </c>
    </row>
    <row r="116" spans="1:23">
      <c r="A116" t="str">
        <f>Données!A117</f>
        <v>Ouganda</v>
      </c>
      <c r="B116">
        <f>'Richesse pop'!O116</f>
        <v>27.345551894108262</v>
      </c>
      <c r="C116">
        <f>'Richesse pop'!P116</f>
        <v>26.601433687125521</v>
      </c>
      <c r="D116">
        <f>'Richesse pop'!Q116</f>
        <v>47.30080374574068</v>
      </c>
      <c r="E116">
        <f>'Richesse pop'!R116</f>
        <v>68.376306210477637</v>
      </c>
      <c r="F116">
        <f>'Richesse pop'!S116</f>
        <v>65.606913187031708</v>
      </c>
      <c r="H116" s="53">
        <f>Budget!AC116</f>
        <v>194</v>
      </c>
      <c r="I116" s="53">
        <f>Budget!AD116</f>
        <v>223.6</v>
      </c>
      <c r="J116" s="53">
        <f>Budget!AE116</f>
        <v>273.2</v>
      </c>
      <c r="K116" s="53">
        <f>Budget!AF116</f>
        <v>412.8</v>
      </c>
      <c r="L116" s="53">
        <f>Budget!AG116</f>
        <v>356.8</v>
      </c>
      <c r="N116">
        <f t="shared" si="8"/>
        <v>7.0943896378920144</v>
      </c>
      <c r="O116">
        <f t="shared" si="9"/>
        <v>8.4055619945107409</v>
      </c>
      <c r="P116">
        <f t="shared" si="10"/>
        <v>5.7758003747367814</v>
      </c>
      <c r="Q116">
        <f t="shared" si="11"/>
        <v>6.0371790007098198</v>
      </c>
      <c r="R116">
        <f t="shared" si="12"/>
        <v>5.4384512647750576</v>
      </c>
      <c r="T116" s="53">
        <f>Données!X117</f>
        <v>408</v>
      </c>
      <c r="U116" s="53">
        <f>Données!AV117</f>
        <v>42723139</v>
      </c>
      <c r="V116" s="53">
        <f>Données!BU117</f>
        <v>30.367999999999999</v>
      </c>
      <c r="W116">
        <f t="shared" si="13"/>
        <v>3179941.8753725491</v>
      </c>
    </row>
    <row r="117" spans="1:23">
      <c r="A117" t="str">
        <f>Données!A118</f>
        <v>Ouzbékistan</v>
      </c>
      <c r="B117">
        <f>'Richesse pop'!O117</f>
        <v>66.144018162776433</v>
      </c>
      <c r="C117">
        <f>'Richesse pop'!P117</f>
        <v>45.231624454653193</v>
      </c>
      <c r="D117">
        <f>'Richesse pop'!Q117</f>
        <v>85.970008198764518</v>
      </c>
      <c r="E117">
        <f>'Richesse pop'!R117</f>
        <v>173.47380768537477</v>
      </c>
      <c r="F117">
        <f>'Richesse pop'!S117</f>
        <v>169.8636789560031</v>
      </c>
      <c r="H117" s="53">
        <f>Budget!AC117</f>
        <v>69.3</v>
      </c>
      <c r="I117" s="53">
        <f>Budget!AD117</f>
        <v>50.25</v>
      </c>
      <c r="J117" s="53">
        <f>Budget!AE117</f>
        <v>0</v>
      </c>
      <c r="K117" s="53">
        <f>Budget!AF117</f>
        <v>0</v>
      </c>
      <c r="L117" s="53">
        <f>Budget!AG117</f>
        <v>0</v>
      </c>
      <c r="N117">
        <f t="shared" si="8"/>
        <v>1.0477137906780456</v>
      </c>
      <c r="O117">
        <f t="shared" si="9"/>
        <v>1.1109483819308317</v>
      </c>
      <c r="P117">
        <f t="shared" si="10"/>
        <v>0</v>
      </c>
      <c r="Q117">
        <f t="shared" si="11"/>
        <v>0</v>
      </c>
      <c r="R117">
        <f t="shared" si="12"/>
        <v>0</v>
      </c>
      <c r="T117" s="53">
        <f>Données!X118</f>
        <v>0</v>
      </c>
      <c r="U117" s="53">
        <f>Données!AV118</f>
        <v>32955400</v>
      </c>
      <c r="V117" s="53">
        <f>Données!BU118</f>
        <v>49.198999999999998</v>
      </c>
      <c r="W117" t="e">
        <f t="shared" si="13"/>
        <v>#DIV/0!</v>
      </c>
    </row>
    <row r="118" spans="1:23">
      <c r="A118" t="str">
        <f>Données!A119</f>
        <v>Pakistan</v>
      </c>
      <c r="B118">
        <f>'Richesse pop'!O118</f>
        <v>59.971948293418066</v>
      </c>
      <c r="C118">
        <f>'Richesse pop'!P118</f>
        <v>57.637085736622964</v>
      </c>
      <c r="D118">
        <f>'Richesse pop'!Q118</f>
        <v>88.977921352441513</v>
      </c>
      <c r="E118">
        <f>'Richesse pop'!R118</f>
        <v>116.45289783997943</v>
      </c>
      <c r="F118">
        <f>'Richesse pop'!S118</f>
        <v>140.40930390071375</v>
      </c>
      <c r="H118" s="53">
        <f>Budget!AC118</f>
        <v>5491</v>
      </c>
      <c r="I118" s="53">
        <f>Budget!AD118</f>
        <v>6336.6</v>
      </c>
      <c r="J118" s="53">
        <f>Budget!AE118</f>
        <v>7365.8</v>
      </c>
      <c r="K118" s="53">
        <f>Budget!AF118</f>
        <v>8417.7999999999993</v>
      </c>
      <c r="L118" s="53">
        <f>Budget!AG118</f>
        <v>11176.8</v>
      </c>
      <c r="N118">
        <f t="shared" si="8"/>
        <v>91.559473324674997</v>
      </c>
      <c r="O118">
        <f t="shared" si="9"/>
        <v>109.93963207917164</v>
      </c>
      <c r="P118">
        <f t="shared" si="10"/>
        <v>82.782333954780412</v>
      </c>
      <c r="Q118">
        <f t="shared" si="11"/>
        <v>72.285019575614939</v>
      </c>
      <c r="R118">
        <f t="shared" si="12"/>
        <v>79.601562642197408</v>
      </c>
      <c r="T118" s="53">
        <f>Données!X119</f>
        <v>11376</v>
      </c>
      <c r="U118" s="53">
        <f>Données!AV119</f>
        <v>212215030</v>
      </c>
      <c r="V118" s="53">
        <f>Données!BU119</f>
        <v>278.01900000000001</v>
      </c>
      <c r="W118">
        <f t="shared" si="13"/>
        <v>5186340.5789003167</v>
      </c>
    </row>
    <row r="119" spans="1:23">
      <c r="A119" t="str">
        <f>Données!A120</f>
        <v>Panama</v>
      </c>
      <c r="B119">
        <f>'Richesse pop'!O119</f>
        <v>402.90561147831431</v>
      </c>
      <c r="C119">
        <f>'Richesse pop'!P119</f>
        <v>422.33188007189426</v>
      </c>
      <c r="D119">
        <f>'Richesse pop'!Q119</f>
        <v>625.83604853390761</v>
      </c>
      <c r="E119">
        <f>'Richesse pop'!R119</f>
        <v>1061.0479777155369</v>
      </c>
      <c r="F119">
        <f>'Richesse pop'!S119</f>
        <v>1520.9823877881365</v>
      </c>
      <c r="H119" s="53">
        <f>Budget!AC119</f>
        <v>173.1</v>
      </c>
      <c r="I119" s="53">
        <f>Budget!AD119</f>
        <v>0</v>
      </c>
      <c r="J119" s="53">
        <f>Budget!AE119</f>
        <v>0</v>
      </c>
      <c r="K119" s="53">
        <f>Budget!AF119</f>
        <v>0</v>
      </c>
      <c r="L119" s="53">
        <f>Budget!AG119</f>
        <v>0</v>
      </c>
      <c r="N119">
        <f t="shared" si="8"/>
        <v>0.42962916144273361</v>
      </c>
      <c r="O119">
        <f t="shared" si="9"/>
        <v>0</v>
      </c>
      <c r="P119">
        <f t="shared" si="10"/>
        <v>0</v>
      </c>
      <c r="Q119">
        <f t="shared" si="11"/>
        <v>0</v>
      </c>
      <c r="R119">
        <f t="shared" si="12"/>
        <v>0</v>
      </c>
      <c r="T119" s="53">
        <f>Données!X120</f>
        <v>0</v>
      </c>
      <c r="U119" s="53">
        <f>Données!AV120</f>
        <v>4176873</v>
      </c>
      <c r="V119" s="53">
        <f>Données!BU120</f>
        <v>70.155000000000001</v>
      </c>
      <c r="W119" t="e">
        <f t="shared" si="13"/>
        <v>#DIV/0!</v>
      </c>
    </row>
    <row r="120" spans="1:23">
      <c r="A120" t="str">
        <f>Données!A121</f>
        <v>Papouasie Nouvelle Guinée</v>
      </c>
      <c r="B120">
        <f>'Richesse pop'!O120</f>
        <v>95.725559467877432</v>
      </c>
      <c r="C120">
        <f>'Richesse pop'!P120</f>
        <v>86.260098789256816</v>
      </c>
      <c r="D120">
        <f>'Richesse pop'!Q120</f>
        <v>142.21064544989773</v>
      </c>
      <c r="E120">
        <f>'Richesse pop'!R120</f>
        <v>256.50073204101022</v>
      </c>
      <c r="F120">
        <f>'Richesse pop'!S120</f>
        <v>245.9870009107261</v>
      </c>
      <c r="H120" s="53">
        <f>Budget!AC120</f>
        <v>103.75</v>
      </c>
      <c r="I120" s="53">
        <f>Budget!AD120</f>
        <v>56.339999999999996</v>
      </c>
      <c r="J120" s="53">
        <f>Budget!AE120</f>
        <v>59.8</v>
      </c>
      <c r="K120" s="53">
        <f>Budget!AF120</f>
        <v>82.97999999999999</v>
      </c>
      <c r="L120" s="53">
        <f>Budget!AG120</f>
        <v>74.48</v>
      </c>
      <c r="N120">
        <f t="shared" si="8"/>
        <v>1.0838275647249189</v>
      </c>
      <c r="O120">
        <f t="shared" si="9"/>
        <v>0.65314091672495056</v>
      </c>
      <c r="P120">
        <f t="shared" si="10"/>
        <v>0.42050297859781638</v>
      </c>
      <c r="Q120">
        <f t="shared" si="11"/>
        <v>0.32350784865102394</v>
      </c>
      <c r="R120">
        <f t="shared" si="12"/>
        <v>0.30278022710244912</v>
      </c>
      <c r="T120" s="53">
        <f>Données!X121</f>
        <v>60.6</v>
      </c>
      <c r="U120" s="53">
        <f>Données!AV121</f>
        <v>8606316</v>
      </c>
      <c r="V120" s="53">
        <f>Données!BU121</f>
        <v>21.452999999999999</v>
      </c>
      <c r="W120">
        <f t="shared" si="13"/>
        <v>3046721.0750495046</v>
      </c>
    </row>
    <row r="121" spans="1:23">
      <c r="A121" t="str">
        <f>Données!A122</f>
        <v>Paraguay</v>
      </c>
      <c r="B121">
        <f>'Richesse pop'!O121</f>
        <v>175.28739306180788</v>
      </c>
      <c r="C121">
        <f>'Richesse pop'!P121</f>
        <v>151.41892258725221</v>
      </c>
      <c r="D121">
        <f>'Richesse pop'!Q121</f>
        <v>296.68123144658284</v>
      </c>
      <c r="E121">
        <f>'Richesse pop'!R121</f>
        <v>539.02883259308999</v>
      </c>
      <c r="F121">
        <f>'Richesse pop'!S121</f>
        <v>572.17964355922493</v>
      </c>
      <c r="H121" s="53">
        <f>Budget!AC121</f>
        <v>212.5</v>
      </c>
      <c r="I121" s="53">
        <f>Budget!AD121</f>
        <v>175.4</v>
      </c>
      <c r="J121" s="53">
        <f>Budget!AE121</f>
        <v>186.6</v>
      </c>
      <c r="K121" s="53">
        <f>Budget!AF121</f>
        <v>297</v>
      </c>
      <c r="L121" s="53">
        <f>Budget!AG121</f>
        <v>371.8</v>
      </c>
      <c r="N121">
        <f t="shared" si="8"/>
        <v>1.2122948278720229</v>
      </c>
      <c r="O121">
        <f t="shared" si="9"/>
        <v>1.1583756970594554</v>
      </c>
      <c r="P121">
        <f t="shared" si="10"/>
        <v>0.6289578855061384</v>
      </c>
      <c r="Q121">
        <f t="shared" si="11"/>
        <v>0.55099093414211431</v>
      </c>
      <c r="R121">
        <f t="shared" si="12"/>
        <v>0.64979592368443961</v>
      </c>
      <c r="T121" s="53">
        <f>Données!X122</f>
        <v>387</v>
      </c>
      <c r="U121" s="53">
        <f>Données!AV122</f>
        <v>6956071</v>
      </c>
      <c r="V121" s="53">
        <f>Données!BU122</f>
        <v>42.351999999999997</v>
      </c>
      <c r="W121">
        <f t="shared" si="13"/>
        <v>761249.40308010322</v>
      </c>
    </row>
    <row r="122" spans="1:23">
      <c r="A122" t="str">
        <f>Données!A123</f>
        <v>Pays-Bas</v>
      </c>
      <c r="B122">
        <f>'Richesse pop'!O122</f>
        <v>2811.2429030380977</v>
      </c>
      <c r="C122">
        <f>'Richesse pop'!P122</f>
        <v>3174.8529410542683</v>
      </c>
      <c r="D122">
        <f>'Richesse pop'!Q122</f>
        <v>4988.2932538746209</v>
      </c>
      <c r="E122">
        <f>'Richesse pop'!R122</f>
        <v>5209.5180781454164</v>
      </c>
      <c r="F122">
        <f>'Richesse pop'!S122</f>
        <v>4927.2482879681793</v>
      </c>
      <c r="H122" s="53">
        <f>Budget!AC122</f>
        <v>10023.5</v>
      </c>
      <c r="I122" s="53">
        <f>Budget!AD122</f>
        <v>10129</v>
      </c>
      <c r="J122" s="53">
        <f>Budget!AE122</f>
        <v>10790.6</v>
      </c>
      <c r="K122" s="53">
        <f>Budget!AF122</f>
        <v>9641.7999999999993</v>
      </c>
      <c r="L122" s="53">
        <f>Budget!AG122</f>
        <v>9930.7999999999993</v>
      </c>
      <c r="N122">
        <f t="shared" si="8"/>
        <v>3.5655047769680976</v>
      </c>
      <c r="O122">
        <f t="shared" si="9"/>
        <v>3.1903839919705002</v>
      </c>
      <c r="P122">
        <f t="shared" si="10"/>
        <v>2.1631847709872467</v>
      </c>
      <c r="Q122">
        <f t="shared" si="11"/>
        <v>1.8508045956205743</v>
      </c>
      <c r="R122">
        <f t="shared" si="12"/>
        <v>2.0154860115837812</v>
      </c>
      <c r="T122" s="53">
        <f>Données!X123</f>
        <v>11243</v>
      </c>
      <c r="U122" s="53">
        <f>Données!AV123</f>
        <v>17231017</v>
      </c>
      <c r="V122" s="53">
        <f>Données!BU123</f>
        <v>914.00300000000004</v>
      </c>
      <c r="W122">
        <f t="shared" si="13"/>
        <v>1400800.6075825847</v>
      </c>
    </row>
    <row r="123" spans="1:23">
      <c r="A123" t="str">
        <f>Données!A124</f>
        <v>Pérou</v>
      </c>
      <c r="B123">
        <f>'Richesse pop'!O123</f>
        <v>200.98052906896896</v>
      </c>
      <c r="C123">
        <f>'Richesse pop'!P123</f>
        <v>208.9472731872562</v>
      </c>
      <c r="D123">
        <f>'Richesse pop'!Q123</f>
        <v>358.74455923133627</v>
      </c>
      <c r="E123">
        <f>'Richesse pop'!R123</f>
        <v>620.94310532204213</v>
      </c>
      <c r="F123">
        <f>'Richesse pop'!S123</f>
        <v>677.65331914276373</v>
      </c>
      <c r="H123" s="53">
        <f>Budget!AC123</f>
        <v>1716.5</v>
      </c>
      <c r="I123" s="53">
        <f>Budget!AD123</f>
        <v>1461</v>
      </c>
      <c r="J123" s="53">
        <f>Budget!AE123</f>
        <v>1856.2</v>
      </c>
      <c r="K123" s="53">
        <f>Budget!AF123</f>
        <v>2735</v>
      </c>
      <c r="L123" s="53">
        <f>Budget!AG123</f>
        <v>2839.8</v>
      </c>
      <c r="N123">
        <f t="shared" si="8"/>
        <v>8.5406283282842868</v>
      </c>
      <c r="O123">
        <f t="shared" si="9"/>
        <v>6.9921946226628577</v>
      </c>
      <c r="P123">
        <f t="shared" si="10"/>
        <v>5.1741551258008913</v>
      </c>
      <c r="Q123">
        <f t="shared" si="11"/>
        <v>4.4045903345388409</v>
      </c>
      <c r="R123">
        <f t="shared" si="12"/>
        <v>4.1906383688821407</v>
      </c>
      <c r="T123" s="53">
        <f>Données!X124</f>
        <v>2709</v>
      </c>
      <c r="U123" s="53">
        <f>Données!AV124</f>
        <v>31989256</v>
      </c>
      <c r="V123" s="53">
        <f>Données!BU124</f>
        <v>232.08</v>
      </c>
      <c r="W123">
        <f t="shared" si="13"/>
        <v>2740519.2072646734</v>
      </c>
    </row>
    <row r="124" spans="1:23">
      <c r="A124" t="str">
        <f>Données!A125</f>
        <v>Philippines</v>
      </c>
      <c r="B124">
        <f>'Richesse pop'!O124</f>
        <v>102.78418299756815</v>
      </c>
      <c r="C124">
        <f>'Richesse pop'!P124</f>
        <v>101.75263869667337</v>
      </c>
      <c r="D124">
        <f>'Richesse pop'!Q124</f>
        <v>160.36572351783374</v>
      </c>
      <c r="E124">
        <f>'Richesse pop'!R124</f>
        <v>253.06738630615251</v>
      </c>
      <c r="F124">
        <f>'Richesse pop'!S124</f>
        <v>306.27913769397713</v>
      </c>
      <c r="H124" s="53">
        <f>Budget!AC124</f>
        <v>2055</v>
      </c>
      <c r="I124" s="53">
        <f>Budget!AD124</f>
        <v>2194.8000000000002</v>
      </c>
      <c r="J124" s="53">
        <f>Budget!AE124</f>
        <v>2470.4</v>
      </c>
      <c r="K124" s="53">
        <f>Budget!AF124</f>
        <v>2789.8</v>
      </c>
      <c r="L124" s="53">
        <f>Budget!AG124</f>
        <v>3727.4</v>
      </c>
      <c r="N124">
        <f t="shared" si="8"/>
        <v>19.99334858796923</v>
      </c>
      <c r="O124">
        <f t="shared" si="9"/>
        <v>21.569956593880011</v>
      </c>
      <c r="P124">
        <f t="shared" si="10"/>
        <v>15.404788166751077</v>
      </c>
      <c r="Q124">
        <f t="shared" si="11"/>
        <v>11.023941254227807</v>
      </c>
      <c r="R124">
        <f t="shared" si="12"/>
        <v>12.169944149850263</v>
      </c>
      <c r="T124" s="53">
        <f>Données!X125</f>
        <v>3770</v>
      </c>
      <c r="U124" s="53">
        <f>Données!AV125</f>
        <v>106651922</v>
      </c>
      <c r="V124" s="53">
        <f>Données!BU125</f>
        <v>356.68200000000002</v>
      </c>
      <c r="W124">
        <f t="shared" si="13"/>
        <v>10090403.40657931</v>
      </c>
    </row>
    <row r="125" spans="1:23">
      <c r="A125" t="str">
        <f>Données!A126</f>
        <v>Pologne</v>
      </c>
      <c r="B125">
        <f>'Richesse pop'!O125</f>
        <v>439.51436810774527</v>
      </c>
      <c r="C125">
        <f>'Richesse pop'!P125</f>
        <v>540.58294688803926</v>
      </c>
      <c r="D125">
        <f>'Richesse pop'!Q125</f>
        <v>1077.2244789814599</v>
      </c>
      <c r="E125">
        <f>'Richesse pop'!R125</f>
        <v>1355.4019000117044</v>
      </c>
      <c r="F125">
        <f>'Richesse pop'!S125</f>
        <v>1398.3633571993046</v>
      </c>
      <c r="H125" s="53">
        <f>Budget!AC125</f>
        <v>5350.5</v>
      </c>
      <c r="I125" s="53">
        <f>Budget!AD125</f>
        <v>5485.6</v>
      </c>
      <c r="J125" s="53">
        <f>Budget!AE125</f>
        <v>6942.6</v>
      </c>
      <c r="K125" s="53">
        <f>Budget!AF125</f>
        <v>7881.4</v>
      </c>
      <c r="L125" s="53">
        <f>Budget!AG125</f>
        <v>10417.6</v>
      </c>
      <c r="N125">
        <f t="shared" si="8"/>
        <v>12.173663452768729</v>
      </c>
      <c r="O125">
        <f t="shared" si="9"/>
        <v>10.147563905925669</v>
      </c>
      <c r="P125">
        <f t="shared" si="10"/>
        <v>6.4448962453623277</v>
      </c>
      <c r="Q125">
        <f t="shared" si="11"/>
        <v>5.8148066635674196</v>
      </c>
      <c r="R125">
        <f t="shared" si="12"/>
        <v>7.4498519618425689</v>
      </c>
      <c r="T125" s="53">
        <f>Données!X126</f>
        <v>11596</v>
      </c>
      <c r="U125" s="53">
        <f>Données!AV126</f>
        <v>37978548</v>
      </c>
      <c r="V125" s="53">
        <f>Données!BU126</f>
        <v>593.29499999999996</v>
      </c>
      <c r="W125">
        <f t="shared" si="13"/>
        <v>1943125.4428820282</v>
      </c>
    </row>
    <row r="126" spans="1:23">
      <c r="A126" t="str">
        <f>Données!A127</f>
        <v>Portugal</v>
      </c>
      <c r="B126">
        <f>'Richesse pop'!O126</f>
        <v>1235.5908502217878</v>
      </c>
      <c r="C126">
        <f>'Richesse pop'!P126</f>
        <v>1402.6529650629368</v>
      </c>
      <c r="D126">
        <f>'Richesse pop'!Q126</f>
        <v>2190.8717497821331</v>
      </c>
      <c r="E126">
        <f>'Richesse pop'!R126</f>
        <v>2202.6837226313705</v>
      </c>
      <c r="F126">
        <f>'Richesse pop'!S126</f>
        <v>2139.5317503033393</v>
      </c>
      <c r="H126" s="53">
        <f>Budget!AC126</f>
        <v>3534.5</v>
      </c>
      <c r="I126" s="53">
        <f>Budget!AD126</f>
        <v>3908.4</v>
      </c>
      <c r="J126" s="53">
        <f>Budget!AE126</f>
        <v>4206.8</v>
      </c>
      <c r="K126" s="53">
        <f>Budget!AF126</f>
        <v>3975.6</v>
      </c>
      <c r="L126" s="53">
        <f>Budget!AG126</f>
        <v>3842.8</v>
      </c>
      <c r="N126">
        <f t="shared" si="8"/>
        <v>2.8605747601364637</v>
      </c>
      <c r="O126">
        <f t="shared" si="9"/>
        <v>2.7864340627010553</v>
      </c>
      <c r="P126">
        <f t="shared" si="10"/>
        <v>1.9201489089529487</v>
      </c>
      <c r="Q126">
        <f t="shared" si="11"/>
        <v>1.8048891718556253</v>
      </c>
      <c r="R126">
        <f t="shared" si="12"/>
        <v>1.796093934785111</v>
      </c>
      <c r="T126" s="53">
        <f>Données!X127</f>
        <v>4248</v>
      </c>
      <c r="U126" s="53">
        <f>Données!AV127</f>
        <v>10281762</v>
      </c>
      <c r="V126" s="53">
        <f>Données!BU127</f>
        <v>239.47300000000001</v>
      </c>
      <c r="W126">
        <f t="shared" si="13"/>
        <v>579614.96973305091</v>
      </c>
    </row>
    <row r="127" spans="1:23">
      <c r="A127" t="str">
        <f>Données!A128</f>
        <v>Qatar</v>
      </c>
      <c r="B127">
        <f>'Richesse pop'!O127</f>
        <v>2018.4465768490029</v>
      </c>
      <c r="C127">
        <f>'Richesse pop'!P127</f>
        <v>3347.982469765218</v>
      </c>
      <c r="D127">
        <f>'Richesse pop'!Q127</f>
        <v>6424.3416127583341</v>
      </c>
      <c r="E127">
        <f>'Richesse pop'!R127</f>
        <v>8128.2655601171773</v>
      </c>
      <c r="F127">
        <f>'Richesse pop'!S127</f>
        <v>6461.4121028463642</v>
      </c>
      <c r="H127" s="53">
        <f>Budget!AC127</f>
        <v>0</v>
      </c>
      <c r="I127" s="53">
        <f>Budget!AD127</f>
        <v>1394</v>
      </c>
      <c r="J127" s="53">
        <f>Budget!AE127</f>
        <v>1905</v>
      </c>
      <c r="K127" s="53">
        <f>Budget!AF127</f>
        <v>2174</v>
      </c>
      <c r="L127" s="53">
        <f>Budget!AG127</f>
        <v>0</v>
      </c>
      <c r="N127">
        <f t="shared" si="8"/>
        <v>0</v>
      </c>
      <c r="O127">
        <f t="shared" si="9"/>
        <v>0.41637016101155278</v>
      </c>
      <c r="P127">
        <f t="shared" si="10"/>
        <v>0.29652844055129185</v>
      </c>
      <c r="Q127">
        <f t="shared" si="11"/>
        <v>0.26746173386203437</v>
      </c>
      <c r="R127">
        <f t="shared" si="12"/>
        <v>0</v>
      </c>
      <c r="T127" s="53">
        <f>Données!X128</f>
        <v>0</v>
      </c>
      <c r="U127" s="53">
        <f>Données!AV128</f>
        <v>2781677</v>
      </c>
      <c r="V127" s="53">
        <f>Données!BU128</f>
        <v>193.50200000000001</v>
      </c>
      <c r="W127" t="e">
        <f t="shared" si="13"/>
        <v>#DIV/0!</v>
      </c>
    </row>
    <row r="128" spans="1:23">
      <c r="A128" t="str">
        <f>Données!A129</f>
        <v>République démoc. Congo</v>
      </c>
      <c r="B128">
        <f>'Richesse pop'!O128</f>
        <v>44.327626061506507</v>
      </c>
      <c r="C128">
        <f>'Richesse pop'!P128</f>
        <v>22.114401797288149</v>
      </c>
      <c r="D128">
        <f>'Richesse pop'!Q128</f>
        <v>27.352642256700175</v>
      </c>
      <c r="E128">
        <f>'Richesse pop'!R128</f>
        <v>40.923273701648824</v>
      </c>
      <c r="F128">
        <f>'Richesse pop'!S128</f>
        <v>52.48665332923666</v>
      </c>
      <c r="H128" s="53">
        <f>Budget!AC128</f>
        <v>45</v>
      </c>
      <c r="I128" s="53">
        <f>Budget!AD128</f>
        <v>97.733333333333334</v>
      </c>
      <c r="J128" s="53">
        <f>Budget!AE128</f>
        <v>161.6</v>
      </c>
      <c r="K128" s="53">
        <f>Budget!AF128</f>
        <v>290.2</v>
      </c>
      <c r="L128" s="53">
        <f>Budget!AG128</f>
        <v>340.6</v>
      </c>
      <c r="N128">
        <f t="shared" si="8"/>
        <v>1.0151682821354011</v>
      </c>
      <c r="O128">
        <f t="shared" si="9"/>
        <v>4.4194427789278121</v>
      </c>
      <c r="P128">
        <f t="shared" si="10"/>
        <v>5.9080215535819107</v>
      </c>
      <c r="Q128">
        <f t="shared" si="11"/>
        <v>7.0913192848574003</v>
      </c>
      <c r="R128">
        <f t="shared" si="12"/>
        <v>6.4892687644513138</v>
      </c>
      <c r="T128" s="53">
        <f>Données!X129</f>
        <v>295</v>
      </c>
      <c r="U128" s="53">
        <f>Données!AV129</f>
        <v>84068091</v>
      </c>
      <c r="V128" s="53">
        <f>Données!BU129</f>
        <v>48.457999999999998</v>
      </c>
      <c r="W128">
        <f t="shared" si="13"/>
        <v>13809395.097213559</v>
      </c>
    </row>
    <row r="129" spans="1:23">
      <c r="A129" s="67" t="str">
        <f>Données!A130</f>
        <v>République dominicaine</v>
      </c>
      <c r="B129">
        <f>'Richesse pop'!O129</f>
        <v>264.5837053906431</v>
      </c>
      <c r="C129">
        <f>'Richesse pop'!P129</f>
        <v>277.81281549708621</v>
      </c>
      <c r="D129">
        <f>'Richesse pop'!Q129</f>
        <v>459.4983175702281</v>
      </c>
      <c r="E129">
        <f>'Richesse pop'!R129</f>
        <v>607.56281176083996</v>
      </c>
      <c r="F129">
        <f>'Richesse pop'!S129</f>
        <v>733.05131485938489</v>
      </c>
      <c r="H129" s="53">
        <f>Budget!AC129</f>
        <v>247</v>
      </c>
      <c r="I129" s="53">
        <f>Budget!AD129</f>
        <v>329.8</v>
      </c>
      <c r="J129" s="53">
        <f>Budget!AE129</f>
        <v>313.60000000000002</v>
      </c>
      <c r="K129" s="53">
        <f>Budget!AF129</f>
        <v>371.2</v>
      </c>
      <c r="L129" s="53">
        <f>Budget!AG129</f>
        <v>535</v>
      </c>
      <c r="N129">
        <f t="shared" si="8"/>
        <v>0.93354199433906282</v>
      </c>
      <c r="O129">
        <f t="shared" si="9"/>
        <v>1.1871302603873544</v>
      </c>
      <c r="P129">
        <f t="shared" si="10"/>
        <v>0.68248345643196073</v>
      </c>
      <c r="Q129">
        <f t="shared" si="11"/>
        <v>0.61096563649803926</v>
      </c>
      <c r="R129">
        <f t="shared" si="12"/>
        <v>0.72982612424973903</v>
      </c>
      <c r="T129" s="53">
        <f>Données!X130</f>
        <v>603</v>
      </c>
      <c r="U129" s="53">
        <f>Données!AV130</f>
        <v>10627165</v>
      </c>
      <c r="V129" s="53">
        <f>Données!BU130</f>
        <v>84.837000000000003</v>
      </c>
      <c r="W129">
        <f t="shared" si="13"/>
        <v>1495152.2340049751</v>
      </c>
    </row>
    <row r="130" spans="1:23">
      <c r="A130" t="str">
        <f>Données!A131</f>
        <v>République du Congo</v>
      </c>
      <c r="B130">
        <f>'Richesse pop'!O130</f>
        <v>71.885517388749406</v>
      </c>
      <c r="C130">
        <f>'Richesse pop'!P130</f>
        <v>103.71613168093083</v>
      </c>
      <c r="D130">
        <f>'Richesse pop'!Q130</f>
        <v>210.64989109790301</v>
      </c>
      <c r="E130">
        <f>'Richesse pop'!R130</f>
        <v>305.71677592855752</v>
      </c>
      <c r="F130">
        <f>'Richesse pop'!S130</f>
        <v>188.91689590994207</v>
      </c>
      <c r="H130" s="53">
        <f>Budget!AC130</f>
        <v>0</v>
      </c>
      <c r="I130" s="53">
        <f>Budget!AD130</f>
        <v>136.25</v>
      </c>
      <c r="J130" s="53">
        <f>Budget!AE130</f>
        <v>167</v>
      </c>
      <c r="K130" s="53">
        <f>Budget!AF130</f>
        <v>396.66666666666669</v>
      </c>
      <c r="L130" s="53">
        <f>Budget!AG130</f>
        <v>361.5</v>
      </c>
      <c r="N130">
        <f t="shared" si="8"/>
        <v>0</v>
      </c>
      <c r="O130">
        <f t="shared" si="9"/>
        <v>1.3136818524928733</v>
      </c>
      <c r="P130">
        <f t="shared" si="10"/>
        <v>0.79278464911422142</v>
      </c>
      <c r="Q130">
        <f t="shared" si="11"/>
        <v>1.297497219319633</v>
      </c>
      <c r="R130">
        <f t="shared" si="12"/>
        <v>1.9135398041492775</v>
      </c>
      <c r="T130" s="53">
        <f>Données!X131</f>
        <v>292</v>
      </c>
      <c r="U130" s="53">
        <f>Données!AV131</f>
        <v>5244363</v>
      </c>
      <c r="V130" s="53">
        <f>Données!BU131</f>
        <v>11.162000000000001</v>
      </c>
      <c r="W130">
        <f t="shared" si="13"/>
        <v>200471.16371917809</v>
      </c>
    </row>
    <row r="131" spans="1:23">
      <c r="A131" t="str">
        <f>Données!A132</f>
        <v>République Kirghize</v>
      </c>
      <c r="B131">
        <f>'Richesse pop'!O131</f>
        <v>29.887401918954357</v>
      </c>
      <c r="C131">
        <f>'Richesse pop'!P131</f>
        <v>34.55660430226321</v>
      </c>
      <c r="D131">
        <f>'Richesse pop'!Q131</f>
        <v>71.844380184734035</v>
      </c>
      <c r="E131">
        <f>'Richesse pop'!R131</f>
        <v>115.19370804414609</v>
      </c>
      <c r="F131">
        <f>'Richesse pop'!S131</f>
        <v>122.59189259645463</v>
      </c>
      <c r="H131" s="53">
        <f>Budget!AC131</f>
        <v>44</v>
      </c>
      <c r="I131" s="53">
        <f>Budget!AD131</f>
        <v>53.720000000000006</v>
      </c>
      <c r="J131" s="53">
        <f>Budget!AE131</f>
        <v>62.4</v>
      </c>
      <c r="K131" s="53">
        <f>Budget!AF131</f>
        <v>91</v>
      </c>
      <c r="L131" s="53">
        <f>Budget!AG131</f>
        <v>119.2</v>
      </c>
      <c r="N131">
        <f t="shared" ref="N131:N169" si="14">IF(B131&gt;0,H131/B131,0)</f>
        <v>1.4721922005571031</v>
      </c>
      <c r="O131">
        <f t="shared" ref="O131:O169" si="15">IF(C131&gt;0,I131/C131,0)</f>
        <v>1.5545508907679835</v>
      </c>
      <c r="P131">
        <f t="shared" ref="P131:P169" si="16">IF(D131&gt;0,J131/D131,0)</f>
        <v>0.86854392562856519</v>
      </c>
      <c r="Q131">
        <f t="shared" ref="Q131:Q169" si="17">IF(E131&gt;0,K131/E131,0)</f>
        <v>0.78997370208037532</v>
      </c>
      <c r="R131">
        <f t="shared" ref="R131:R169" si="18">IF(F131&gt;0,L131/F131,0)</f>
        <v>0.97233183594269168</v>
      </c>
      <c r="T131" s="53">
        <f>Données!X132</f>
        <v>121</v>
      </c>
      <c r="U131" s="53">
        <f>Données!AV132</f>
        <v>6315800</v>
      </c>
      <c r="V131" s="53">
        <f>Données!BU132</f>
        <v>8.3339999999999996</v>
      </c>
      <c r="W131">
        <f t="shared" ref="W131:W169" si="19">V131/(T131/U131)</f>
        <v>435007.24958677683</v>
      </c>
    </row>
    <row r="132" spans="1:23">
      <c r="A132" t="str">
        <f>Données!A133</f>
        <v>République slovaque</v>
      </c>
      <c r="B132">
        <f>'Richesse pop'!O132</f>
        <v>404.6248026243087</v>
      </c>
      <c r="C132">
        <f>'Richesse pop'!P132</f>
        <v>535.7946457203127</v>
      </c>
      <c r="D132">
        <f>'Richesse pop'!Q132</f>
        <v>1375.2671359595854</v>
      </c>
      <c r="E132">
        <f>'Richesse pop'!R132</f>
        <v>1779.626675853689</v>
      </c>
      <c r="F132">
        <f>'Richesse pop'!S132</f>
        <v>1802.8961343815479</v>
      </c>
      <c r="H132" s="53">
        <f>Budget!AC132</f>
        <v>1014.5</v>
      </c>
      <c r="I132" s="53">
        <f>Budget!AD132</f>
        <v>1103.5999999999999</v>
      </c>
      <c r="J132" s="53">
        <f>Budget!AE132</f>
        <v>1224.2</v>
      </c>
      <c r="K132" s="53">
        <f>Budget!AF132</f>
        <v>907.6</v>
      </c>
      <c r="L132" s="53">
        <f>Budget!AG132</f>
        <v>1110.4000000000001</v>
      </c>
      <c r="N132">
        <f t="shared" si="14"/>
        <v>2.5072610315041812</v>
      </c>
      <c r="O132">
        <f t="shared" si="15"/>
        <v>2.0597443606707566</v>
      </c>
      <c r="P132">
        <f t="shared" si="16"/>
        <v>0.89015433292225143</v>
      </c>
      <c r="Q132">
        <f t="shared" si="17"/>
        <v>0.5099946029774044</v>
      </c>
      <c r="R132">
        <f t="shared" si="18"/>
        <v>0.61589793156936545</v>
      </c>
      <c r="T132" s="53">
        <f>Données!X133</f>
        <v>1281</v>
      </c>
      <c r="U132" s="53">
        <f>Données!AV133</f>
        <v>5447011</v>
      </c>
      <c r="V132" s="53">
        <f>Données!BU133</f>
        <v>109.863</v>
      </c>
      <c r="W132">
        <f t="shared" si="19"/>
        <v>467154.54292974237</v>
      </c>
    </row>
    <row r="133" spans="1:23">
      <c r="A133" t="str">
        <f>Données!A134</f>
        <v>République tchèque</v>
      </c>
      <c r="B133">
        <f>'Richesse pop'!O133</f>
        <v>638.20834373874573</v>
      </c>
      <c r="C133">
        <f>'Richesse pop'!P133</f>
        <v>841.9402055433834</v>
      </c>
      <c r="D133">
        <f>'Richesse pop'!Q133</f>
        <v>1789.7556391268997</v>
      </c>
      <c r="E133">
        <f>'Richesse pop'!R133</f>
        <v>2018.2859768859259</v>
      </c>
      <c r="F133">
        <f>'Richesse pop'!S133</f>
        <v>2052.4115216942887</v>
      </c>
      <c r="H133" s="53">
        <f>Budget!AC133</f>
        <v>2517.5</v>
      </c>
      <c r="I133" s="53">
        <f>Budget!AD133</f>
        <v>2799</v>
      </c>
      <c r="J133" s="53">
        <f>Budget!AE133</f>
        <v>2759.6</v>
      </c>
      <c r="K133" s="53">
        <f>Budget!AF133</f>
        <v>1983.8</v>
      </c>
      <c r="L133" s="53">
        <f>Budget!AG133</f>
        <v>2246.6</v>
      </c>
      <c r="N133">
        <f t="shared" si="14"/>
        <v>3.9446366138869426</v>
      </c>
      <c r="O133">
        <f t="shared" si="15"/>
        <v>3.3244641146380953</v>
      </c>
      <c r="P133">
        <f t="shared" si="16"/>
        <v>1.5418864674432435</v>
      </c>
      <c r="Q133">
        <f t="shared" si="17"/>
        <v>0.98291323564605282</v>
      </c>
      <c r="R133">
        <f t="shared" si="18"/>
        <v>1.0946147866805027</v>
      </c>
      <c r="T133" s="53">
        <f>Données!X134</f>
        <v>2710</v>
      </c>
      <c r="U133" s="53">
        <f>Données!AV134</f>
        <v>10625695</v>
      </c>
      <c r="V133" s="53">
        <f>Données!BU134</f>
        <v>246.161</v>
      </c>
      <c r="W133">
        <f t="shared" si="19"/>
        <v>965177.75162177137</v>
      </c>
    </row>
    <row r="134" spans="1:23">
      <c r="A134" t="str">
        <f>Données!A135</f>
        <v>Roumanie</v>
      </c>
      <c r="B134">
        <f>'Richesse pop'!O134</f>
        <v>175.63157378944982</v>
      </c>
      <c r="C134">
        <f>'Richesse pop'!P134</f>
        <v>238.21311680216328</v>
      </c>
      <c r="D134">
        <f>'Richesse pop'!Q134</f>
        <v>753.81353238341865</v>
      </c>
      <c r="E134">
        <f>'Richesse pop'!R134</f>
        <v>908.30538362279481</v>
      </c>
      <c r="F134">
        <f>'Richesse pop'!S134</f>
        <v>1081.0040921749817</v>
      </c>
      <c r="H134" s="53">
        <f>Budget!AC134</f>
        <v>1965.5</v>
      </c>
      <c r="I134" s="53">
        <f>Budget!AD134</f>
        <v>1890.6</v>
      </c>
      <c r="J134" s="53">
        <f>Budget!AE134</f>
        <v>2187.1999999999998</v>
      </c>
      <c r="K134" s="53">
        <f>Budget!AF134</f>
        <v>1967</v>
      </c>
      <c r="L134" s="53">
        <f>Budget!AG134</f>
        <v>3537.6</v>
      </c>
      <c r="N134">
        <f t="shared" si="14"/>
        <v>11.191040184814808</v>
      </c>
      <c r="O134">
        <f t="shared" si="15"/>
        <v>7.9365906688091776</v>
      </c>
      <c r="P134">
        <f t="shared" si="16"/>
        <v>2.9015133133581177</v>
      </c>
      <c r="Q134">
        <f t="shared" si="17"/>
        <v>2.1655712224831034</v>
      </c>
      <c r="R134">
        <f t="shared" si="18"/>
        <v>3.2725130511600042</v>
      </c>
      <c r="T134" s="53">
        <f>Données!X135</f>
        <v>4609</v>
      </c>
      <c r="U134" s="53">
        <f>Données!AV135</f>
        <v>19473936</v>
      </c>
      <c r="V134" s="53">
        <f>Données!BU135</f>
        <v>244.15799999999999</v>
      </c>
      <c r="W134">
        <f t="shared" si="19"/>
        <v>1031615.8094788457</v>
      </c>
    </row>
    <row r="135" spans="1:23">
      <c r="A135" t="str">
        <f>Données!A136</f>
        <v>Royaume-Uni</v>
      </c>
      <c r="B135">
        <f>'Richesse pop'!O135</f>
        <v>2825.3914003483856</v>
      </c>
      <c r="C135">
        <f>'Richesse pop'!P135</f>
        <v>3199.7405087853422</v>
      </c>
      <c r="D135">
        <f>'Richesse pop'!Q135</f>
        <v>4451.9918057158366</v>
      </c>
      <c r="E135">
        <f>'Richesse pop'!R135</f>
        <v>4257.8544464371125</v>
      </c>
      <c r="F135">
        <f>'Richesse pop'!S135</f>
        <v>4212.8066686368438</v>
      </c>
      <c r="H135" s="53">
        <f>Budget!AC135</f>
        <v>40836.5</v>
      </c>
      <c r="I135" s="53">
        <f>Budget!AD135</f>
        <v>46373.2</v>
      </c>
      <c r="J135" s="53">
        <f>Budget!AE135</f>
        <v>53095.8</v>
      </c>
      <c r="K135" s="53">
        <f>Budget!AF135</f>
        <v>51430.400000000001</v>
      </c>
      <c r="L135" s="53">
        <f>Budget!AG135</f>
        <v>47410</v>
      </c>
      <c r="N135">
        <f t="shared" si="14"/>
        <v>14.453395729513669</v>
      </c>
      <c r="O135">
        <f t="shared" si="15"/>
        <v>14.4928002357303</v>
      </c>
      <c r="P135">
        <f t="shared" si="16"/>
        <v>11.92630227482252</v>
      </c>
      <c r="Q135">
        <f t="shared" si="17"/>
        <v>12.078947424573411</v>
      </c>
      <c r="R135">
        <f t="shared" si="18"/>
        <v>11.253780134976063</v>
      </c>
      <c r="T135" s="53">
        <f>Données!X136</f>
        <v>49997</v>
      </c>
      <c r="U135" s="53">
        <f>Données!AV136</f>
        <v>66488991</v>
      </c>
      <c r="V135" s="53">
        <f>Données!BU136</f>
        <v>2829.16</v>
      </c>
      <c r="W135">
        <f t="shared" si="19"/>
        <v>3762385.6186883212</v>
      </c>
    </row>
    <row r="136" spans="1:23">
      <c r="A136" t="str">
        <f>Données!A137</f>
        <v>Russie</v>
      </c>
      <c r="B136">
        <f>'Richesse pop'!O136</f>
        <v>169.55791497409209</v>
      </c>
      <c r="C136">
        <f>'Richesse pop'!P136</f>
        <v>284.86348752479438</v>
      </c>
      <c r="D136">
        <f>'Richesse pop'!Q136</f>
        <v>889.21172340894952</v>
      </c>
      <c r="E136">
        <f>'Richesse pop'!R136</f>
        <v>1427.530280827961</v>
      </c>
      <c r="F136">
        <f>'Richesse pop'!S136</f>
        <v>1034.3814699238981</v>
      </c>
      <c r="H136" s="53">
        <f>Budget!AC136</f>
        <v>17138.5</v>
      </c>
      <c r="I136" s="53">
        <f>Budget!AD136</f>
        <v>28448.2</v>
      </c>
      <c r="J136" s="53">
        <f>Budget!AE136</f>
        <v>43717.8</v>
      </c>
      <c r="K136" s="53">
        <f>Budget!AF136</f>
        <v>61606</v>
      </c>
      <c r="L136" s="53">
        <f>Budget!AG136</f>
        <v>70341.399999999994</v>
      </c>
      <c r="N136">
        <f t="shared" si="14"/>
        <v>101.07755808756382</v>
      </c>
      <c r="O136">
        <f t="shared" si="15"/>
        <v>99.866080581927449</v>
      </c>
      <c r="P136">
        <f t="shared" si="16"/>
        <v>49.164668941160748</v>
      </c>
      <c r="Q136">
        <f t="shared" si="17"/>
        <v>43.155651986778736</v>
      </c>
      <c r="R136">
        <f t="shared" si="18"/>
        <v>68.003345037856462</v>
      </c>
      <c r="T136" s="53">
        <f>Données!X137</f>
        <v>61388</v>
      </c>
      <c r="U136" s="53">
        <f>Données!AV137</f>
        <v>144478050</v>
      </c>
      <c r="V136" s="53">
        <f>Données!BU137</f>
        <v>1610.38</v>
      </c>
      <c r="W136">
        <f t="shared" si="19"/>
        <v>3790065.8460774096</v>
      </c>
    </row>
    <row r="137" spans="1:23">
      <c r="A137" t="str">
        <f>Données!A138</f>
        <v>Rwanda</v>
      </c>
      <c r="B137">
        <f>'Richesse pop'!O137</f>
        <v>25.774272132619139</v>
      </c>
      <c r="C137">
        <f>'Richesse pop'!P137</f>
        <v>21.546952106765016</v>
      </c>
      <c r="D137">
        <f>'Richesse pop'!Q137</f>
        <v>42.625987221716443</v>
      </c>
      <c r="E137">
        <f>'Richesse pop'!R137</f>
        <v>66.723477465076286</v>
      </c>
      <c r="F137">
        <f>'Richesse pop'!S137</f>
        <v>77.144991210518242</v>
      </c>
      <c r="H137" s="53">
        <f>Budget!AC137</f>
        <v>105</v>
      </c>
      <c r="I137" s="53">
        <f>Budget!AD137</f>
        <v>84.26</v>
      </c>
      <c r="J137" s="53">
        <f>Budget!AE137</f>
        <v>72.52000000000001</v>
      </c>
      <c r="K137" s="53">
        <f>Budget!AF137</f>
        <v>79.460000000000008</v>
      </c>
      <c r="L137" s="53">
        <f>Budget!AG137</f>
        <v>113.85999999999999</v>
      </c>
      <c r="N137">
        <f t="shared" si="14"/>
        <v>4.0738298819742491</v>
      </c>
      <c r="O137">
        <f t="shared" si="15"/>
        <v>3.9105298783091094</v>
      </c>
      <c r="P137">
        <f t="shared" si="16"/>
        <v>1.7013095702110477</v>
      </c>
      <c r="Q137">
        <f t="shared" si="17"/>
        <v>1.1908851729376686</v>
      </c>
      <c r="R137">
        <f t="shared" si="18"/>
        <v>1.4759221332891392</v>
      </c>
      <c r="T137" s="53">
        <f>Données!X138</f>
        <v>119</v>
      </c>
      <c r="U137" s="53">
        <f>Données!AV138</f>
        <v>12301939</v>
      </c>
      <c r="V137" s="53">
        <f>Données!BU138</f>
        <v>10.211</v>
      </c>
      <c r="W137">
        <f t="shared" si="19"/>
        <v>1055589.0683109246</v>
      </c>
    </row>
    <row r="138" spans="1:23">
      <c r="A138" t="str">
        <f>Données!A139</f>
        <v>San Salvador</v>
      </c>
      <c r="B138">
        <f>'Richesse pop'!O138</f>
        <v>190.85924969922985</v>
      </c>
      <c r="C138">
        <f>'Richesse pop'!P138</f>
        <v>213.7979614801863</v>
      </c>
      <c r="D138">
        <f>'Richesse pop'!Q138</f>
        <v>272.87186707069219</v>
      </c>
      <c r="E138">
        <f>'Richesse pop'!R138</f>
        <v>335.65257243449321</v>
      </c>
      <c r="F138">
        <f>'Richesse pop'!S138</f>
        <v>394.0850367473563</v>
      </c>
      <c r="H138" s="53">
        <f>Budget!AC138</f>
        <v>177.5</v>
      </c>
      <c r="I138" s="53">
        <f>Budget!AD138</f>
        <v>196.4</v>
      </c>
      <c r="J138" s="53">
        <f>Budget!AE138</f>
        <v>190.8</v>
      </c>
      <c r="K138" s="53">
        <f>Budget!AF138</f>
        <v>232.2</v>
      </c>
      <c r="L138" s="53">
        <f>Budget!AG138</f>
        <v>258.39999999999998</v>
      </c>
      <c r="N138">
        <f t="shared" si="14"/>
        <v>0.93000470388371359</v>
      </c>
      <c r="O138">
        <f t="shared" si="15"/>
        <v>0.91862428734242796</v>
      </c>
      <c r="P138">
        <f t="shared" si="16"/>
        <v>0.69922928313665245</v>
      </c>
      <c r="Q138">
        <f t="shared" si="17"/>
        <v>0.6917867434050925</v>
      </c>
      <c r="R138">
        <f t="shared" si="18"/>
        <v>0.65569604502811274</v>
      </c>
      <c r="T138" s="53">
        <f>Données!X139</f>
        <v>266</v>
      </c>
      <c r="U138" s="53">
        <f>Données!AV139</f>
        <v>6420744</v>
      </c>
      <c r="V138" s="53">
        <f>Données!BU139</f>
        <v>26.989000000000001</v>
      </c>
      <c r="W138">
        <f t="shared" si="19"/>
        <v>651464.13464661653</v>
      </c>
    </row>
    <row r="139" spans="1:23">
      <c r="A139" t="str">
        <f>Données!A140</f>
        <v>Sénégal</v>
      </c>
      <c r="B139">
        <f>'Richesse pop'!O139</f>
        <v>68.326607633887377</v>
      </c>
      <c r="C139">
        <f>'Richesse pop'!P139</f>
        <v>73.428541679785397</v>
      </c>
      <c r="D139">
        <f>'Richesse pop'!Q139</f>
        <v>120.55710322024817</v>
      </c>
      <c r="E139">
        <f>'Richesse pop'!R139</f>
        <v>135.29374254028548</v>
      </c>
      <c r="F139">
        <f>'Richesse pop'!S139</f>
        <v>141.00053170536478</v>
      </c>
      <c r="H139" s="53">
        <f>Budget!AC139</f>
        <v>105</v>
      </c>
      <c r="I139" s="53">
        <f>Budget!AD139</f>
        <v>112.4</v>
      </c>
      <c r="J139" s="53">
        <f>Budget!AE139</f>
        <v>167.4</v>
      </c>
      <c r="K139" s="53">
        <f>Budget!AF139</f>
        <v>190</v>
      </c>
      <c r="L139" s="53">
        <f>Budget!AG139</f>
        <v>302.39999999999998</v>
      </c>
      <c r="N139">
        <f t="shared" si="14"/>
        <v>1.5367366189555125</v>
      </c>
      <c r="O139">
        <f t="shared" si="15"/>
        <v>1.5307399197735028</v>
      </c>
      <c r="P139">
        <f t="shared" si="16"/>
        <v>1.3885536026373628</v>
      </c>
      <c r="Q139">
        <f t="shared" si="17"/>
        <v>1.4043517196918773</v>
      </c>
      <c r="R139">
        <f t="shared" si="18"/>
        <v>2.1446727635885523</v>
      </c>
      <c r="T139" s="53">
        <f>Données!X140</f>
        <v>347</v>
      </c>
      <c r="U139" s="53">
        <f>Données!AV140</f>
        <v>15854360</v>
      </c>
      <c r="V139" s="53">
        <f>Données!BU140</f>
        <v>25.32</v>
      </c>
      <c r="W139">
        <f t="shared" si="19"/>
        <v>1156865.6922190203</v>
      </c>
    </row>
    <row r="140" spans="1:23">
      <c r="A140" t="str">
        <f>Données!A141</f>
        <v>Serbie</v>
      </c>
      <c r="B140">
        <f>'Richesse pop'!O140</f>
        <v>0</v>
      </c>
      <c r="C140">
        <f>'Richesse pop'!P140</f>
        <v>223.60889063439294</v>
      </c>
      <c r="D140">
        <f>'Richesse pop'!Q140</f>
        <v>543.94606078003744</v>
      </c>
      <c r="E140">
        <f>'Richesse pop'!R140</f>
        <v>636.89431116411981</v>
      </c>
      <c r="F140">
        <f>'Richesse pop'!S140</f>
        <v>646.25308546148983</v>
      </c>
      <c r="H140" s="53">
        <f>Budget!AC140</f>
        <v>978.5</v>
      </c>
      <c r="I140" s="53">
        <f>Budget!AD140</f>
        <v>1139.5999999999999</v>
      </c>
      <c r="J140" s="53">
        <f>Budget!AE140</f>
        <v>873.2</v>
      </c>
      <c r="K140" s="53">
        <f>Budget!AF140</f>
        <v>809.4</v>
      </c>
      <c r="L140" s="53">
        <f>Budget!AG140</f>
        <v>803.8</v>
      </c>
      <c r="N140">
        <f t="shared" si="14"/>
        <v>0</v>
      </c>
      <c r="O140">
        <f t="shared" si="15"/>
        <v>5.0963984337424186</v>
      </c>
      <c r="P140">
        <f t="shared" si="16"/>
        <v>1.605306229716603</v>
      </c>
      <c r="Q140">
        <f t="shared" si="17"/>
        <v>1.2708544978531415</v>
      </c>
      <c r="R140">
        <f t="shared" si="18"/>
        <v>1.2437851641760531</v>
      </c>
      <c r="T140" s="53">
        <f>Données!X141</f>
        <v>904</v>
      </c>
      <c r="U140" s="53">
        <f>Données!AV141</f>
        <v>6982084</v>
      </c>
      <c r="V140" s="53">
        <f>Données!BU141</f>
        <v>52.423999999999999</v>
      </c>
      <c r="W140">
        <f t="shared" si="19"/>
        <v>404899.08364601771</v>
      </c>
    </row>
    <row r="141" spans="1:23">
      <c r="A141" t="str">
        <f>Données!A142</f>
        <v>Seychelles</v>
      </c>
      <c r="B141">
        <f>'Richesse pop'!O141</f>
        <v>772.9693072788466</v>
      </c>
      <c r="C141">
        <f>'Richesse pop'!P141</f>
        <v>846.07305403197574</v>
      </c>
      <c r="D141">
        <f>'Richesse pop'!Q141</f>
        <v>1120.80985131636</v>
      </c>
      <c r="E141">
        <f>'Richesse pop'!R141</f>
        <v>1279.9280250301017</v>
      </c>
      <c r="F141">
        <f>'Richesse pop'!S141</f>
        <v>1582.1340106802977</v>
      </c>
      <c r="H141" s="53">
        <f>Budget!AC141</f>
        <v>12.05</v>
      </c>
      <c r="I141" s="53">
        <f>Budget!AD141</f>
        <v>12.2</v>
      </c>
      <c r="J141" s="53">
        <f>Budget!AE141</f>
        <v>13.120000000000001</v>
      </c>
      <c r="K141" s="53">
        <f>Budget!AF141</f>
        <v>14.780000000000001</v>
      </c>
      <c r="L141" s="53">
        <f>Budget!AG141</f>
        <v>22.96</v>
      </c>
      <c r="N141">
        <f t="shared" si="14"/>
        <v>1.5589234768480911E-2</v>
      </c>
      <c r="O141">
        <f t="shared" si="15"/>
        <v>1.4419558620689653E-2</v>
      </c>
      <c r="P141">
        <f t="shared" si="16"/>
        <v>1.1705821450972194E-2</v>
      </c>
      <c r="Q141">
        <f t="shared" si="17"/>
        <v>1.1547524322433991E-2</v>
      </c>
      <c r="R141">
        <f t="shared" si="18"/>
        <v>1.4512045025899855E-2</v>
      </c>
      <c r="T141" s="53">
        <f>Données!X142</f>
        <v>22.8</v>
      </c>
      <c r="U141" s="53">
        <f>Données!AV142</f>
        <v>96762</v>
      </c>
      <c r="V141" s="53">
        <f>Données!BU142</f>
        <v>1.6539999999999999</v>
      </c>
      <c r="W141">
        <f t="shared" si="19"/>
        <v>7019.4889473684207</v>
      </c>
    </row>
    <row r="142" spans="1:23">
      <c r="A142" t="str">
        <f>Données!A143</f>
        <v>Sierra Leone</v>
      </c>
      <c r="B142">
        <f>'Richesse pop'!O142</f>
        <v>22.139651448615034</v>
      </c>
      <c r="C142">
        <f>'Richesse pop'!P142</f>
        <v>24.435162415239777</v>
      </c>
      <c r="D142">
        <f>'Richesse pop'!Q142</f>
        <v>35.67694517772204</v>
      </c>
      <c r="E142">
        <f>'Richesse pop'!R142</f>
        <v>57.323567546002344</v>
      </c>
      <c r="F142">
        <f>'Richesse pop'!S142</f>
        <v>53.145588243083843</v>
      </c>
      <c r="H142" s="53">
        <f>Budget!AC142</f>
        <v>0</v>
      </c>
      <c r="I142" s="53">
        <f>Budget!AD142</f>
        <v>42.38</v>
      </c>
      <c r="J142" s="53">
        <f>Budget!AE142</f>
        <v>36.18</v>
      </c>
      <c r="K142" s="53">
        <f>Budget!AF142</f>
        <v>32.200000000000003</v>
      </c>
      <c r="L142" s="53">
        <f>Budget!AG142</f>
        <v>35.08</v>
      </c>
      <c r="N142">
        <f t="shared" si="14"/>
        <v>0</v>
      </c>
      <c r="O142">
        <f t="shared" si="15"/>
        <v>1.7343858526419431</v>
      </c>
      <c r="P142">
        <f t="shared" si="16"/>
        <v>1.0141002773576053</v>
      </c>
      <c r="Q142">
        <f t="shared" si="17"/>
        <v>0.56172358732138228</v>
      </c>
      <c r="R142">
        <f t="shared" si="18"/>
        <v>0.66007360459624176</v>
      </c>
      <c r="T142" s="53">
        <f>Données!X143</f>
        <v>29.6</v>
      </c>
      <c r="U142" s="53">
        <f>Données!AV143</f>
        <v>7650154</v>
      </c>
      <c r="V142" s="53">
        <f>Données!BU143</f>
        <v>3.9980000000000002</v>
      </c>
      <c r="W142">
        <f t="shared" si="19"/>
        <v>1033287.6922972973</v>
      </c>
    </row>
    <row r="143" spans="1:23">
      <c r="A143" t="str">
        <f>Données!A144</f>
        <v>Singapour</v>
      </c>
      <c r="B143">
        <f>'Richesse pop'!O143</f>
        <v>2181.0093310419966</v>
      </c>
      <c r="C143">
        <f>'Richesse pop'!P143</f>
        <v>2367.4730847415153</v>
      </c>
      <c r="D143">
        <f>'Richesse pop'!Q143</f>
        <v>3638.3533205286467</v>
      </c>
      <c r="E143">
        <f>'Richesse pop'!R143</f>
        <v>5381.9031521484794</v>
      </c>
      <c r="F143">
        <f>'Richesse pop'!S143</f>
        <v>6049.7148823746338</v>
      </c>
      <c r="H143" s="53">
        <f>Budget!AC143</f>
        <v>7347</v>
      </c>
      <c r="I143" s="53">
        <f>Budget!AD143</f>
        <v>7608</v>
      </c>
      <c r="J143" s="53">
        <f>Budget!AE143</f>
        <v>8804.2000000000007</v>
      </c>
      <c r="K143" s="53">
        <f>Budget!AF143</f>
        <v>8707</v>
      </c>
      <c r="L143" s="53">
        <f>Budget!AG143</f>
        <v>10147</v>
      </c>
      <c r="N143">
        <f t="shared" si="14"/>
        <v>3.3686238272487836</v>
      </c>
      <c r="O143">
        <f t="shared" si="15"/>
        <v>3.2135529012067541</v>
      </c>
      <c r="P143">
        <f t="shared" si="16"/>
        <v>2.4198309576819121</v>
      </c>
      <c r="Q143">
        <f t="shared" si="17"/>
        <v>1.6178291867857428</v>
      </c>
      <c r="R143">
        <f t="shared" si="18"/>
        <v>1.6772691271058877</v>
      </c>
      <c r="T143" s="53">
        <f>Données!X144</f>
        <v>10841</v>
      </c>
      <c r="U143" s="53">
        <f>Données!AV144</f>
        <v>5638676</v>
      </c>
      <c r="V143" s="53">
        <f>Données!BU144</f>
        <v>372.80700000000002</v>
      </c>
      <c r="W143">
        <f t="shared" si="19"/>
        <v>193906.27096504014</v>
      </c>
    </row>
    <row r="144" spans="1:23">
      <c r="A144" t="str">
        <f>Données!A145</f>
        <v>Slovénie</v>
      </c>
      <c r="B144">
        <f>'Richesse pop'!O144</f>
        <v>1132.3755748896378</v>
      </c>
      <c r="C144">
        <f>'Richesse pop'!P144</f>
        <v>1296.1038335677442</v>
      </c>
      <c r="D144">
        <f>'Richesse pop'!Q144</f>
        <v>2284.3916625167094</v>
      </c>
      <c r="E144">
        <f>'Richesse pop'!R144</f>
        <v>2372.6333634161233</v>
      </c>
      <c r="F144">
        <f>'Richesse pop'!S144</f>
        <v>2378.6695597962462</v>
      </c>
      <c r="H144" s="53">
        <f>Budget!AC144</f>
        <v>424</v>
      </c>
      <c r="I144" s="53">
        <f>Budget!AD144</f>
        <v>487.6</v>
      </c>
      <c r="J144" s="53">
        <f>Budget!AE144</f>
        <v>659.4</v>
      </c>
      <c r="K144" s="53">
        <f>Budget!AF144</f>
        <v>521</v>
      </c>
      <c r="L144" s="53">
        <f>Budget!AG144</f>
        <v>473.8</v>
      </c>
      <c r="N144">
        <f t="shared" si="14"/>
        <v>0.37443407417307051</v>
      </c>
      <c r="O144">
        <f t="shared" si="15"/>
        <v>0.37620442696924894</v>
      </c>
      <c r="P144">
        <f t="shared" si="16"/>
        <v>0.2886545292647148</v>
      </c>
      <c r="Q144">
        <f t="shared" si="17"/>
        <v>0.21958723502474184</v>
      </c>
      <c r="R144">
        <f t="shared" si="18"/>
        <v>0.19918697746339559</v>
      </c>
      <c r="T144" s="53">
        <f>Données!X145</f>
        <v>529</v>
      </c>
      <c r="U144" s="53">
        <f>Données!AV145</f>
        <v>2067372</v>
      </c>
      <c r="V144" s="53">
        <f>Données!BU145</f>
        <v>55.088000000000001</v>
      </c>
      <c r="W144">
        <f t="shared" si="19"/>
        <v>215288.0694442344</v>
      </c>
    </row>
    <row r="145" spans="1:23">
      <c r="A145" t="str">
        <f>Données!A146</f>
        <v>Somalie</v>
      </c>
      <c r="B145">
        <f>'Richesse pop'!O145</f>
        <v>0</v>
      </c>
      <c r="C145">
        <f>'Richesse pop'!P145</f>
        <v>0</v>
      </c>
      <c r="D145">
        <f>'Richesse pop'!Q145</f>
        <v>0</v>
      </c>
      <c r="E145">
        <f>'Richesse pop'!R145</f>
        <v>49.789402341232787</v>
      </c>
      <c r="F145">
        <f>'Richesse pop'!S145</f>
        <v>50.033963998699761</v>
      </c>
      <c r="H145" s="53">
        <f>Budget!AC145</f>
        <v>0</v>
      </c>
      <c r="I145" s="53">
        <f>Budget!AD145</f>
        <v>0</v>
      </c>
      <c r="J145" s="53">
        <f>Budget!AE145</f>
        <v>0</v>
      </c>
      <c r="K145" s="53">
        <f>Budget!AF145</f>
        <v>0</v>
      </c>
      <c r="L145" s="53">
        <f>Budget!AG145</f>
        <v>62</v>
      </c>
      <c r="N145">
        <f t="shared" si="14"/>
        <v>0</v>
      </c>
      <c r="O145">
        <f t="shared" si="15"/>
        <v>0</v>
      </c>
      <c r="P145">
        <f t="shared" si="16"/>
        <v>0</v>
      </c>
      <c r="Q145">
        <f t="shared" si="17"/>
        <v>0</v>
      </c>
      <c r="R145">
        <f t="shared" si="18"/>
        <v>1.2391582646062422</v>
      </c>
      <c r="T145" s="53">
        <f>Données!X146</f>
        <v>62</v>
      </c>
      <c r="U145" s="53">
        <f>Données!AV146</f>
        <v>15008154</v>
      </c>
      <c r="V145" s="53">
        <f>Données!BU146</f>
        <v>7.9029999999999996</v>
      </c>
      <c r="W145">
        <f t="shared" si="19"/>
        <v>1913055.5009999997</v>
      </c>
    </row>
    <row r="146" spans="1:23">
      <c r="A146" t="str">
        <f>Données!A147</f>
        <v>Soudan</v>
      </c>
      <c r="B146">
        <f>'Richesse pop'!O146</f>
        <v>41.104029382143445</v>
      </c>
      <c r="C146">
        <f>'Richesse pop'!P146</f>
        <v>66.135848064453853</v>
      </c>
      <c r="D146">
        <f>'Richesse pop'!Q146</f>
        <v>160.38652651086414</v>
      </c>
      <c r="E146">
        <f>'Richesse pop'!R146</f>
        <v>162.70958623846013</v>
      </c>
      <c r="F146">
        <f>'Richesse pop'!S146</f>
        <v>114.97389968906516</v>
      </c>
      <c r="H146" s="53">
        <f>Budget!AC146</f>
        <v>1798</v>
      </c>
      <c r="I146" s="53">
        <f>Budget!AD146</f>
        <v>2698</v>
      </c>
      <c r="J146" s="53">
        <f>Budget!AE146</f>
        <v>5600.6</v>
      </c>
      <c r="K146" s="53">
        <f>Budget!AF146</f>
        <v>0</v>
      </c>
      <c r="L146" s="53">
        <f>Budget!AG146</f>
        <v>2856.6</v>
      </c>
      <c r="N146">
        <f t="shared" si="14"/>
        <v>43.742670171919777</v>
      </c>
      <c r="O146">
        <f t="shared" si="15"/>
        <v>40.79481973786163</v>
      </c>
      <c r="P146">
        <f t="shared" si="16"/>
        <v>34.919392057665334</v>
      </c>
      <c r="Q146">
        <f t="shared" si="17"/>
        <v>0</v>
      </c>
      <c r="R146">
        <f t="shared" si="18"/>
        <v>24.845638946972961</v>
      </c>
      <c r="T146" s="53">
        <f>Données!X147</f>
        <v>1048</v>
      </c>
      <c r="U146" s="53">
        <f>Données!AV147</f>
        <v>41801533</v>
      </c>
      <c r="V146" s="53">
        <f>Données!BU147</f>
        <v>31.468</v>
      </c>
      <c r="W146">
        <f t="shared" si="19"/>
        <v>1255162.824851145</v>
      </c>
    </row>
    <row r="147" spans="1:23">
      <c r="A147" t="str">
        <f>Données!A148</f>
        <v>Soudan du Sud</v>
      </c>
      <c r="B147">
        <f>'Richesse pop'!O147</f>
        <v>0</v>
      </c>
      <c r="C147">
        <f>'Richesse pop'!P147</f>
        <v>0</v>
      </c>
      <c r="D147">
        <f>'Richesse pop'!Q147</f>
        <v>0</v>
      </c>
      <c r="E147">
        <f>'Richesse pop'!R147</f>
        <v>145.2093604011292</v>
      </c>
      <c r="F147">
        <f>'Richesse pop'!S147</f>
        <v>46.917165523011256</v>
      </c>
      <c r="H147" s="53">
        <f>Budget!AC147</f>
        <v>0</v>
      </c>
      <c r="I147" s="53">
        <f>Budget!AD147</f>
        <v>0</v>
      </c>
      <c r="J147" s="53">
        <f>Budget!AE147</f>
        <v>650.5</v>
      </c>
      <c r="K147" s="53">
        <f>Budget!AF147</f>
        <v>658.8</v>
      </c>
      <c r="L147" s="53">
        <f>Budget!AG147</f>
        <v>182</v>
      </c>
      <c r="N147">
        <f t="shared" si="14"/>
        <v>0</v>
      </c>
      <c r="O147">
        <f t="shared" si="15"/>
        <v>0</v>
      </c>
      <c r="P147">
        <f t="shared" si="16"/>
        <v>0</v>
      </c>
      <c r="Q147">
        <f t="shared" si="17"/>
        <v>4.5368976089428248</v>
      </c>
      <c r="R147">
        <f t="shared" si="18"/>
        <v>3.8791772258862327</v>
      </c>
      <c r="T147" s="53">
        <f>Données!X148</f>
        <v>59</v>
      </c>
      <c r="U147" s="53">
        <f>Données!AV148</f>
        <v>10975920</v>
      </c>
      <c r="V147" s="53">
        <f>Données!BU148</f>
        <v>3.1509999999999998</v>
      </c>
      <c r="W147">
        <f t="shared" si="19"/>
        <v>586188.54101694911</v>
      </c>
    </row>
    <row r="148" spans="1:23">
      <c r="A148" t="str">
        <f>Données!A149</f>
        <v>Sri Lanka</v>
      </c>
      <c r="B148">
        <f>'Richesse pop'!O148</f>
        <v>99.285796079245245</v>
      </c>
      <c r="C148">
        <f>'Richesse pop'!P148</f>
        <v>107.84266095311617</v>
      </c>
      <c r="D148">
        <f>'Richesse pop'!Q148</f>
        <v>193.62943804616123</v>
      </c>
      <c r="E148">
        <f>'Richesse pop'!R148</f>
        <v>335.76412759643983</v>
      </c>
      <c r="F148">
        <f>'Richesse pop'!S148</f>
        <v>395.90652737228413</v>
      </c>
      <c r="H148" s="53">
        <f>Budget!AC148</f>
        <v>1321</v>
      </c>
      <c r="I148" s="53">
        <f>Budget!AD148</f>
        <v>1286</v>
      </c>
      <c r="J148" s="53">
        <f>Budget!AE148</f>
        <v>1472</v>
      </c>
      <c r="K148" s="53">
        <f>Budget!AF148</f>
        <v>1707.6</v>
      </c>
      <c r="L148" s="53">
        <f>Budget!AG148</f>
        <v>1821</v>
      </c>
      <c r="N148">
        <f t="shared" si="14"/>
        <v>13.305025010280826</v>
      </c>
      <c r="O148">
        <f t="shared" si="15"/>
        <v>11.92477993990782</v>
      </c>
      <c r="P148">
        <f t="shared" si="16"/>
        <v>7.6021498324499373</v>
      </c>
      <c r="Q148">
        <f t="shared" si="17"/>
        <v>5.085713033800892</v>
      </c>
      <c r="R148">
        <f t="shared" si="18"/>
        <v>4.599570540264553</v>
      </c>
      <c r="T148" s="53">
        <f>Données!X149</f>
        <v>1681</v>
      </c>
      <c r="U148" s="53">
        <f>Données!AV149</f>
        <v>21670000</v>
      </c>
      <c r="V148" s="53">
        <f>Données!BU149</f>
        <v>84.164000000000001</v>
      </c>
      <c r="W148">
        <f t="shared" si="19"/>
        <v>1084969.5895300417</v>
      </c>
    </row>
    <row r="149" spans="1:23">
      <c r="A149" t="str">
        <f>Données!A150</f>
        <v>Suède</v>
      </c>
      <c r="B149">
        <f>'Richesse pop'!O149</f>
        <v>3040.2937559800621</v>
      </c>
      <c r="C149">
        <f>'Richesse pop'!P149</f>
        <v>3311.6296422245223</v>
      </c>
      <c r="D149">
        <f>'Richesse pop'!Q149</f>
        <v>4900.1862775298177</v>
      </c>
      <c r="E149">
        <f>'Richesse pop'!R149</f>
        <v>5774.091338361347</v>
      </c>
      <c r="F149">
        <f>'Richesse pop'!S149</f>
        <v>5293.2532035017075</v>
      </c>
      <c r="H149" s="53">
        <f>Budget!AC149</f>
        <v>6078</v>
      </c>
      <c r="I149" s="53">
        <f>Budget!AD149</f>
        <v>5888.8</v>
      </c>
      <c r="J149" s="53">
        <f>Budget!AE149</f>
        <v>5282.6</v>
      </c>
      <c r="K149" s="53">
        <f>Budget!AF149</f>
        <v>5158.6000000000004</v>
      </c>
      <c r="L149" s="53">
        <f>Budget!AG149</f>
        <v>5599.4</v>
      </c>
      <c r="N149">
        <f t="shared" si="14"/>
        <v>1.9991489269893625</v>
      </c>
      <c r="O149">
        <f t="shared" si="15"/>
        <v>1.7782181693615697</v>
      </c>
      <c r="P149">
        <f t="shared" si="16"/>
        <v>1.0780406500511563</v>
      </c>
      <c r="Q149">
        <f t="shared" si="17"/>
        <v>0.89340464112990292</v>
      </c>
      <c r="R149">
        <f t="shared" si="18"/>
        <v>1.0578371720997142</v>
      </c>
      <c r="T149" s="53">
        <f>Données!X150</f>
        <v>5755</v>
      </c>
      <c r="U149" s="53">
        <f>Données!AV150</f>
        <v>10183175</v>
      </c>
      <c r="V149" s="53">
        <f>Données!BU150</f>
        <v>547.12300000000005</v>
      </c>
      <c r="W149">
        <f t="shared" si="19"/>
        <v>968105.86542571685</v>
      </c>
    </row>
    <row r="150" spans="1:23">
      <c r="A150" t="str">
        <f>Données!A151</f>
        <v>Suisse</v>
      </c>
      <c r="B150">
        <f>'Richesse pop'!O150</f>
        <v>4099.616444291536</v>
      </c>
      <c r="C150">
        <f>'Richesse pop'!P150</f>
        <v>4389.8723389700017</v>
      </c>
      <c r="D150">
        <f>'Richesse pop'!Q150</f>
        <v>6379.6057603710497</v>
      </c>
      <c r="E150">
        <f>'Richesse pop'!R150</f>
        <v>8369.5950153956928</v>
      </c>
      <c r="F150">
        <f>'Richesse pop'!S150</f>
        <v>8185.3129407085989</v>
      </c>
      <c r="H150" s="53">
        <f>Budget!AC150</f>
        <v>5432</v>
      </c>
      <c r="I150" s="53">
        <f>Budget!AD150</f>
        <v>4851.6000000000004</v>
      </c>
      <c r="J150" s="53">
        <f>Budget!AE150</f>
        <v>4408</v>
      </c>
      <c r="K150" s="53">
        <f>Budget!AF150</f>
        <v>4387</v>
      </c>
      <c r="L150" s="53">
        <f>Budget!AG150</f>
        <v>4632.2</v>
      </c>
      <c r="N150">
        <f t="shared" si="14"/>
        <v>1.3250020029468186</v>
      </c>
      <c r="O150">
        <f t="shared" si="15"/>
        <v>1.1051802023788087</v>
      </c>
      <c r="P150">
        <f t="shared" si="16"/>
        <v>0.69095178692415349</v>
      </c>
      <c r="Q150">
        <f t="shared" si="17"/>
        <v>0.52415917280707203</v>
      </c>
      <c r="R150">
        <f t="shared" si="18"/>
        <v>0.56591605398033717</v>
      </c>
      <c r="T150" s="53">
        <f>Données!X151</f>
        <v>4796</v>
      </c>
      <c r="U150" s="53">
        <f>Données!AV151</f>
        <v>8516543</v>
      </c>
      <c r="V150" s="53">
        <f>Données!BU151</f>
        <v>707.57</v>
      </c>
      <c r="W150">
        <f t="shared" si="19"/>
        <v>1256474.2140346123</v>
      </c>
    </row>
    <row r="151" spans="1:23">
      <c r="A151" t="str">
        <f>Données!A152</f>
        <v>Syrie</v>
      </c>
      <c r="B151">
        <f>'Richesse pop'!O151</f>
        <v>104.16094655030484</v>
      </c>
      <c r="C151">
        <f>'Richesse pop'!P151</f>
        <v>129.23676581555154</v>
      </c>
      <c r="D151">
        <f>'Richesse pop'!Q151</f>
        <v>211.52159263639493</v>
      </c>
      <c r="E151">
        <f>'Richesse pop'!R151</f>
        <v>296.69037178743224</v>
      </c>
      <c r="F151">
        <f>'Richesse pop'!S151</f>
        <v>0</v>
      </c>
      <c r="H151" s="53">
        <f>Budget!AC151</f>
        <v>0</v>
      </c>
      <c r="I151" s="53">
        <f>Budget!AD151</f>
        <v>0</v>
      </c>
      <c r="J151" s="53">
        <f>Budget!AE151</f>
        <v>0</v>
      </c>
      <c r="K151" s="53">
        <f>Budget!AF151</f>
        <v>0</v>
      </c>
      <c r="L151" s="53">
        <f>Budget!AG151</f>
        <v>0</v>
      </c>
      <c r="N151">
        <f t="shared" si="14"/>
        <v>0</v>
      </c>
      <c r="O151">
        <f t="shared" si="15"/>
        <v>0</v>
      </c>
      <c r="P151">
        <f t="shared" si="16"/>
        <v>0</v>
      </c>
      <c r="Q151">
        <f t="shared" si="17"/>
        <v>0</v>
      </c>
      <c r="R151">
        <f t="shared" si="18"/>
        <v>0</v>
      </c>
      <c r="T151" s="53">
        <f>Données!X152</f>
        <v>0</v>
      </c>
      <c r="U151" s="53">
        <f>Données!AV152</f>
        <v>16906283</v>
      </c>
      <c r="V151" s="53">
        <f>Données!BU152</f>
        <v>0</v>
      </c>
      <c r="W151" t="e">
        <f t="shared" si="19"/>
        <v>#DIV/0!</v>
      </c>
    </row>
    <row r="152" spans="1:23">
      <c r="A152" t="str">
        <f>Données!A153</f>
        <v>Tadjikistan</v>
      </c>
      <c r="B152">
        <f>'Richesse pop'!O152</f>
        <v>19.815512393174672</v>
      </c>
      <c r="C152">
        <f>'Richesse pop'!P152</f>
        <v>21.41414366260263</v>
      </c>
      <c r="D152">
        <f>'Richesse pop'!Q152</f>
        <v>53.596591250007101</v>
      </c>
      <c r="E152">
        <f>'Richesse pop'!R152</f>
        <v>95.160548824034578</v>
      </c>
      <c r="F152">
        <f>'Richesse pop'!S152</f>
        <v>84.72561614226754</v>
      </c>
      <c r="H152" s="53">
        <f>Budget!AC152</f>
        <v>18.25</v>
      </c>
      <c r="I152" s="53">
        <f>Budget!AD152</f>
        <v>28.939999999999998</v>
      </c>
      <c r="J152" s="53">
        <f>Budget!AE152</f>
        <v>39.150000000000006</v>
      </c>
      <c r="K152" s="53">
        <f>Budget!AF152</f>
        <v>57.875</v>
      </c>
      <c r="L152" s="53">
        <f>Budget!AG152</f>
        <v>79.7</v>
      </c>
      <c r="N152">
        <f t="shared" si="14"/>
        <v>0.9209956138346489</v>
      </c>
      <c r="O152">
        <f t="shared" si="15"/>
        <v>1.3514432543263648</v>
      </c>
      <c r="P152">
        <f t="shared" si="16"/>
        <v>0.73045690195819712</v>
      </c>
      <c r="Q152">
        <f t="shared" si="17"/>
        <v>0.60818270507265704</v>
      </c>
      <c r="R152">
        <f t="shared" si="18"/>
        <v>0.94068362826858942</v>
      </c>
      <c r="T152" s="53">
        <f>Données!X153</f>
        <v>0</v>
      </c>
      <c r="U152" s="53">
        <f>Données!AV153</f>
        <v>9100837</v>
      </c>
      <c r="V152" s="53">
        <f>Données!BU153</f>
        <v>7.6980000000000004</v>
      </c>
      <c r="W152" t="e">
        <f t="shared" si="19"/>
        <v>#DIV/0!</v>
      </c>
    </row>
    <row r="153" spans="1:23">
      <c r="A153" t="str">
        <f>Données!A154</f>
        <v>Taiwan</v>
      </c>
      <c r="B153">
        <f>'Richesse pop'!O153</f>
        <v>1347.2058564384283</v>
      </c>
      <c r="C153">
        <f>'Richesse pop'!P153</f>
        <v>1452.9531082588342</v>
      </c>
      <c r="D153">
        <f>'Richesse pop'!Q153</f>
        <v>1750.0814428348574</v>
      </c>
      <c r="E153">
        <f>'Richesse pop'!R153</f>
        <v>2132.6731743952687</v>
      </c>
      <c r="F153">
        <f>'Richesse pop'!S153</f>
        <v>2389.5164676524032</v>
      </c>
      <c r="H153" s="53">
        <f>Budget!AC153</f>
        <v>12147.5</v>
      </c>
      <c r="I153" s="53">
        <f>Budget!AD153</f>
        <v>10272</v>
      </c>
      <c r="J153" s="53">
        <f>Budget!AE153</f>
        <v>9905.6</v>
      </c>
      <c r="K153" s="53">
        <f>Budget!AF153</f>
        <v>10222.200000000001</v>
      </c>
      <c r="L153" s="53">
        <f>Budget!AG153</f>
        <v>10503.6</v>
      </c>
      <c r="N153">
        <f t="shared" si="14"/>
        <v>9.0168105653237109</v>
      </c>
      <c r="O153">
        <f t="shared" si="15"/>
        <v>7.0697395130043725</v>
      </c>
      <c r="P153">
        <f t="shared" si="16"/>
        <v>5.6600794440483195</v>
      </c>
      <c r="Q153">
        <f t="shared" si="17"/>
        <v>4.793139484627579</v>
      </c>
      <c r="R153">
        <f t="shared" si="18"/>
        <v>4.3957010308111979</v>
      </c>
      <c r="T153" s="53">
        <f>Données!X154</f>
        <v>10714</v>
      </c>
      <c r="U153" s="53">
        <f>Données!AV154</f>
        <v>23779999.999999993</v>
      </c>
      <c r="V153" s="53">
        <f>Données!BU154</f>
        <v>601.43100000000004</v>
      </c>
      <c r="W153">
        <f t="shared" si="19"/>
        <v>1334891.6539107705</v>
      </c>
    </row>
    <row r="154" spans="1:23">
      <c r="A154" t="str">
        <f>Données!A155</f>
        <v>Tanzanie</v>
      </c>
      <c r="B154">
        <f>'Richesse pop'!O154</f>
        <v>32.62523307469295</v>
      </c>
      <c r="C154">
        <f>'Richesse pop'!P154</f>
        <v>38.492150553179059</v>
      </c>
      <c r="D154">
        <f>'Richesse pop'!Q154</f>
        <v>55.490895687267958</v>
      </c>
      <c r="E154">
        <f>'Richesse pop'!R154</f>
        <v>84.920910494351347</v>
      </c>
      <c r="F154">
        <f>'Richesse pop'!S154</f>
        <v>99.973794481781482</v>
      </c>
      <c r="H154" s="53">
        <f>Budget!AC154</f>
        <v>154.5</v>
      </c>
      <c r="I154" s="53">
        <f>Budget!AD154</f>
        <v>176.8</v>
      </c>
      <c r="J154" s="53">
        <f>Budget!AE154</f>
        <v>212.8</v>
      </c>
      <c r="K154" s="53">
        <f>Budget!AF154</f>
        <v>365.4</v>
      </c>
      <c r="L154" s="53">
        <f>Budget!AG154</f>
        <v>604.6</v>
      </c>
      <c r="N154">
        <f t="shared" si="14"/>
        <v>4.7355983525476795</v>
      </c>
      <c r="O154">
        <f t="shared" si="15"/>
        <v>4.5931442504294724</v>
      </c>
      <c r="P154">
        <f t="shared" si="16"/>
        <v>3.8348633116193445</v>
      </c>
      <c r="Q154">
        <f t="shared" si="17"/>
        <v>4.3028271585042077</v>
      </c>
      <c r="R154">
        <f t="shared" si="18"/>
        <v>6.0475848009367903</v>
      </c>
      <c r="T154" s="53">
        <f>Données!X155</f>
        <v>675</v>
      </c>
      <c r="U154" s="53">
        <f>Données!AV155</f>
        <v>56318348</v>
      </c>
      <c r="V154" s="53">
        <f>Données!BU155</f>
        <v>61.031999999999996</v>
      </c>
      <c r="W154">
        <f t="shared" si="19"/>
        <v>5092179.8742755549</v>
      </c>
    </row>
    <row r="155" spans="1:23">
      <c r="A155" t="str">
        <f>Données!A156</f>
        <v>Tchad</v>
      </c>
      <c r="B155">
        <f>'Richesse pop'!O155</f>
        <v>23.471294493080713</v>
      </c>
      <c r="C155">
        <f>'Richesse pop'!P155</f>
        <v>30.711917980091993</v>
      </c>
      <c r="D155">
        <f>'Richesse pop'!Q155</f>
        <v>78.661358417057329</v>
      </c>
      <c r="E155">
        <f>'Richesse pop'!R155</f>
        <v>97.357285247952632</v>
      </c>
      <c r="F155">
        <f>'Richesse pop'!S155</f>
        <v>71.972351556813663</v>
      </c>
      <c r="H155" s="53">
        <f>Budget!AC155</f>
        <v>30.1</v>
      </c>
      <c r="I155" s="53">
        <f>Budget!AD155</f>
        <v>52.14</v>
      </c>
      <c r="J155" s="53">
        <f>Budget!AE155</f>
        <v>393.82</v>
      </c>
      <c r="K155" s="53">
        <f>Budget!AF155</f>
        <v>533.75</v>
      </c>
      <c r="L155" s="53">
        <f>Budget!AG155</f>
        <v>239.2</v>
      </c>
      <c r="N155">
        <f t="shared" si="14"/>
        <v>1.2824175508885296</v>
      </c>
      <c r="O155">
        <f t="shared" si="15"/>
        <v>1.6977122703244412</v>
      </c>
      <c r="P155">
        <f t="shared" si="16"/>
        <v>5.0065242696673549</v>
      </c>
      <c r="Q155">
        <f t="shared" si="17"/>
        <v>5.4823837645085165</v>
      </c>
      <c r="R155">
        <f t="shared" si="18"/>
        <v>3.3234984660905496</v>
      </c>
      <c r="T155" s="53">
        <f>Données!X156</f>
        <v>233</v>
      </c>
      <c r="U155" s="53">
        <f>Données!AV156</f>
        <v>15477751</v>
      </c>
      <c r="V155" s="53">
        <f>Données!BU156</f>
        <v>11.372</v>
      </c>
      <c r="W155">
        <f t="shared" si="19"/>
        <v>755420.53378540766</v>
      </c>
    </row>
    <row r="156" spans="1:23">
      <c r="A156" t="str">
        <f>Données!A157</f>
        <v>Thaïlande</v>
      </c>
      <c r="B156">
        <f>'Richesse pop'!O156</f>
        <v>194.00861488818938</v>
      </c>
      <c r="C156">
        <f>'Richesse pop'!P156</f>
        <v>220.6037379669971</v>
      </c>
      <c r="D156">
        <f>'Richesse pop'!Q156</f>
        <v>376.9892752037307</v>
      </c>
      <c r="E156">
        <f>'Richesse pop'!R156</f>
        <v>571.20843334559072</v>
      </c>
      <c r="F156">
        <f>'Richesse pop'!S156</f>
        <v>658.04610745961975</v>
      </c>
      <c r="H156" s="53">
        <f>Budget!AC156</f>
        <v>3547</v>
      </c>
      <c r="I156" s="53">
        <f>Budget!AD156</f>
        <v>3146.6</v>
      </c>
      <c r="J156" s="53">
        <f>Budget!AE156</f>
        <v>4233.8</v>
      </c>
      <c r="K156" s="53">
        <f>Budget!AF156</f>
        <v>5306</v>
      </c>
      <c r="L156" s="53">
        <f>Budget!AG156</f>
        <v>6298.4</v>
      </c>
      <c r="N156">
        <f t="shared" si="14"/>
        <v>18.282693281657618</v>
      </c>
      <c r="O156">
        <f t="shared" si="15"/>
        <v>14.263584239314836</v>
      </c>
      <c r="P156">
        <f t="shared" si="16"/>
        <v>11.230558210739526</v>
      </c>
      <c r="Q156">
        <f t="shared" si="17"/>
        <v>9.2890785398992541</v>
      </c>
      <c r="R156">
        <f t="shared" si="18"/>
        <v>9.5713657882042771</v>
      </c>
      <c r="T156" s="53">
        <f>Données!X157</f>
        <v>6829</v>
      </c>
      <c r="U156" s="53">
        <f>Données!AV157</f>
        <v>69428524</v>
      </c>
      <c r="V156" s="53">
        <f>Données!BU157</f>
        <v>516.66200000000003</v>
      </c>
      <c r="W156">
        <f t="shared" si="19"/>
        <v>5252757.3681194903</v>
      </c>
    </row>
    <row r="157" spans="1:23">
      <c r="A157" t="str">
        <f>Données!A158</f>
        <v>Timor-Leste</v>
      </c>
      <c r="B157">
        <f>'Richesse pop'!O157</f>
        <v>0</v>
      </c>
      <c r="C157">
        <f>'Richesse pop'!P157</f>
        <v>66.777963272120203</v>
      </c>
      <c r="D157">
        <f>'Richesse pop'!Q157</f>
        <v>288.624200822494</v>
      </c>
      <c r="E157">
        <f>'Richesse pop'!R157</f>
        <v>459.60206052482897</v>
      </c>
      <c r="F157">
        <f>'Richesse pop'!S157</f>
        <v>237.68663903696154</v>
      </c>
      <c r="H157" s="53">
        <f>Budget!AC157</f>
        <v>0</v>
      </c>
      <c r="I157" s="53">
        <f>Budget!AD157</f>
        <v>0</v>
      </c>
      <c r="J157" s="53">
        <f>Budget!AE157</f>
        <v>35.520000000000003</v>
      </c>
      <c r="K157" s="53">
        <f>Budget!AF157</f>
        <v>32.339999999999996</v>
      </c>
      <c r="L157" s="53">
        <f>Budget!AG157</f>
        <v>25.860000000000003</v>
      </c>
      <c r="N157">
        <f t="shared" si="14"/>
        <v>0</v>
      </c>
      <c r="O157">
        <f t="shared" si="15"/>
        <v>0</v>
      </c>
      <c r="P157">
        <f t="shared" si="16"/>
        <v>0.12306660321199143</v>
      </c>
      <c r="Q157">
        <f t="shared" si="17"/>
        <v>7.0365219779629118E-2</v>
      </c>
      <c r="R157">
        <f t="shared" si="18"/>
        <v>0.10879871121396367</v>
      </c>
      <c r="T157" s="53">
        <f>Données!X158</f>
        <v>20.6</v>
      </c>
      <c r="U157" s="53">
        <f>Données!AV158</f>
        <v>1267972</v>
      </c>
      <c r="V157" s="53">
        <f>Données!BU158</f>
        <v>3.145</v>
      </c>
      <c r="W157">
        <f t="shared" si="19"/>
        <v>193581.16213592232</v>
      </c>
    </row>
    <row r="158" spans="1:23">
      <c r="A158" t="str">
        <f>Données!A159</f>
        <v>Togo</v>
      </c>
      <c r="B158">
        <f>'Richesse pop'!O158</f>
        <v>37.257404577168288</v>
      </c>
      <c r="C158">
        <f>'Richesse pop'!P158</f>
        <v>34.862053762921484</v>
      </c>
      <c r="D158">
        <f>'Richesse pop'!Q158</f>
        <v>47.244040274683705</v>
      </c>
      <c r="E158">
        <f>'Richesse pop'!R158</f>
        <v>59.251897354830867</v>
      </c>
      <c r="F158">
        <f>'Richesse pop'!S158</f>
        <v>64.198435544453162</v>
      </c>
      <c r="H158" s="53">
        <f>Budget!AC158</f>
        <v>0</v>
      </c>
      <c r="I158" s="53">
        <f>Budget!AD158</f>
        <v>43.933333333333337</v>
      </c>
      <c r="J158" s="53">
        <f>Budget!AE158</f>
        <v>49.7</v>
      </c>
      <c r="K158" s="53">
        <f>Budget!AF158</f>
        <v>58.719999999999992</v>
      </c>
      <c r="L158" s="53">
        <f>Budget!AG158</f>
        <v>88.78</v>
      </c>
      <c r="N158">
        <f t="shared" si="14"/>
        <v>0</v>
      </c>
      <c r="O158">
        <f t="shared" si="15"/>
        <v>1.2602049676161038</v>
      </c>
      <c r="P158">
        <f t="shared" si="16"/>
        <v>1.0519845405057864</v>
      </c>
      <c r="Q158">
        <f t="shared" si="17"/>
        <v>0.99102311691985834</v>
      </c>
      <c r="R158">
        <f t="shared" si="18"/>
        <v>1.3828997427597085</v>
      </c>
      <c r="T158" s="53">
        <f>Données!X159</f>
        <v>104.4</v>
      </c>
      <c r="U158" s="53">
        <f>Données!AV159</f>
        <v>7889094</v>
      </c>
      <c r="V158" s="53">
        <f>Données!BU159</f>
        <v>5.5919999999999996</v>
      </c>
      <c r="W158">
        <f t="shared" si="19"/>
        <v>422565.26482758613</v>
      </c>
    </row>
    <row r="159" spans="1:23">
      <c r="A159" t="str">
        <f>Données!A160</f>
        <v>Trinité-et-Tobago</v>
      </c>
      <c r="B159">
        <f>'Richesse pop'!O159</f>
        <v>517.61383703379909</v>
      </c>
      <c r="C159">
        <f>'Richesse pop'!P159</f>
        <v>803.46746628939172</v>
      </c>
      <c r="D159">
        <f>'Richesse pop'!Q159</f>
        <v>1598.2394316148209</v>
      </c>
      <c r="E159">
        <f>'Richesse pop'!R159</f>
        <v>1914.5795862239602</v>
      </c>
      <c r="F159">
        <f>'Richesse pop'!S159</f>
        <v>1646.4855259731298</v>
      </c>
      <c r="H159" s="53">
        <f>Budget!AC159</f>
        <v>0</v>
      </c>
      <c r="I159" s="53">
        <f>Budget!AD159</f>
        <v>79.474999999999994</v>
      </c>
      <c r="J159" s="53">
        <f>Budget!AE159</f>
        <v>209.2</v>
      </c>
      <c r="K159" s="53">
        <f>Budget!AF159</f>
        <v>199.8</v>
      </c>
      <c r="L159" s="53">
        <f>Budget!AG159</f>
        <v>190.8</v>
      </c>
      <c r="N159">
        <f t="shared" si="14"/>
        <v>0</v>
      </c>
      <c r="O159">
        <f t="shared" si="15"/>
        <v>9.8915019380977409E-2</v>
      </c>
      <c r="P159">
        <f t="shared" si="16"/>
        <v>0.13089402993181665</v>
      </c>
      <c r="Q159">
        <f t="shared" si="17"/>
        <v>0.10435711392601685</v>
      </c>
      <c r="R159">
        <f t="shared" si="18"/>
        <v>0.115883193013331</v>
      </c>
      <c r="T159" s="53">
        <f>Données!X160</f>
        <v>169</v>
      </c>
      <c r="U159" s="53">
        <f>Données!AV160</f>
        <v>1389858</v>
      </c>
      <c r="V159" s="53">
        <f>Données!BU160</f>
        <v>22.437999999999999</v>
      </c>
      <c r="W159">
        <f t="shared" si="19"/>
        <v>184530.37753846153</v>
      </c>
    </row>
    <row r="160" spans="1:23">
      <c r="A160" t="str">
        <f>Données!A161</f>
        <v>Tunisie</v>
      </c>
      <c r="B160">
        <f>'Richesse pop'!O160</f>
        <v>233.98503773770886</v>
      </c>
      <c r="C160">
        <f>'Richesse pop'!P160</f>
        <v>253.9872574276782</v>
      </c>
      <c r="D160">
        <f>'Richesse pop'!Q160</f>
        <v>376.0510721058655</v>
      </c>
      <c r="E160">
        <f>'Richesse pop'!R160</f>
        <v>421.80831005327815</v>
      </c>
      <c r="F160">
        <f>'Richesse pop'!S160</f>
        <v>353.59677126225711</v>
      </c>
      <c r="H160" s="53">
        <f>Budget!AC160</f>
        <v>340</v>
      </c>
      <c r="I160" s="53">
        <f>Budget!AD160</f>
        <v>301.2</v>
      </c>
      <c r="J160" s="53">
        <f>Budget!AE160</f>
        <v>428.8</v>
      </c>
      <c r="K160" s="53">
        <f>Budget!AF160</f>
        <v>587</v>
      </c>
      <c r="L160" s="53">
        <f>Budget!AG160</f>
        <v>870.8</v>
      </c>
      <c r="N160">
        <f t="shared" si="14"/>
        <v>1.4530843650829124</v>
      </c>
      <c r="O160">
        <f t="shared" si="15"/>
        <v>1.1858862647302904</v>
      </c>
      <c r="P160">
        <f t="shared" si="16"/>
        <v>1.1402706488742165</v>
      </c>
      <c r="Q160">
        <f t="shared" si="17"/>
        <v>1.3916273956903711</v>
      </c>
      <c r="R160">
        <f t="shared" si="18"/>
        <v>2.4626921702125539</v>
      </c>
      <c r="T160" s="53">
        <f>Données!X161</f>
        <v>844</v>
      </c>
      <c r="U160" s="53">
        <f>Données!AV161</f>
        <v>11565204</v>
      </c>
      <c r="V160" s="53">
        <f>Données!BU161</f>
        <v>36.204000000000001</v>
      </c>
      <c r="W160">
        <f t="shared" si="19"/>
        <v>496097.92134597164</v>
      </c>
    </row>
    <row r="161" spans="1:23">
      <c r="A161" t="str">
        <f>Données!A162</f>
        <v>Turkménistan</v>
      </c>
      <c r="B161">
        <f>'Richesse pop'!O161</f>
        <v>75.667703573601287</v>
      </c>
      <c r="C161">
        <f>'Richesse pop'!P161</f>
        <v>200.76474991827322</v>
      </c>
      <c r="D161">
        <f>'Richesse pop'!Q161</f>
        <v>435.86968038424806</v>
      </c>
      <c r="E161">
        <f>'Richesse pop'!R161</f>
        <v>643.73961498451865</v>
      </c>
      <c r="F161">
        <f>'Richesse pop'!S161</f>
        <v>715.93584862233854</v>
      </c>
      <c r="H161" s="53">
        <f>Budget!AC161</f>
        <v>120</v>
      </c>
      <c r="I161" s="53">
        <f>Budget!AD161</f>
        <v>0</v>
      </c>
      <c r="J161" s="53">
        <f>Budget!AE161</f>
        <v>0</v>
      </c>
      <c r="K161" s="53">
        <f>Budget!AF161</f>
        <v>0</v>
      </c>
      <c r="L161" s="53">
        <f>Budget!AG161</f>
        <v>0</v>
      </c>
      <c r="N161">
        <f t="shared" si="14"/>
        <v>1.5858813513915762</v>
      </c>
      <c r="O161">
        <f t="shared" si="15"/>
        <v>0</v>
      </c>
      <c r="P161">
        <f t="shared" si="16"/>
        <v>0</v>
      </c>
      <c r="Q161">
        <f t="shared" si="17"/>
        <v>0</v>
      </c>
      <c r="R161">
        <f t="shared" si="18"/>
        <v>0</v>
      </c>
      <c r="T161" s="53">
        <f>Données!X162</f>
        <v>0</v>
      </c>
      <c r="U161" s="53">
        <f>Données!AV162</f>
        <v>5850908</v>
      </c>
      <c r="V161" s="53">
        <f>Données!BU162</f>
        <v>50.345999999999997</v>
      </c>
      <c r="W161" t="e">
        <f t="shared" si="19"/>
        <v>#DIV/0!</v>
      </c>
    </row>
    <row r="162" spans="1:23">
      <c r="A162" t="str">
        <f>Données!A163</f>
        <v>Turquie</v>
      </c>
      <c r="B162">
        <f>'Richesse pop'!O162</f>
        <v>430.76331373741561</v>
      </c>
      <c r="C162">
        <f>'Richesse pop'!P162</f>
        <v>438.6321469243486</v>
      </c>
      <c r="D162">
        <f>'Richesse pop'!Q162</f>
        <v>901.21926663303088</v>
      </c>
      <c r="E162">
        <f>'Richesse pop'!R162</f>
        <v>1167.8449967567967</v>
      </c>
      <c r="F162">
        <f>'Richesse pop'!S162</f>
        <v>1006.1821611873042</v>
      </c>
      <c r="H162" s="53">
        <f>Budget!AC162</f>
        <v>14499.5</v>
      </c>
      <c r="I162" s="53">
        <f>Budget!AD162</f>
        <v>13672.6</v>
      </c>
      <c r="J162" s="53">
        <f>Budget!AE162</f>
        <v>12597</v>
      </c>
      <c r="K162" s="53">
        <f>Budget!AF162</f>
        <v>13512</v>
      </c>
      <c r="L162" s="53">
        <f>Budget!AG162</f>
        <v>17972.8</v>
      </c>
      <c r="N162">
        <f t="shared" si="14"/>
        <v>33.660015924286888</v>
      </c>
      <c r="O162">
        <f t="shared" si="15"/>
        <v>31.170993954435652</v>
      </c>
      <c r="P162">
        <f t="shared" si="16"/>
        <v>13.977730466263317</v>
      </c>
      <c r="Q162">
        <f t="shared" si="17"/>
        <v>11.570028589002783</v>
      </c>
      <c r="R162">
        <f t="shared" si="18"/>
        <v>17.862371937494828</v>
      </c>
      <c r="T162" s="53">
        <f>Données!X163</f>
        <v>18967</v>
      </c>
      <c r="U162" s="53">
        <f>Données!AV163</f>
        <v>82319724</v>
      </c>
      <c r="V162" s="53">
        <f>Données!BU163</f>
        <v>706.23699999999997</v>
      </c>
      <c r="W162">
        <f t="shared" si="19"/>
        <v>3065178.1999571887</v>
      </c>
    </row>
    <row r="163" spans="1:23">
      <c r="A163" t="str">
        <f>Données!A164</f>
        <v>Ukraine</v>
      </c>
      <c r="B163">
        <f>'Richesse pop'!O163</f>
        <v>76.115070606656133</v>
      </c>
      <c r="C163">
        <f>'Richesse pop'!P163</f>
        <v>94.221211594339394</v>
      </c>
      <c r="D163">
        <f>'Richesse pop'!Q163</f>
        <v>273.04574826369304</v>
      </c>
      <c r="E163">
        <f>'Richesse pop'!R163</f>
        <v>344.41114708393258</v>
      </c>
      <c r="F163">
        <f>'Richesse pop'!S163</f>
        <v>247.38480502382009</v>
      </c>
      <c r="H163" s="53">
        <f>Budget!AC163</f>
        <v>1324.5</v>
      </c>
      <c r="I163" s="53">
        <f>Budget!AD163</f>
        <v>1544.2</v>
      </c>
      <c r="J163" s="53">
        <f>Budget!AE163</f>
        <v>2582.1999999999998</v>
      </c>
      <c r="K163" s="53">
        <f>Budget!AF163</f>
        <v>2824.6</v>
      </c>
      <c r="L163" s="53">
        <f>Budget!AG163</f>
        <v>4092.4</v>
      </c>
      <c r="N163">
        <f t="shared" si="14"/>
        <v>17.401284521493629</v>
      </c>
      <c r="O163">
        <f t="shared" si="15"/>
        <v>16.389090883785368</v>
      </c>
      <c r="P163">
        <f t="shared" si="16"/>
        <v>9.4570232879299354</v>
      </c>
      <c r="Q163">
        <f t="shared" si="17"/>
        <v>8.2012444252033703</v>
      </c>
      <c r="R163">
        <f t="shared" si="18"/>
        <v>16.542649010338177</v>
      </c>
      <c r="T163" s="53">
        <f>Données!X164</f>
        <v>4750</v>
      </c>
      <c r="U163" s="53">
        <f>Données!AV164</f>
        <v>44622516</v>
      </c>
      <c r="V163" s="53">
        <f>Données!BU164</f>
        <v>134.887</v>
      </c>
      <c r="W163">
        <f t="shared" si="19"/>
        <v>1267157.3296193685</v>
      </c>
    </row>
    <row r="164" spans="1:23">
      <c r="A164" t="str">
        <f>Données!A165</f>
        <v>Uruguay</v>
      </c>
      <c r="B164">
        <f>'Richesse pop'!O164</f>
        <v>748.42420858106414</v>
      </c>
      <c r="C164">
        <f>'Richesse pop'!P164</f>
        <v>500.38537244515101</v>
      </c>
      <c r="D164">
        <f>'Richesse pop'!Q164</f>
        <v>734.93972289630062</v>
      </c>
      <c r="E164">
        <f>'Richesse pop'!R164</f>
        <v>1504.8775360630868</v>
      </c>
      <c r="F164">
        <f>'Richesse pop'!S164</f>
        <v>1664.7789556194298</v>
      </c>
      <c r="H164" s="53">
        <f>Budget!AC164</f>
        <v>944.5</v>
      </c>
      <c r="I164" s="53">
        <f>Budget!AD164</f>
        <v>844.2</v>
      </c>
      <c r="J164" s="53">
        <f>Budget!AE164</f>
        <v>782.6</v>
      </c>
      <c r="K164" s="53">
        <f>Budget!AF164</f>
        <v>979</v>
      </c>
      <c r="L164" s="53">
        <f>Budget!AG164</f>
        <v>1135.8</v>
      </c>
      <c r="N164">
        <f t="shared" si="14"/>
        <v>1.2619848331612302</v>
      </c>
      <c r="O164">
        <f t="shared" si="15"/>
        <v>1.6870996765448729</v>
      </c>
      <c r="P164">
        <f t="shared" si="16"/>
        <v>1.0648492326906438</v>
      </c>
      <c r="Q164">
        <f t="shared" si="17"/>
        <v>0.65055127512977828</v>
      </c>
      <c r="R164">
        <f t="shared" si="18"/>
        <v>0.6822527376178853</v>
      </c>
      <c r="T164" s="53">
        <f>Données!X165</f>
        <v>1168</v>
      </c>
      <c r="U164" s="53">
        <f>Données!AV165</f>
        <v>3449299</v>
      </c>
      <c r="V164" s="53">
        <f>Données!BU165</f>
        <v>60.231000000000002</v>
      </c>
      <c r="W164">
        <f t="shared" si="19"/>
        <v>177872.19868921232</v>
      </c>
    </row>
    <row r="165" spans="1:23">
      <c r="A165" t="str">
        <f>Données!A166</f>
        <v>Vénézuela</v>
      </c>
      <c r="B165">
        <f>'Richesse pop'!O165</f>
        <v>402.19097373172661</v>
      </c>
      <c r="C165">
        <f>'Richesse pop'!P165</f>
        <v>424.15444834907277</v>
      </c>
      <c r="D165">
        <f>'Richesse pop'!Q165</f>
        <v>785.38607858088483</v>
      </c>
      <c r="E165">
        <f>'Richesse pop'!R165</f>
        <v>959.97894832579334</v>
      </c>
      <c r="F165">
        <f>'Richesse pop'!S165</f>
        <v>623.82389260989032</v>
      </c>
      <c r="H165" s="53">
        <f>Budget!AC165</f>
        <v>727</v>
      </c>
      <c r="I165" s="53">
        <f>Budget!AD165</f>
        <v>746.4</v>
      </c>
      <c r="J165" s="53">
        <f>Budget!AE165</f>
        <v>1613</v>
      </c>
      <c r="K165" s="53">
        <f>Budget!AF165</f>
        <v>1198</v>
      </c>
      <c r="L165" s="53">
        <f>Budget!AG165</f>
        <v>526.33333333333337</v>
      </c>
      <c r="N165">
        <f t="shared" si="14"/>
        <v>1.8075989952099987</v>
      </c>
      <c r="O165">
        <f t="shared" si="15"/>
        <v>1.7597363481750494</v>
      </c>
      <c r="P165">
        <f t="shared" si="16"/>
        <v>2.0537669866959343</v>
      </c>
      <c r="Q165">
        <f t="shared" si="17"/>
        <v>1.2479440326158362</v>
      </c>
      <c r="R165">
        <f t="shared" si="18"/>
        <v>0.84372102378335345</v>
      </c>
      <c r="T165" s="53">
        <f>Données!X166</f>
        <v>0</v>
      </c>
      <c r="U165" s="53">
        <f>Données!AV166</f>
        <v>28870195</v>
      </c>
      <c r="V165" s="53">
        <f>Données!BU166</f>
        <v>76.457999999999998</v>
      </c>
      <c r="W165" t="e">
        <f t="shared" si="19"/>
        <v>#DIV/0!</v>
      </c>
    </row>
    <row r="166" spans="1:23">
      <c r="A166" t="str">
        <f>Données!A167</f>
        <v>Viet Nam</v>
      </c>
      <c r="B166">
        <f>'Richesse pop'!O166</f>
        <v>35.593660365402251</v>
      </c>
      <c r="C166">
        <f>'Richesse pop'!P166</f>
        <v>46.099662007377503</v>
      </c>
      <c r="D166">
        <f>'Richesse pop'!Q166</f>
        <v>93.974455012638089</v>
      </c>
      <c r="E166">
        <f>'Richesse pop'!R166</f>
        <v>169.01324742067621</v>
      </c>
      <c r="F166">
        <f>'Richesse pop'!S166</f>
        <v>236.85580565833266</v>
      </c>
      <c r="H166" s="53">
        <f>Budget!AC166</f>
        <v>0</v>
      </c>
      <c r="I166" s="53">
        <f>Budget!AD166</f>
        <v>1791.5</v>
      </c>
      <c r="J166" s="53">
        <f>Budget!AE166</f>
        <v>2584.4</v>
      </c>
      <c r="K166" s="53">
        <f>Budget!AF166</f>
        <v>3747</v>
      </c>
      <c r="L166" s="53">
        <f>Budget!AG166</f>
        <v>5168.6000000000004</v>
      </c>
      <c r="N166">
        <f t="shared" si="14"/>
        <v>0</v>
      </c>
      <c r="O166">
        <f t="shared" si="15"/>
        <v>38.86145628818926</v>
      </c>
      <c r="P166">
        <f t="shared" si="16"/>
        <v>27.50109058522807</v>
      </c>
      <c r="Q166">
        <f t="shared" si="17"/>
        <v>22.169859802016983</v>
      </c>
      <c r="R166">
        <f t="shared" si="18"/>
        <v>21.821715476359351</v>
      </c>
      <c r="T166" s="53">
        <f>Données!X167</f>
        <v>5500</v>
      </c>
      <c r="U166" s="53">
        <f>Données!AV167</f>
        <v>95540395</v>
      </c>
      <c r="V166" s="53">
        <f>Données!BU167</f>
        <v>260.30099999999999</v>
      </c>
      <c r="W166">
        <f t="shared" si="19"/>
        <v>4521683.7016172726</v>
      </c>
    </row>
    <row r="167" spans="1:23">
      <c r="A167" t="str">
        <f>Données!A168</f>
        <v>Yémen</v>
      </c>
      <c r="B167">
        <f>'Richesse pop'!O167</f>
        <v>41.835150210244031</v>
      </c>
      <c r="C167">
        <f>'Richesse pop'!P167</f>
        <v>60.534430906465801</v>
      </c>
      <c r="D167">
        <f>'Richesse pop'!Q167</f>
        <v>102.81804090701874</v>
      </c>
      <c r="E167">
        <f>'Richesse pop'!R167</f>
        <v>149.23915423738902</v>
      </c>
      <c r="F167">
        <f>'Richesse pop'!S167</f>
        <v>113.75167913099909</v>
      </c>
      <c r="H167" s="53">
        <f>Budget!AC167</f>
        <v>1618</v>
      </c>
      <c r="I167" s="53">
        <f>Budget!AD167</f>
        <v>2375.4</v>
      </c>
      <c r="J167" s="53">
        <f>Budget!AE167</f>
        <v>2499.6</v>
      </c>
      <c r="K167" s="53">
        <f>Budget!AF167</f>
        <v>2412.4</v>
      </c>
      <c r="L167" s="53">
        <f>Budget!AG167</f>
        <v>0</v>
      </c>
      <c r="N167">
        <f t="shared" si="14"/>
        <v>38.675611103789123</v>
      </c>
      <c r="O167">
        <f t="shared" si="15"/>
        <v>39.240477930160552</v>
      </c>
      <c r="P167">
        <f t="shared" si="16"/>
        <v>24.310908649392172</v>
      </c>
      <c r="Q167">
        <f t="shared" si="17"/>
        <v>16.16465874741348</v>
      </c>
      <c r="R167">
        <f t="shared" si="18"/>
        <v>0</v>
      </c>
      <c r="T167" s="53">
        <f>Données!X168</f>
        <v>0</v>
      </c>
      <c r="U167" s="53">
        <f>Données!AV168</f>
        <v>28498687</v>
      </c>
      <c r="V167" s="53">
        <f>Données!BU168</f>
        <v>29.079000000000001</v>
      </c>
      <c r="W167" t="e">
        <f t="shared" si="19"/>
        <v>#DIV/0!</v>
      </c>
    </row>
    <row r="168" spans="1:23">
      <c r="A168" t="str">
        <f>Données!A169</f>
        <v>Zambie</v>
      </c>
      <c r="B168">
        <f>'Richesse pop'!O168</f>
        <v>34.702789823400636</v>
      </c>
      <c r="C168">
        <f>'Richesse pop'!P168</f>
        <v>41.925971109485964</v>
      </c>
      <c r="D168">
        <f>'Richesse pop'!Q168</f>
        <v>109.24751760437042</v>
      </c>
      <c r="E168">
        <f>'Richesse pop'!R168</f>
        <v>171.80895672506239</v>
      </c>
      <c r="F168">
        <f>'Richesse pop'!S168</f>
        <v>141.87976115835363</v>
      </c>
      <c r="H168" s="53">
        <f>Budget!AC168</f>
        <v>136</v>
      </c>
      <c r="I168" s="53">
        <f>Budget!AD168</f>
        <v>178</v>
      </c>
      <c r="J168" s="53">
        <f>Budget!AE168</f>
        <v>228.4</v>
      </c>
      <c r="K168" s="53">
        <f>Budget!AF168</f>
        <v>311</v>
      </c>
      <c r="L168" s="53">
        <f>Budget!AG168</f>
        <v>376.2</v>
      </c>
      <c r="N168">
        <f t="shared" si="14"/>
        <v>3.9189932766815496</v>
      </c>
      <c r="O168">
        <f t="shared" si="15"/>
        <v>4.2455784634103946</v>
      </c>
      <c r="P168">
        <f t="shared" si="16"/>
        <v>2.0906653533962123</v>
      </c>
      <c r="Q168">
        <f t="shared" si="17"/>
        <v>1.8101500988547317</v>
      </c>
      <c r="R168">
        <f t="shared" si="18"/>
        <v>2.6515409733465707</v>
      </c>
      <c r="T168" s="53">
        <f>Données!X169</f>
        <v>378</v>
      </c>
      <c r="U168" s="53">
        <f>Données!AV169</f>
        <v>17351822</v>
      </c>
      <c r="V168" s="53">
        <f>Données!BU169</f>
        <v>24.614999999999998</v>
      </c>
      <c r="W168">
        <f t="shared" si="19"/>
        <v>1129934.1230952381</v>
      </c>
    </row>
    <row r="169" spans="1:23">
      <c r="A169" t="str">
        <f>Données!A170</f>
        <v>Zimbabwe</v>
      </c>
      <c r="B169">
        <f>'Richesse pop'!O169</f>
        <v>101.26521698898391</v>
      </c>
      <c r="C169">
        <f>'Richesse pop'!P169</f>
        <v>87.611124675141653</v>
      </c>
      <c r="D169">
        <f>'Richesse pop'!Q169</f>
        <v>67.34302441993745</v>
      </c>
      <c r="E169">
        <f>'Richesse pop'!R169</f>
        <v>124.68122282290652</v>
      </c>
      <c r="F169">
        <f>'Richesse pop'!S169</f>
        <v>156.15353658765727</v>
      </c>
      <c r="H169" s="53">
        <f>Budget!AC169</f>
        <v>166</v>
      </c>
      <c r="I169" s="53">
        <f>Budget!AD169</f>
        <v>395</v>
      </c>
      <c r="J169" s="53">
        <f>Budget!AE169</f>
        <v>138.5</v>
      </c>
      <c r="K169" s="53">
        <f>Budget!AF169</f>
        <v>268</v>
      </c>
      <c r="L169" s="53">
        <f>Budget!AG169</f>
        <v>382.6</v>
      </c>
      <c r="N169">
        <f t="shared" si="14"/>
        <v>1.6392598064353947</v>
      </c>
      <c r="O169">
        <f t="shared" si="15"/>
        <v>4.5085598600022916</v>
      </c>
      <c r="P169">
        <f t="shared" si="16"/>
        <v>2.0566346877494257</v>
      </c>
      <c r="Q169">
        <f t="shared" si="17"/>
        <v>2.1494816455294088</v>
      </c>
      <c r="R169">
        <f t="shared" si="18"/>
        <v>2.4501526405405896</v>
      </c>
      <c r="T169" s="53">
        <f>Données!X170</f>
        <v>420</v>
      </c>
      <c r="U169" s="53">
        <f>Données!AV170</f>
        <v>14439018</v>
      </c>
      <c r="V169" s="53">
        <f>Données!BU170</f>
        <v>22.29</v>
      </c>
      <c r="W169">
        <f t="shared" si="19"/>
        <v>766299.3124285714</v>
      </c>
    </row>
    <row r="171" spans="1:23">
      <c r="A171" t="s">
        <v>2</v>
      </c>
      <c r="B171" t="s">
        <v>1409</v>
      </c>
    </row>
    <row r="172" spans="1:23">
      <c r="A172" t="s">
        <v>47</v>
      </c>
      <c r="B172">
        <v>0</v>
      </c>
    </row>
    <row r="173" spans="1:23">
      <c r="A173" t="s">
        <v>16</v>
      </c>
      <c r="B173">
        <v>0</v>
      </c>
    </row>
    <row r="174" spans="1:23">
      <c r="A174" t="s">
        <v>124</v>
      </c>
      <c r="B174">
        <v>0</v>
      </c>
    </row>
    <row r="175" spans="1:23">
      <c r="A175" t="s">
        <v>230</v>
      </c>
      <c r="B175">
        <v>0</v>
      </c>
    </row>
    <row r="176" spans="1:23">
      <c r="A176" t="s">
        <v>80</v>
      </c>
      <c r="B176">
        <v>0</v>
      </c>
    </row>
    <row r="177" spans="1:2">
      <c r="A177" t="s">
        <v>55</v>
      </c>
      <c r="B177">
        <v>0</v>
      </c>
    </row>
    <row r="178" spans="1:2">
      <c r="A178" t="s">
        <v>0</v>
      </c>
      <c r="B178">
        <v>0</v>
      </c>
    </row>
    <row r="179" spans="1:2">
      <c r="A179" t="s">
        <v>535</v>
      </c>
      <c r="B179">
        <v>0</v>
      </c>
    </row>
    <row r="180" spans="1:2">
      <c r="A180" t="s">
        <v>41</v>
      </c>
      <c r="B180">
        <v>0</v>
      </c>
    </row>
    <row r="181" spans="1:2">
      <c r="A181" t="s">
        <v>88</v>
      </c>
      <c r="B181">
        <v>0</v>
      </c>
    </row>
    <row r="182" spans="1:2">
      <c r="A182" t="s">
        <v>90</v>
      </c>
      <c r="B182">
        <v>0</v>
      </c>
    </row>
    <row r="183" spans="1:2">
      <c r="A183" t="s">
        <v>511</v>
      </c>
      <c r="B183">
        <v>0</v>
      </c>
    </row>
    <row r="184" spans="1:2">
      <c r="A184" t="s">
        <v>560</v>
      </c>
      <c r="B184">
        <v>0</v>
      </c>
    </row>
    <row r="185" spans="1:2">
      <c r="A185" t="s">
        <v>284</v>
      </c>
      <c r="B185">
        <v>1.2235352136368734E-3</v>
      </c>
    </row>
    <row r="186" spans="1:2">
      <c r="A186" t="s">
        <v>28</v>
      </c>
      <c r="B186">
        <v>1.4512045025899855E-2</v>
      </c>
    </row>
    <row r="187" spans="1:2">
      <c r="A187" t="s">
        <v>263</v>
      </c>
      <c r="B187">
        <v>1.8324258979416534E-2</v>
      </c>
    </row>
    <row r="188" spans="1:2">
      <c r="A188" t="s">
        <v>396</v>
      </c>
      <c r="B188">
        <v>2.204559846107423E-2</v>
      </c>
    </row>
    <row r="189" spans="1:2">
      <c r="A189" t="s">
        <v>83</v>
      </c>
      <c r="B189">
        <v>2.2460558870467932E-2</v>
      </c>
    </row>
    <row r="190" spans="1:2">
      <c r="A190" t="s">
        <v>11</v>
      </c>
      <c r="B190">
        <v>2.9285774339706042E-2</v>
      </c>
    </row>
    <row r="191" spans="1:2">
      <c r="A191" t="s">
        <v>72</v>
      </c>
      <c r="B191">
        <v>3.2021993799339565E-2</v>
      </c>
    </row>
    <row r="192" spans="1:2">
      <c r="A192" t="s">
        <v>36</v>
      </c>
      <c r="B192">
        <v>4.434294214323891E-2</v>
      </c>
    </row>
    <row r="193" spans="1:2">
      <c r="A193" t="s">
        <v>243</v>
      </c>
      <c r="B193">
        <v>8.3808336715334469E-2</v>
      </c>
    </row>
    <row r="194" spans="1:2">
      <c r="A194" t="s">
        <v>388</v>
      </c>
      <c r="B194">
        <v>9.0236643389970977E-2</v>
      </c>
    </row>
    <row r="195" spans="1:2">
      <c r="A195" t="s">
        <v>61</v>
      </c>
      <c r="B195">
        <v>0.10879871121396367</v>
      </c>
    </row>
    <row r="196" spans="1:2">
      <c r="A196" t="s">
        <v>74</v>
      </c>
      <c r="B196">
        <v>0.11258648557014048</v>
      </c>
    </row>
    <row r="197" spans="1:2">
      <c r="A197" t="s">
        <v>520</v>
      </c>
      <c r="B197">
        <v>0.115883193013331</v>
      </c>
    </row>
    <row r="198" spans="1:2">
      <c r="A198" t="s">
        <v>1050</v>
      </c>
      <c r="B198">
        <v>0.12182441954817236</v>
      </c>
    </row>
    <row r="199" spans="1:2">
      <c r="A199" t="s">
        <v>162</v>
      </c>
      <c r="B199">
        <v>0.12218643067407814</v>
      </c>
    </row>
    <row r="200" spans="1:2">
      <c r="A200" t="s">
        <v>62</v>
      </c>
      <c r="B200">
        <v>0.1425436592714325</v>
      </c>
    </row>
    <row r="201" spans="1:2">
      <c r="A201" t="s">
        <v>37</v>
      </c>
      <c r="B201">
        <v>0.15143501159024583</v>
      </c>
    </row>
    <row r="202" spans="1:2">
      <c r="A202" t="s">
        <v>81</v>
      </c>
      <c r="B202">
        <v>0.15389061840817447</v>
      </c>
    </row>
    <row r="203" spans="1:2">
      <c r="A203" t="s">
        <v>18</v>
      </c>
      <c r="B203">
        <v>0.17909869791666669</v>
      </c>
    </row>
    <row r="204" spans="1:2">
      <c r="A204" t="s">
        <v>76</v>
      </c>
      <c r="B204">
        <v>0.18215546560447843</v>
      </c>
    </row>
    <row r="205" spans="1:2">
      <c r="A205" t="s">
        <v>383</v>
      </c>
      <c r="B205">
        <v>0.19651878430215403</v>
      </c>
    </row>
    <row r="206" spans="1:2">
      <c r="A206" t="s">
        <v>488</v>
      </c>
      <c r="B206">
        <v>0.19918697746339559</v>
      </c>
    </row>
    <row r="207" spans="1:2">
      <c r="A207" t="s">
        <v>339</v>
      </c>
      <c r="B207">
        <v>0.21455487841175741</v>
      </c>
    </row>
    <row r="208" spans="1:2">
      <c r="A208" t="s">
        <v>492</v>
      </c>
      <c r="B208">
        <v>0.22183538873213374</v>
      </c>
    </row>
    <row r="209" spans="1:2">
      <c r="A209" t="s">
        <v>91</v>
      </c>
      <c r="B209">
        <v>0.22373732153674869</v>
      </c>
    </row>
    <row r="210" spans="1:2">
      <c r="A210" t="s">
        <v>261</v>
      </c>
      <c r="B210">
        <v>0.24306180369637964</v>
      </c>
    </row>
    <row r="211" spans="1:2">
      <c r="A211" t="s">
        <v>234</v>
      </c>
      <c r="B211">
        <v>0.26696310418566038</v>
      </c>
    </row>
    <row r="212" spans="1:2">
      <c r="A212" t="s">
        <v>65</v>
      </c>
      <c r="B212">
        <v>0.30278022710244912</v>
      </c>
    </row>
    <row r="213" spans="1:2">
      <c r="A213" t="s">
        <v>17</v>
      </c>
      <c r="B213">
        <v>0.30575597211589617</v>
      </c>
    </row>
    <row r="214" spans="1:2">
      <c r="A214" t="s">
        <v>313</v>
      </c>
      <c r="B214">
        <v>0.31628745526559165</v>
      </c>
    </row>
    <row r="215" spans="1:2">
      <c r="A215" t="s">
        <v>364</v>
      </c>
      <c r="B215">
        <v>0.31785689569307984</v>
      </c>
    </row>
    <row r="216" spans="1:2">
      <c r="A216" t="s">
        <v>66</v>
      </c>
      <c r="B216">
        <v>0.32726271760886</v>
      </c>
    </row>
    <row r="217" spans="1:2">
      <c r="A217" t="s">
        <v>149</v>
      </c>
      <c r="B217">
        <v>0.34051979391603338</v>
      </c>
    </row>
    <row r="218" spans="1:2">
      <c r="A218" t="s">
        <v>21</v>
      </c>
      <c r="B218">
        <v>0.39571555477517362</v>
      </c>
    </row>
    <row r="219" spans="1:2">
      <c r="A219" t="s">
        <v>40</v>
      </c>
      <c r="B219">
        <v>0.41750790649673936</v>
      </c>
    </row>
    <row r="220" spans="1:2">
      <c r="A220" t="s">
        <v>361</v>
      </c>
      <c r="B220">
        <v>0.47111995250946892</v>
      </c>
    </row>
    <row r="221" spans="1:2">
      <c r="A221" t="s">
        <v>64</v>
      </c>
      <c r="B221">
        <v>0.54074036144145654</v>
      </c>
    </row>
    <row r="222" spans="1:2">
      <c r="A222" t="s">
        <v>172</v>
      </c>
      <c r="B222">
        <v>0.56591605398033717</v>
      </c>
    </row>
    <row r="223" spans="1:2">
      <c r="A223" t="s">
        <v>68</v>
      </c>
      <c r="B223">
        <v>0.59711774797598127</v>
      </c>
    </row>
    <row r="224" spans="1:2">
      <c r="A224" t="s">
        <v>145</v>
      </c>
      <c r="B224">
        <v>0.60891398535659913</v>
      </c>
    </row>
    <row r="225" spans="1:2">
      <c r="A225" t="s">
        <v>486</v>
      </c>
      <c r="B225">
        <v>0.61589793156936545</v>
      </c>
    </row>
    <row r="226" spans="1:2">
      <c r="A226" t="s">
        <v>7</v>
      </c>
      <c r="B226">
        <v>0.63670935566262254</v>
      </c>
    </row>
    <row r="227" spans="1:2">
      <c r="A227" t="s">
        <v>78</v>
      </c>
      <c r="B227">
        <v>0.63918287772409876</v>
      </c>
    </row>
    <row r="228" spans="1:2">
      <c r="A228" t="s">
        <v>38</v>
      </c>
      <c r="B228">
        <v>0.64800896627716831</v>
      </c>
    </row>
    <row r="229" spans="1:2">
      <c r="A229" t="s">
        <v>44</v>
      </c>
      <c r="B229">
        <v>0.64979592368443961</v>
      </c>
    </row>
    <row r="230" spans="1:2">
      <c r="A230" t="s">
        <v>48</v>
      </c>
      <c r="B230">
        <v>0.65569604502811274</v>
      </c>
    </row>
    <row r="231" spans="1:2">
      <c r="A231" t="s">
        <v>31</v>
      </c>
      <c r="B231">
        <v>0.66007360459624176</v>
      </c>
    </row>
    <row r="232" spans="1:2">
      <c r="A232" t="s">
        <v>208</v>
      </c>
      <c r="B232">
        <v>0.66739135183367027</v>
      </c>
    </row>
    <row r="233" spans="1:2">
      <c r="A233" t="s">
        <v>558</v>
      </c>
      <c r="B233">
        <v>0.67652040941731617</v>
      </c>
    </row>
    <row r="234" spans="1:2">
      <c r="A234" t="s">
        <v>45</v>
      </c>
      <c r="B234">
        <v>0.6822527376178853</v>
      </c>
    </row>
    <row r="235" spans="1:2">
      <c r="A235" t="s">
        <v>210</v>
      </c>
      <c r="B235">
        <v>0.72982612424973903</v>
      </c>
    </row>
    <row r="236" spans="1:2">
      <c r="A236" t="s">
        <v>253</v>
      </c>
      <c r="B236">
        <v>0.74908530423177333</v>
      </c>
    </row>
    <row r="237" spans="1:2">
      <c r="A237" t="s">
        <v>75</v>
      </c>
      <c r="B237">
        <v>0.7696904275426697</v>
      </c>
    </row>
    <row r="238" spans="1:2">
      <c r="A238" t="s">
        <v>561</v>
      </c>
      <c r="B238">
        <v>0.84372102378335345</v>
      </c>
    </row>
    <row r="239" spans="1:2">
      <c r="A239" t="s">
        <v>84</v>
      </c>
      <c r="B239">
        <v>0.84677910905061937</v>
      </c>
    </row>
    <row r="240" spans="1:2">
      <c r="A240" t="s">
        <v>403</v>
      </c>
      <c r="B240">
        <v>0.89655813107629412</v>
      </c>
    </row>
    <row r="241" spans="1:2">
      <c r="A241" t="s">
        <v>509</v>
      </c>
      <c r="B241">
        <v>0.94068362826858942</v>
      </c>
    </row>
    <row r="242" spans="1:2">
      <c r="A242" t="s">
        <v>562</v>
      </c>
      <c r="B242">
        <v>0.97233183594269168</v>
      </c>
    </row>
    <row r="243" spans="1:2">
      <c r="A243" t="s">
        <v>19</v>
      </c>
      <c r="B243">
        <v>0.97504965575603597</v>
      </c>
    </row>
    <row r="244" spans="1:2">
      <c r="A244" t="s">
        <v>69</v>
      </c>
      <c r="B244">
        <v>0.98993240030477048</v>
      </c>
    </row>
    <row r="245" spans="1:2">
      <c r="A245" t="s">
        <v>77</v>
      </c>
      <c r="B245">
        <v>1.0478333585311741</v>
      </c>
    </row>
    <row r="246" spans="1:2">
      <c r="A246" t="s">
        <v>490</v>
      </c>
      <c r="B246">
        <v>1.0578371720997142</v>
      </c>
    </row>
    <row r="247" spans="1:2">
      <c r="A247" t="s">
        <v>67</v>
      </c>
      <c r="B247">
        <v>1.0621577660758597</v>
      </c>
    </row>
    <row r="248" spans="1:2">
      <c r="A248" t="s">
        <v>6</v>
      </c>
      <c r="B248">
        <v>1.066793099893252</v>
      </c>
    </row>
    <row r="249" spans="1:2">
      <c r="A249" t="s">
        <v>201</v>
      </c>
      <c r="B249">
        <v>1.0946147866805027</v>
      </c>
    </row>
    <row r="250" spans="1:2">
      <c r="A250" t="s">
        <v>151</v>
      </c>
      <c r="B250">
        <v>1.1626298178980417</v>
      </c>
    </row>
    <row r="251" spans="1:2">
      <c r="A251" t="s">
        <v>394</v>
      </c>
      <c r="B251">
        <v>1.2035331465534347</v>
      </c>
    </row>
    <row r="252" spans="1:2">
      <c r="A252" t="s">
        <v>474</v>
      </c>
      <c r="B252">
        <v>1.2391582646062422</v>
      </c>
    </row>
    <row r="253" spans="1:2">
      <c r="A253" t="s">
        <v>476</v>
      </c>
      <c r="B253">
        <v>1.2437851641760531</v>
      </c>
    </row>
    <row r="254" spans="1:2">
      <c r="A254" t="s">
        <v>23</v>
      </c>
      <c r="B254">
        <v>1.2640070280933466</v>
      </c>
    </row>
    <row r="255" spans="1:2">
      <c r="A255" t="s">
        <v>128</v>
      </c>
      <c r="B255">
        <v>1.272843544160132</v>
      </c>
    </row>
    <row r="256" spans="1:2">
      <c r="A256" t="s">
        <v>29</v>
      </c>
      <c r="B256">
        <v>1.3828997427597085</v>
      </c>
    </row>
    <row r="257" spans="1:2">
      <c r="A257" t="s">
        <v>27</v>
      </c>
      <c r="B257">
        <v>1.4759221332891392</v>
      </c>
    </row>
    <row r="258" spans="1:2">
      <c r="A258" t="s">
        <v>22</v>
      </c>
      <c r="B258">
        <v>1.5481165330712179</v>
      </c>
    </row>
    <row r="259" spans="1:2">
      <c r="A259" t="s">
        <v>39</v>
      </c>
      <c r="B259">
        <v>1.5740596232534934</v>
      </c>
    </row>
    <row r="260" spans="1:2">
      <c r="A260" t="s">
        <v>465</v>
      </c>
      <c r="B260">
        <v>1.6772691271058877</v>
      </c>
    </row>
    <row r="261" spans="1:2">
      <c r="A261" t="s">
        <v>50</v>
      </c>
      <c r="B261">
        <v>1.6996494955023127</v>
      </c>
    </row>
    <row r="262" spans="1:2">
      <c r="A262" t="s">
        <v>156</v>
      </c>
      <c r="B262">
        <v>1.7343967193786061</v>
      </c>
    </row>
    <row r="263" spans="1:2">
      <c r="A263" t="s">
        <v>73</v>
      </c>
      <c r="B263">
        <v>1.796093934785111</v>
      </c>
    </row>
    <row r="264" spans="1:2">
      <c r="A264" t="s">
        <v>13</v>
      </c>
      <c r="B264">
        <v>1.9135398041492775</v>
      </c>
    </row>
    <row r="265" spans="1:2">
      <c r="A265" t="s">
        <v>411</v>
      </c>
      <c r="B265">
        <v>2.0154860115837812</v>
      </c>
    </row>
    <row r="266" spans="1:2">
      <c r="A266" t="s">
        <v>463</v>
      </c>
      <c r="B266">
        <v>2.1446727635885523</v>
      </c>
    </row>
    <row r="267" spans="1:2">
      <c r="A267" t="s">
        <v>331</v>
      </c>
      <c r="B267">
        <v>2.1752908087963188</v>
      </c>
    </row>
    <row r="268" spans="1:2">
      <c r="A268" t="s">
        <v>9</v>
      </c>
      <c r="B268">
        <v>2.2197657020485866</v>
      </c>
    </row>
    <row r="269" spans="1:2">
      <c r="A269" t="s">
        <v>258</v>
      </c>
      <c r="B269">
        <v>2.2481842652350328</v>
      </c>
    </row>
    <row r="270" spans="1:2">
      <c r="A270" t="s">
        <v>30</v>
      </c>
      <c r="B270">
        <v>2.4501526405405896</v>
      </c>
    </row>
    <row r="271" spans="1:2">
      <c r="A271" t="s">
        <v>3</v>
      </c>
      <c r="B271">
        <v>2.4626921702125539</v>
      </c>
    </row>
    <row r="272" spans="1:2">
      <c r="A272" t="s">
        <v>265</v>
      </c>
      <c r="B272">
        <v>2.6276465469021155</v>
      </c>
    </row>
    <row r="273" spans="1:2">
      <c r="A273" t="s">
        <v>25</v>
      </c>
      <c r="B273">
        <v>2.6394572886708483</v>
      </c>
    </row>
    <row r="274" spans="1:2">
      <c r="A274" t="s">
        <v>34</v>
      </c>
      <c r="B274">
        <v>2.6515409733465707</v>
      </c>
    </row>
    <row r="275" spans="1:2">
      <c r="A275" t="s">
        <v>10</v>
      </c>
      <c r="B275">
        <v>2.7525721098837206</v>
      </c>
    </row>
    <row r="276" spans="1:2">
      <c r="A276" t="s">
        <v>337</v>
      </c>
      <c r="B276">
        <v>3.1965175290292875</v>
      </c>
    </row>
    <row r="277" spans="1:2">
      <c r="A277" t="s">
        <v>323</v>
      </c>
      <c r="B277">
        <v>3.2269731243685906</v>
      </c>
    </row>
    <row r="278" spans="1:2">
      <c r="A278" t="s">
        <v>453</v>
      </c>
      <c r="B278">
        <v>3.2725130511600042</v>
      </c>
    </row>
    <row r="279" spans="1:2">
      <c r="A279" t="s">
        <v>8</v>
      </c>
      <c r="B279">
        <v>3.3060488550670342</v>
      </c>
    </row>
    <row r="280" spans="1:2">
      <c r="A280" t="s">
        <v>12</v>
      </c>
      <c r="B280">
        <v>3.3234984660905496</v>
      </c>
    </row>
    <row r="281" spans="1:2">
      <c r="A281" t="s">
        <v>399</v>
      </c>
      <c r="B281">
        <v>3.5273649516655139</v>
      </c>
    </row>
    <row r="282" spans="1:2">
      <c r="A282" t="s">
        <v>176</v>
      </c>
      <c r="B282">
        <v>3.5464535814318259</v>
      </c>
    </row>
    <row r="283" spans="1:2">
      <c r="A283" t="s">
        <v>52</v>
      </c>
      <c r="B283">
        <v>3.5529617363663824</v>
      </c>
    </row>
    <row r="284" spans="1:2">
      <c r="A284" t="s">
        <v>15</v>
      </c>
      <c r="B284">
        <v>3.5568691350555843</v>
      </c>
    </row>
    <row r="285" spans="1:2">
      <c r="A285" t="s">
        <v>137</v>
      </c>
      <c r="B285">
        <v>3.7769171190774085</v>
      </c>
    </row>
    <row r="286" spans="1:2">
      <c r="A286" t="s">
        <v>126</v>
      </c>
      <c r="B286">
        <v>3.8597072155718055</v>
      </c>
    </row>
    <row r="287" spans="1:2">
      <c r="A287" t="s">
        <v>478</v>
      </c>
      <c r="B287">
        <v>3.8791772258862327</v>
      </c>
    </row>
    <row r="288" spans="1:2">
      <c r="A288" t="s">
        <v>310</v>
      </c>
      <c r="B288">
        <v>4.0604866395404198</v>
      </c>
    </row>
    <row r="289" spans="1:2">
      <c r="A289" t="s">
        <v>224</v>
      </c>
      <c r="B289">
        <v>4.0996448346635761</v>
      </c>
    </row>
    <row r="290" spans="1:2">
      <c r="A290" t="s">
        <v>427</v>
      </c>
      <c r="B290">
        <v>4.1906383688821407</v>
      </c>
    </row>
    <row r="291" spans="1:2">
      <c r="A291" t="s">
        <v>414</v>
      </c>
      <c r="B291">
        <v>4.2494846458178595</v>
      </c>
    </row>
    <row r="292" spans="1:2">
      <c r="A292" t="s">
        <v>315</v>
      </c>
      <c r="B292">
        <v>4.3595088681970129</v>
      </c>
    </row>
    <row r="293" spans="1:2">
      <c r="A293" t="s">
        <v>51</v>
      </c>
      <c r="B293">
        <v>4.3957010308111979</v>
      </c>
    </row>
    <row r="294" spans="1:2">
      <c r="A294" t="s">
        <v>87</v>
      </c>
      <c r="B294">
        <v>4.4601229982033228</v>
      </c>
    </row>
    <row r="295" spans="1:2">
      <c r="A295" t="s">
        <v>42</v>
      </c>
      <c r="B295">
        <v>4.4822736762921869</v>
      </c>
    </row>
    <row r="296" spans="1:2">
      <c r="A296" t="s">
        <v>60</v>
      </c>
      <c r="B296">
        <v>4.599570540264553</v>
      </c>
    </row>
    <row r="297" spans="1:2">
      <c r="A297" t="s">
        <v>134</v>
      </c>
      <c r="B297">
        <v>4.8735977530106105</v>
      </c>
    </row>
    <row r="298" spans="1:2">
      <c r="A298" t="s">
        <v>24</v>
      </c>
      <c r="B298">
        <v>4.9324921183942303</v>
      </c>
    </row>
    <row r="299" spans="1:2">
      <c r="A299" t="s">
        <v>26</v>
      </c>
      <c r="B299">
        <v>5.1251707297650837</v>
      </c>
    </row>
    <row r="300" spans="1:2">
      <c r="A300" t="s">
        <v>35</v>
      </c>
      <c r="B300">
        <v>5.4384512647750576</v>
      </c>
    </row>
    <row r="301" spans="1:2">
      <c r="A301" t="s">
        <v>232</v>
      </c>
      <c r="B301">
        <v>5.7385408759043584</v>
      </c>
    </row>
    <row r="302" spans="1:2">
      <c r="A302" t="s">
        <v>32</v>
      </c>
      <c r="B302">
        <v>6.0317781315274361</v>
      </c>
    </row>
    <row r="303" spans="1:2">
      <c r="A303" t="s">
        <v>527</v>
      </c>
      <c r="B303">
        <v>6.0475848009367903</v>
      </c>
    </row>
    <row r="304" spans="1:2">
      <c r="A304" t="s">
        <v>20</v>
      </c>
      <c r="B304">
        <v>6.2159920751039666</v>
      </c>
    </row>
    <row r="305" spans="1:3">
      <c r="A305" t="s">
        <v>14</v>
      </c>
      <c r="B305">
        <v>6.4892687644513138</v>
      </c>
    </row>
    <row r="306" spans="1:3">
      <c r="A306" t="s">
        <v>236</v>
      </c>
      <c r="B306">
        <v>6.726150599408335</v>
      </c>
    </row>
    <row r="307" spans="1:3">
      <c r="A307" t="s">
        <v>49</v>
      </c>
      <c r="B307">
        <v>6.7808064833166988</v>
      </c>
    </row>
    <row r="308" spans="1:3">
      <c r="A308" t="s">
        <v>434</v>
      </c>
      <c r="B308">
        <v>7.4498519618425689</v>
      </c>
    </row>
    <row r="309" spans="1:3">
      <c r="A309" t="s">
        <v>82</v>
      </c>
      <c r="B309">
        <v>8.0009045738577544</v>
      </c>
    </row>
    <row r="310" spans="1:3">
      <c r="A310" t="s">
        <v>408</v>
      </c>
      <c r="B310">
        <v>8.0276070949367995</v>
      </c>
      <c r="C310">
        <v>30</v>
      </c>
    </row>
    <row r="311" spans="1:3">
      <c r="A311" t="s">
        <v>5</v>
      </c>
      <c r="B311">
        <v>8.5448527011600337</v>
      </c>
      <c r="C311">
        <v>29</v>
      </c>
    </row>
    <row r="312" spans="1:3">
      <c r="A312" t="s">
        <v>507</v>
      </c>
      <c r="B312">
        <v>9.5713657882042771</v>
      </c>
      <c r="C312">
        <v>28</v>
      </c>
    </row>
    <row r="313" spans="1:3">
      <c r="A313" t="s">
        <v>559</v>
      </c>
      <c r="B313">
        <v>10.000381391933031</v>
      </c>
      <c r="C313">
        <v>27</v>
      </c>
    </row>
    <row r="314" spans="1:3">
      <c r="A314" t="s">
        <v>203</v>
      </c>
      <c r="B314">
        <v>10.004364176562641</v>
      </c>
      <c r="C314">
        <v>26</v>
      </c>
    </row>
    <row r="315" spans="1:3">
      <c r="A315" t="s">
        <v>1</v>
      </c>
      <c r="B315">
        <v>11.058927155461433</v>
      </c>
      <c r="C315">
        <v>25</v>
      </c>
    </row>
    <row r="316" spans="1:3">
      <c r="A316" t="s">
        <v>251</v>
      </c>
      <c r="B316">
        <v>11.253780134976063</v>
      </c>
      <c r="C316">
        <v>24</v>
      </c>
    </row>
    <row r="317" spans="1:3">
      <c r="A317" t="s">
        <v>317</v>
      </c>
      <c r="B317">
        <v>11.909289192052865</v>
      </c>
      <c r="C317">
        <v>23</v>
      </c>
    </row>
    <row r="318" spans="1:3">
      <c r="A318" t="s">
        <v>57</v>
      </c>
      <c r="B318">
        <v>12.169944149850263</v>
      </c>
      <c r="C318">
        <v>22</v>
      </c>
    </row>
    <row r="319" spans="1:3">
      <c r="A319" t="s">
        <v>58</v>
      </c>
      <c r="B319">
        <v>12.789572145528838</v>
      </c>
      <c r="C319">
        <v>21</v>
      </c>
    </row>
    <row r="320" spans="1:3">
      <c r="A320" t="s">
        <v>86</v>
      </c>
      <c r="B320">
        <v>13.219541570923221</v>
      </c>
      <c r="C320">
        <v>20</v>
      </c>
    </row>
    <row r="321" spans="1:3">
      <c r="A321" t="s">
        <v>59</v>
      </c>
      <c r="B321">
        <v>13.461258988093737</v>
      </c>
      <c r="C321">
        <v>19</v>
      </c>
    </row>
    <row r="322" spans="1:3">
      <c r="A322" t="s">
        <v>71</v>
      </c>
      <c r="B322">
        <v>15.346093891085671</v>
      </c>
      <c r="C322">
        <v>18</v>
      </c>
    </row>
    <row r="323" spans="1:3">
      <c r="A323" t="s">
        <v>186</v>
      </c>
      <c r="B323">
        <v>15.53525975677945</v>
      </c>
      <c r="C323">
        <v>17</v>
      </c>
    </row>
    <row r="324" spans="1:3">
      <c r="A324" t="s">
        <v>70</v>
      </c>
      <c r="B324">
        <v>16.542649010338177</v>
      </c>
      <c r="C324">
        <v>16</v>
      </c>
    </row>
    <row r="325" spans="1:3">
      <c r="A325" t="s">
        <v>523</v>
      </c>
      <c r="B325">
        <v>17.862371937494828</v>
      </c>
      <c r="C325">
        <v>15</v>
      </c>
    </row>
    <row r="326" spans="1:3">
      <c r="A326" t="s">
        <v>295</v>
      </c>
      <c r="B326">
        <v>20.868552225114708</v>
      </c>
      <c r="C326">
        <v>14</v>
      </c>
    </row>
    <row r="327" spans="1:3">
      <c r="A327" t="s">
        <v>53</v>
      </c>
      <c r="B327">
        <v>21.501530293944541</v>
      </c>
      <c r="C327">
        <v>13</v>
      </c>
    </row>
    <row r="328" spans="1:3">
      <c r="A328" t="s">
        <v>63</v>
      </c>
      <c r="B328">
        <v>21.821715476359351</v>
      </c>
      <c r="C328">
        <v>12</v>
      </c>
    </row>
    <row r="329" spans="1:3">
      <c r="A329" t="s">
        <v>85</v>
      </c>
      <c r="B329">
        <v>23.681236824496992</v>
      </c>
      <c r="C329">
        <v>11</v>
      </c>
    </row>
    <row r="330" spans="1:3">
      <c r="A330" t="s">
        <v>212</v>
      </c>
      <c r="B330">
        <v>24.05457251305678</v>
      </c>
      <c r="C330">
        <v>10</v>
      </c>
    </row>
    <row r="331" spans="1:3">
      <c r="A331" t="s">
        <v>33</v>
      </c>
      <c r="B331">
        <v>24.845638946972961</v>
      </c>
      <c r="C331">
        <v>9</v>
      </c>
    </row>
    <row r="332" spans="1:3">
      <c r="A332" t="s">
        <v>56</v>
      </c>
      <c r="B332">
        <v>26.858149920792265</v>
      </c>
      <c r="C332">
        <v>8</v>
      </c>
    </row>
    <row r="333" spans="1:3">
      <c r="A333" t="s">
        <v>158</v>
      </c>
      <c r="B333">
        <v>31.508907674719136</v>
      </c>
      <c r="C333">
        <v>7</v>
      </c>
    </row>
    <row r="334" spans="1:3">
      <c r="A334" t="s">
        <v>89</v>
      </c>
      <c r="B334">
        <v>32.917650771567942</v>
      </c>
      <c r="C334">
        <v>6</v>
      </c>
    </row>
    <row r="335" spans="1:3">
      <c r="A335" t="s">
        <v>79</v>
      </c>
      <c r="B335">
        <v>68.003345037856462</v>
      </c>
      <c r="C335">
        <v>5</v>
      </c>
    </row>
    <row r="336" spans="1:3">
      <c r="A336" t="s">
        <v>54</v>
      </c>
      <c r="B336">
        <v>79.601562642197408</v>
      </c>
      <c r="C336">
        <v>4</v>
      </c>
    </row>
    <row r="337" spans="1:14">
      <c r="A337" t="s">
        <v>534</v>
      </c>
      <c r="B337">
        <v>102.81696253417819</v>
      </c>
      <c r="C337">
        <v>3</v>
      </c>
    </row>
    <row r="338" spans="1:14">
      <c r="A338" t="s">
        <v>178</v>
      </c>
      <c r="B338">
        <v>252.93284370598738</v>
      </c>
      <c r="C338">
        <v>2</v>
      </c>
    </row>
    <row r="339" spans="1:14">
      <c r="A339" t="s">
        <v>301</v>
      </c>
      <c r="B339">
        <v>326.94109468423278</v>
      </c>
      <c r="C339">
        <v>1</v>
      </c>
    </row>
    <row r="342" spans="1:14">
      <c r="A342" t="s">
        <v>2</v>
      </c>
      <c r="B342" t="s">
        <v>1405</v>
      </c>
      <c r="C342" t="s">
        <v>1406</v>
      </c>
      <c r="D342" t="s">
        <v>1407</v>
      </c>
      <c r="E342" t="s">
        <v>1408</v>
      </c>
      <c r="F342" t="s">
        <v>1409</v>
      </c>
      <c r="H342" t="s">
        <v>1416</v>
      </c>
    </row>
    <row r="343" spans="1:14">
      <c r="A343" t="s">
        <v>47</v>
      </c>
      <c r="B343">
        <v>0</v>
      </c>
      <c r="C343">
        <v>0</v>
      </c>
      <c r="D343">
        <v>0</v>
      </c>
      <c r="E343">
        <v>0</v>
      </c>
      <c r="F343">
        <v>0</v>
      </c>
      <c r="H343">
        <f>IF(N343&gt;0,SUM(B343:F343)/N343,0)</f>
        <v>0</v>
      </c>
      <c r="I343">
        <f>IF(B343&gt;0,1,0)</f>
        <v>0</v>
      </c>
      <c r="J343">
        <f t="shared" ref="J343:M343" si="20">IF(C343&gt;0,1,0)</f>
        <v>0</v>
      </c>
      <c r="K343">
        <f t="shared" si="20"/>
        <v>0</v>
      </c>
      <c r="L343">
        <f t="shared" si="20"/>
        <v>0</v>
      </c>
      <c r="M343">
        <f t="shared" si="20"/>
        <v>0</v>
      </c>
      <c r="N343">
        <f>SUM(I343:M343)</f>
        <v>0</v>
      </c>
    </row>
    <row r="344" spans="1:14">
      <c r="A344" t="s">
        <v>80</v>
      </c>
      <c r="B344">
        <v>0</v>
      </c>
      <c r="C344">
        <v>0</v>
      </c>
      <c r="D344">
        <v>0</v>
      </c>
      <c r="E344">
        <v>0</v>
      </c>
      <c r="F344">
        <v>0</v>
      </c>
      <c r="H344">
        <f>IF(N344&gt;0,SUM(B344:F344)/N344,0)</f>
        <v>0</v>
      </c>
      <c r="I344">
        <f t="shared" ref="I344:I407" si="21">IF(B344&gt;0,1,0)</f>
        <v>0</v>
      </c>
      <c r="J344">
        <f t="shared" ref="J344:J407" si="22">IF(C344&gt;0,1,0)</f>
        <v>0</v>
      </c>
      <c r="K344">
        <f t="shared" ref="K344:K407" si="23">IF(D344&gt;0,1,0)</f>
        <v>0</v>
      </c>
      <c r="L344">
        <f t="shared" ref="L344:L407" si="24">IF(E344&gt;0,1,0)</f>
        <v>0</v>
      </c>
      <c r="M344">
        <f t="shared" ref="M344:M407" si="25">IF(F344&gt;0,1,0)</f>
        <v>0</v>
      </c>
      <c r="N344">
        <f t="shared" ref="N344:N407" si="26">SUM(I344:M344)</f>
        <v>0</v>
      </c>
    </row>
    <row r="345" spans="1:14">
      <c r="A345" t="s">
        <v>90</v>
      </c>
      <c r="B345">
        <v>0</v>
      </c>
      <c r="C345">
        <v>0</v>
      </c>
      <c r="D345">
        <v>0</v>
      </c>
      <c r="E345">
        <v>0</v>
      </c>
      <c r="F345">
        <v>0</v>
      </c>
      <c r="H345">
        <f>IF(N345&gt;0,SUM(B345:F345)/N345,0)</f>
        <v>0</v>
      </c>
      <c r="I345">
        <f t="shared" si="21"/>
        <v>0</v>
      </c>
      <c r="J345">
        <f t="shared" si="22"/>
        <v>0</v>
      </c>
      <c r="K345">
        <f t="shared" si="23"/>
        <v>0</v>
      </c>
      <c r="L345">
        <f t="shared" si="24"/>
        <v>0</v>
      </c>
      <c r="M345">
        <f t="shared" si="25"/>
        <v>0</v>
      </c>
      <c r="N345">
        <f t="shared" si="26"/>
        <v>0</v>
      </c>
    </row>
    <row r="346" spans="1:14">
      <c r="A346" t="s">
        <v>284</v>
      </c>
      <c r="B346">
        <v>0</v>
      </c>
      <c r="C346">
        <v>0</v>
      </c>
      <c r="D346">
        <v>0</v>
      </c>
      <c r="E346">
        <v>1.3057056635499733E-3</v>
      </c>
      <c r="F346">
        <v>1.2235352136368734E-3</v>
      </c>
      <c r="H346">
        <f>IF(N346&gt;0,SUM(B346:F346)/N346,0)</f>
        <v>1.2646204385934235E-3</v>
      </c>
      <c r="I346">
        <f t="shared" si="21"/>
        <v>0</v>
      </c>
      <c r="J346">
        <f t="shared" si="22"/>
        <v>0</v>
      </c>
      <c r="K346">
        <f t="shared" si="23"/>
        <v>0</v>
      </c>
      <c r="L346">
        <f t="shared" si="24"/>
        <v>1</v>
      </c>
      <c r="M346">
        <f t="shared" si="25"/>
        <v>1</v>
      </c>
      <c r="N346">
        <f t="shared" si="26"/>
        <v>2</v>
      </c>
    </row>
    <row r="347" spans="1:14">
      <c r="A347" t="s">
        <v>28</v>
      </c>
      <c r="B347">
        <v>1.5589234768480911E-2</v>
      </c>
      <c r="C347">
        <v>1.4419558620689653E-2</v>
      </c>
      <c r="D347">
        <v>1.1705821450972194E-2</v>
      </c>
      <c r="E347">
        <v>1.1547524322433991E-2</v>
      </c>
      <c r="F347">
        <v>1.4512045025899855E-2</v>
      </c>
      <c r="H347">
        <f>IF(N347&gt;0,SUM(B347:F347)/N347,0)</f>
        <v>1.3554836837695322E-2</v>
      </c>
      <c r="I347">
        <f t="shared" si="21"/>
        <v>1</v>
      </c>
      <c r="J347">
        <f t="shared" si="22"/>
        <v>1</v>
      </c>
      <c r="K347">
        <f t="shared" si="23"/>
        <v>1</v>
      </c>
      <c r="L347">
        <f t="shared" si="24"/>
        <v>1</v>
      </c>
      <c r="M347">
        <f t="shared" si="25"/>
        <v>1</v>
      </c>
      <c r="N347">
        <f t="shared" si="26"/>
        <v>5</v>
      </c>
    </row>
    <row r="348" spans="1:14">
      <c r="A348" t="s">
        <v>396</v>
      </c>
      <c r="B348">
        <v>3.9007470561594197E-2</v>
      </c>
      <c r="C348">
        <v>3.4806366362027247E-2</v>
      </c>
      <c r="D348">
        <v>2.482016356243761E-2</v>
      </c>
      <c r="E348">
        <v>1.9723567713853141E-2</v>
      </c>
      <c r="F348">
        <v>2.204559846107423E-2</v>
      </c>
      <c r="H348">
        <f>IF(N348&gt;0,SUM(B348:F348)/N348,0)</f>
        <v>2.8080633332197284E-2</v>
      </c>
      <c r="I348">
        <f t="shared" si="21"/>
        <v>1</v>
      </c>
      <c r="J348">
        <f t="shared" si="22"/>
        <v>1</v>
      </c>
      <c r="K348">
        <f t="shared" si="23"/>
        <v>1</v>
      </c>
      <c r="L348">
        <f t="shared" si="24"/>
        <v>1</v>
      </c>
      <c r="M348">
        <f t="shared" si="25"/>
        <v>1</v>
      </c>
      <c r="N348">
        <f t="shared" si="26"/>
        <v>5</v>
      </c>
    </row>
    <row r="349" spans="1:14">
      <c r="A349" t="s">
        <v>83</v>
      </c>
      <c r="B349">
        <v>4.3655984183944709E-2</v>
      </c>
      <c r="C349">
        <v>3.5793779644400128E-2</v>
      </c>
      <c r="D349">
        <v>2.7070651898930397E-2</v>
      </c>
      <c r="E349">
        <v>2.1148235064059336E-2</v>
      </c>
      <c r="F349">
        <v>2.2460558870467932E-2</v>
      </c>
      <c r="H349">
        <f>IF(N349&gt;0,SUM(B349:F349)/N349,0)</f>
        <v>3.0025841932360502E-2</v>
      </c>
      <c r="I349">
        <f t="shared" si="21"/>
        <v>1</v>
      </c>
      <c r="J349">
        <f t="shared" si="22"/>
        <v>1</v>
      </c>
      <c r="K349">
        <f t="shared" si="23"/>
        <v>1</v>
      </c>
      <c r="L349">
        <f t="shared" si="24"/>
        <v>1</v>
      </c>
      <c r="M349">
        <f t="shared" si="25"/>
        <v>1</v>
      </c>
      <c r="N349">
        <f t="shared" si="26"/>
        <v>5</v>
      </c>
    </row>
    <row r="350" spans="1:14">
      <c r="A350" t="s">
        <v>72</v>
      </c>
      <c r="B350">
        <v>4.4643706496519726E-2</v>
      </c>
      <c r="C350">
        <v>4.3057533989649996E-2</v>
      </c>
      <c r="D350">
        <v>2.4785159785599243E-2</v>
      </c>
      <c r="E350">
        <v>2.0798355136235985E-2</v>
      </c>
      <c r="F350">
        <v>3.2021993799339565E-2</v>
      </c>
      <c r="H350">
        <f>IF(N350&gt;0,SUM(B350:F350)/N350,0)</f>
        <v>3.3061349841468898E-2</v>
      </c>
      <c r="I350">
        <f t="shared" si="21"/>
        <v>1</v>
      </c>
      <c r="J350">
        <f t="shared" si="22"/>
        <v>1</v>
      </c>
      <c r="K350">
        <f t="shared" si="23"/>
        <v>1</v>
      </c>
      <c r="L350">
        <f t="shared" si="24"/>
        <v>1</v>
      </c>
      <c r="M350">
        <f t="shared" si="25"/>
        <v>1</v>
      </c>
      <c r="N350">
        <f t="shared" si="26"/>
        <v>5</v>
      </c>
    </row>
    <row r="351" spans="1:14">
      <c r="A351" t="s">
        <v>11</v>
      </c>
      <c r="B351">
        <v>4.5483881010594945E-2</v>
      </c>
      <c r="C351">
        <v>4.802099736703528E-2</v>
      </c>
      <c r="D351">
        <v>2.6264196404249519E-2</v>
      </c>
      <c r="E351">
        <v>2.2983334993884132E-2</v>
      </c>
      <c r="F351">
        <v>2.9285774339706042E-2</v>
      </c>
      <c r="H351">
        <f>IF(N351&gt;0,SUM(B351:F351)/N351,0)</f>
        <v>3.440763682309398E-2</v>
      </c>
      <c r="I351">
        <f t="shared" si="21"/>
        <v>1</v>
      </c>
      <c r="J351">
        <f t="shared" si="22"/>
        <v>1</v>
      </c>
      <c r="K351">
        <f t="shared" si="23"/>
        <v>1</v>
      </c>
      <c r="L351">
        <f t="shared" si="24"/>
        <v>1</v>
      </c>
      <c r="M351">
        <f t="shared" si="25"/>
        <v>1</v>
      </c>
      <c r="N351">
        <f t="shared" si="26"/>
        <v>5</v>
      </c>
    </row>
    <row r="352" spans="1:14">
      <c r="A352" t="s">
        <v>36</v>
      </c>
      <c r="B352">
        <v>0</v>
      </c>
      <c r="C352">
        <v>2.943096307363928E-2</v>
      </c>
      <c r="D352">
        <v>3.8017329370850457E-2</v>
      </c>
      <c r="E352">
        <v>3.7550711111111114E-2</v>
      </c>
      <c r="F352">
        <v>4.434294214323891E-2</v>
      </c>
      <c r="H352">
        <f>IF(N352&gt;0,SUM(B352:F352)/N352,0)</f>
        <v>3.7335486424709942E-2</v>
      </c>
      <c r="I352">
        <f t="shared" si="21"/>
        <v>0</v>
      </c>
      <c r="J352">
        <f t="shared" si="22"/>
        <v>1</v>
      </c>
      <c r="K352">
        <f t="shared" si="23"/>
        <v>1</v>
      </c>
      <c r="L352">
        <f t="shared" si="24"/>
        <v>1</v>
      </c>
      <c r="M352">
        <f t="shared" si="25"/>
        <v>1</v>
      </c>
      <c r="N352">
        <f t="shared" si="26"/>
        <v>4</v>
      </c>
    </row>
    <row r="353" spans="1:14">
      <c r="A353" t="s">
        <v>263</v>
      </c>
      <c r="B353">
        <v>0</v>
      </c>
      <c r="C353">
        <v>0</v>
      </c>
      <c r="D353">
        <v>0.19286700911964427</v>
      </c>
      <c r="E353">
        <v>7.2654661806399359E-2</v>
      </c>
      <c r="F353">
        <v>1.8324258979416534E-2</v>
      </c>
      <c r="H353">
        <f>IF(N353&gt;0,SUM(B353:F353)/N353,0)</f>
        <v>9.4615309968486716E-2</v>
      </c>
      <c r="I353">
        <f t="shared" si="21"/>
        <v>0</v>
      </c>
      <c r="J353">
        <f t="shared" si="22"/>
        <v>0</v>
      </c>
      <c r="K353">
        <f t="shared" si="23"/>
        <v>1</v>
      </c>
      <c r="L353">
        <f t="shared" si="24"/>
        <v>1</v>
      </c>
      <c r="M353">
        <f t="shared" si="25"/>
        <v>1</v>
      </c>
      <c r="N353">
        <f t="shared" si="26"/>
        <v>3</v>
      </c>
    </row>
    <row r="354" spans="1:14">
      <c r="A354" t="s">
        <v>18</v>
      </c>
      <c r="B354">
        <v>3.2443524859287053E-2</v>
      </c>
      <c r="C354">
        <v>3.7271209463593725E-2</v>
      </c>
      <c r="D354">
        <v>7.8474389209074208E-2</v>
      </c>
      <c r="E354">
        <v>0.16974671216617207</v>
      </c>
      <c r="F354">
        <v>0.17909869791666669</v>
      </c>
      <c r="H354">
        <f>IF(N354&gt;0,SUM(B354:F354)/N354,0)</f>
        <v>9.9406906722958752E-2</v>
      </c>
      <c r="I354">
        <f t="shared" si="21"/>
        <v>1</v>
      </c>
      <c r="J354">
        <f t="shared" si="22"/>
        <v>1</v>
      </c>
      <c r="K354">
        <f t="shared" si="23"/>
        <v>1</v>
      </c>
      <c r="L354">
        <f t="shared" si="24"/>
        <v>1</v>
      </c>
      <c r="M354">
        <f t="shared" si="25"/>
        <v>1</v>
      </c>
      <c r="N354">
        <f t="shared" si="26"/>
        <v>5</v>
      </c>
    </row>
    <row r="355" spans="1:14">
      <c r="A355" t="s">
        <v>61</v>
      </c>
      <c r="B355">
        <v>0</v>
      </c>
      <c r="C355">
        <v>0</v>
      </c>
      <c r="D355">
        <v>0.12306660321199143</v>
      </c>
      <c r="E355">
        <v>7.0365219779629118E-2</v>
      </c>
      <c r="F355">
        <v>0.10879871121396367</v>
      </c>
      <c r="H355">
        <f>IF(N355&gt;0,SUM(B355:F355)/N355,0)</f>
        <v>0.1007435114018614</v>
      </c>
      <c r="I355">
        <f t="shared" si="21"/>
        <v>0</v>
      </c>
      <c r="J355">
        <f t="shared" si="22"/>
        <v>0</v>
      </c>
      <c r="K355">
        <f t="shared" si="23"/>
        <v>1</v>
      </c>
      <c r="L355">
        <f t="shared" si="24"/>
        <v>1</v>
      </c>
      <c r="M355">
        <f t="shared" si="25"/>
        <v>1</v>
      </c>
      <c r="N355">
        <f t="shared" si="26"/>
        <v>3</v>
      </c>
    </row>
    <row r="356" spans="1:14">
      <c r="A356" t="s">
        <v>62</v>
      </c>
      <c r="B356">
        <v>0</v>
      </c>
      <c r="C356">
        <v>0</v>
      </c>
      <c r="D356">
        <v>4.8653304019677913E-2</v>
      </c>
      <c r="E356">
        <v>0.11171327891156463</v>
      </c>
      <c r="F356">
        <v>0.1425436592714325</v>
      </c>
      <c r="H356">
        <f>IF(N356&gt;0,SUM(B356:F356)/N356,0)</f>
        <v>0.10097008073422502</v>
      </c>
      <c r="I356">
        <f t="shared" si="21"/>
        <v>0</v>
      </c>
      <c r="J356">
        <f t="shared" si="22"/>
        <v>0</v>
      </c>
      <c r="K356">
        <f t="shared" si="23"/>
        <v>1</v>
      </c>
      <c r="L356">
        <f t="shared" si="24"/>
        <v>1</v>
      </c>
      <c r="M356">
        <f t="shared" si="25"/>
        <v>1</v>
      </c>
      <c r="N356">
        <f t="shared" si="26"/>
        <v>3</v>
      </c>
    </row>
    <row r="357" spans="1:14">
      <c r="A357" t="s">
        <v>388</v>
      </c>
      <c r="B357">
        <v>0</v>
      </c>
      <c r="C357">
        <v>0</v>
      </c>
      <c r="D357">
        <v>0.12941708964328796</v>
      </c>
      <c r="E357">
        <v>9.0958318071516872E-2</v>
      </c>
      <c r="F357">
        <v>9.0236643389970977E-2</v>
      </c>
      <c r="H357">
        <f>IF(N357&gt;0,SUM(B357:F357)/N357,0)</f>
        <v>0.10353735036825862</v>
      </c>
      <c r="I357">
        <f t="shared" si="21"/>
        <v>0</v>
      </c>
      <c r="J357">
        <f t="shared" si="22"/>
        <v>0</v>
      </c>
      <c r="K357">
        <f t="shared" si="23"/>
        <v>1</v>
      </c>
      <c r="L357">
        <f t="shared" si="24"/>
        <v>1</v>
      </c>
      <c r="M357">
        <f t="shared" si="25"/>
        <v>1</v>
      </c>
      <c r="N357">
        <f t="shared" si="26"/>
        <v>3</v>
      </c>
    </row>
    <row r="358" spans="1:14">
      <c r="A358" t="s">
        <v>520</v>
      </c>
      <c r="B358">
        <v>0</v>
      </c>
      <c r="C358">
        <v>9.8915019380977409E-2</v>
      </c>
      <c r="D358">
        <v>0.13089402993181665</v>
      </c>
      <c r="E358">
        <v>0.10435711392601685</v>
      </c>
      <c r="F358">
        <v>0.115883193013331</v>
      </c>
      <c r="H358">
        <f>IF(N358&gt;0,SUM(B358:F358)/N358,0)</f>
        <v>0.11251233906303547</v>
      </c>
      <c r="I358">
        <f t="shared" si="21"/>
        <v>0</v>
      </c>
      <c r="J358">
        <f t="shared" si="22"/>
        <v>1</v>
      </c>
      <c r="K358">
        <f t="shared" si="23"/>
        <v>1</v>
      </c>
      <c r="L358">
        <f t="shared" si="24"/>
        <v>1</v>
      </c>
      <c r="M358">
        <f t="shared" si="25"/>
        <v>1</v>
      </c>
      <c r="N358">
        <f t="shared" si="26"/>
        <v>4</v>
      </c>
    </row>
    <row r="359" spans="1:14">
      <c r="A359" t="s">
        <v>1050</v>
      </c>
      <c r="B359">
        <v>0</v>
      </c>
      <c r="C359">
        <v>0.1749749933526504</v>
      </c>
      <c r="D359">
        <v>0.14021678403978216</v>
      </c>
      <c r="E359">
        <v>9.8438926132404181E-2</v>
      </c>
      <c r="F359">
        <v>0.12182441954817236</v>
      </c>
      <c r="H359">
        <f>IF(N359&gt;0,SUM(B359:F359)/N359,0)</f>
        <v>0.13386378076825228</v>
      </c>
      <c r="I359">
        <f t="shared" si="21"/>
        <v>0</v>
      </c>
      <c r="J359">
        <f t="shared" si="22"/>
        <v>1</v>
      </c>
      <c r="K359">
        <f t="shared" si="23"/>
        <v>1</v>
      </c>
      <c r="L359">
        <f t="shared" si="24"/>
        <v>1</v>
      </c>
      <c r="M359">
        <f t="shared" si="25"/>
        <v>1</v>
      </c>
      <c r="N359">
        <f t="shared" si="26"/>
        <v>4</v>
      </c>
    </row>
    <row r="360" spans="1:14">
      <c r="A360" t="s">
        <v>162</v>
      </c>
      <c r="B360">
        <v>0.23859682357842116</v>
      </c>
      <c r="C360">
        <v>0.14690182280627387</v>
      </c>
      <c r="D360">
        <v>0.10167958333076094</v>
      </c>
      <c r="E360">
        <v>9.0741851021753459E-2</v>
      </c>
      <c r="F360">
        <v>0.12218643067407814</v>
      </c>
      <c r="H360">
        <f>IF(N360&gt;0,SUM(B360:F360)/N360,0)</f>
        <v>0.14002130228225748</v>
      </c>
      <c r="I360">
        <f t="shared" si="21"/>
        <v>1</v>
      </c>
      <c r="J360">
        <f t="shared" si="22"/>
        <v>1</v>
      </c>
      <c r="K360">
        <f t="shared" si="23"/>
        <v>1</v>
      </c>
      <c r="L360">
        <f t="shared" si="24"/>
        <v>1</v>
      </c>
      <c r="M360">
        <f t="shared" si="25"/>
        <v>1</v>
      </c>
      <c r="N360">
        <f t="shared" si="26"/>
        <v>5</v>
      </c>
    </row>
    <row r="361" spans="1:14">
      <c r="A361" t="s">
        <v>37</v>
      </c>
      <c r="B361">
        <v>0.11450168872458412</v>
      </c>
      <c r="C361">
        <v>0</v>
      </c>
      <c r="D361">
        <v>0.18569621921250767</v>
      </c>
      <c r="E361">
        <v>0.17949947036538833</v>
      </c>
      <c r="F361">
        <v>0.15143501159024583</v>
      </c>
      <c r="H361">
        <f>IF(N361&gt;0,SUM(B361:F361)/N361,0)</f>
        <v>0.15778309747318148</v>
      </c>
      <c r="I361">
        <f t="shared" si="21"/>
        <v>1</v>
      </c>
      <c r="J361">
        <f t="shared" si="22"/>
        <v>0</v>
      </c>
      <c r="K361">
        <f t="shared" si="23"/>
        <v>1</v>
      </c>
      <c r="L361">
        <f t="shared" si="24"/>
        <v>1</v>
      </c>
      <c r="M361">
        <f t="shared" si="25"/>
        <v>1</v>
      </c>
      <c r="N361">
        <f t="shared" si="26"/>
        <v>4</v>
      </c>
    </row>
    <row r="362" spans="1:14">
      <c r="A362" t="s">
        <v>243</v>
      </c>
      <c r="B362">
        <v>0.18083305656171633</v>
      </c>
      <c r="C362">
        <v>0.23550775776641758</v>
      </c>
      <c r="D362">
        <v>0.172367150420115</v>
      </c>
      <c r="E362">
        <v>0.12381854497213844</v>
      </c>
      <c r="F362">
        <v>8.3808336715334469E-2</v>
      </c>
      <c r="H362">
        <f>IF(N362&gt;0,SUM(B362:F362)/N362,0)</f>
        <v>0.15926696928714437</v>
      </c>
      <c r="I362">
        <f t="shared" si="21"/>
        <v>1</v>
      </c>
      <c r="J362">
        <f t="shared" si="22"/>
        <v>1</v>
      </c>
      <c r="K362">
        <f t="shared" si="23"/>
        <v>1</v>
      </c>
      <c r="L362">
        <f t="shared" si="24"/>
        <v>1</v>
      </c>
      <c r="M362">
        <f t="shared" si="25"/>
        <v>1</v>
      </c>
      <c r="N362">
        <f t="shared" si="26"/>
        <v>5</v>
      </c>
    </row>
    <row r="363" spans="1:14">
      <c r="A363" t="s">
        <v>74</v>
      </c>
      <c r="B363">
        <v>0.4124921756246368</v>
      </c>
      <c r="C363">
        <v>0.26652883596127258</v>
      </c>
      <c r="D363">
        <v>0.17483029586214627</v>
      </c>
      <c r="E363">
        <v>9.1649482369861757E-2</v>
      </c>
      <c r="F363">
        <v>0.11258648557014048</v>
      </c>
      <c r="H363">
        <f>IF(N363&gt;0,SUM(B363:F363)/N363,0)</f>
        <v>0.21161745507761159</v>
      </c>
      <c r="I363">
        <f t="shared" si="21"/>
        <v>1</v>
      </c>
      <c r="J363">
        <f t="shared" si="22"/>
        <v>1</v>
      </c>
      <c r="K363">
        <f t="shared" si="23"/>
        <v>1</v>
      </c>
      <c r="L363">
        <f t="shared" si="24"/>
        <v>1</v>
      </c>
      <c r="M363">
        <f t="shared" si="25"/>
        <v>1</v>
      </c>
      <c r="N363">
        <f t="shared" si="26"/>
        <v>5</v>
      </c>
    </row>
    <row r="364" spans="1:14">
      <c r="A364" t="s">
        <v>339</v>
      </c>
      <c r="B364">
        <v>0</v>
      </c>
      <c r="C364">
        <v>0.19352710845588236</v>
      </c>
      <c r="D364">
        <v>0.19938716475847151</v>
      </c>
      <c r="E364">
        <v>0.24251214436519256</v>
      </c>
      <c r="F364">
        <v>0.21455487841175741</v>
      </c>
      <c r="H364">
        <f>IF(N364&gt;0,SUM(B364:F364)/N364,0)</f>
        <v>0.21249532399782595</v>
      </c>
      <c r="I364">
        <f t="shared" si="21"/>
        <v>0</v>
      </c>
      <c r="J364">
        <f t="shared" si="22"/>
        <v>1</v>
      </c>
      <c r="K364">
        <f t="shared" si="23"/>
        <v>1</v>
      </c>
      <c r="L364">
        <f t="shared" si="24"/>
        <v>1</v>
      </c>
      <c r="M364">
        <f t="shared" si="25"/>
        <v>1</v>
      </c>
      <c r="N364">
        <f t="shared" si="26"/>
        <v>4</v>
      </c>
    </row>
    <row r="365" spans="1:14">
      <c r="A365" t="s">
        <v>492</v>
      </c>
      <c r="B365">
        <v>0.22534163689974729</v>
      </c>
      <c r="C365">
        <v>0.21963478633783926</v>
      </c>
      <c r="D365">
        <v>0.21438552058945867</v>
      </c>
      <c r="E365">
        <v>0.19293363990969087</v>
      </c>
      <c r="F365">
        <v>0.22183538873213374</v>
      </c>
      <c r="H365">
        <f>IF(N365&gt;0,SUM(B365:F365)/N365,0)</f>
        <v>0.21482619449377399</v>
      </c>
      <c r="I365">
        <f t="shared" si="21"/>
        <v>1</v>
      </c>
      <c r="J365">
        <f t="shared" si="22"/>
        <v>1</v>
      </c>
      <c r="K365">
        <f t="shared" si="23"/>
        <v>1</v>
      </c>
      <c r="L365">
        <f t="shared" si="24"/>
        <v>1</v>
      </c>
      <c r="M365">
        <f t="shared" si="25"/>
        <v>1</v>
      </c>
      <c r="N365">
        <f t="shared" si="26"/>
        <v>5</v>
      </c>
    </row>
    <row r="366" spans="1:14">
      <c r="A366" t="s">
        <v>313</v>
      </c>
      <c r="B366">
        <v>0.19973874493606428</v>
      </c>
      <c r="C366">
        <v>0.21701982977471418</v>
      </c>
      <c r="D366">
        <v>0.24260293684380549</v>
      </c>
      <c r="E366">
        <v>0.24371203656701587</v>
      </c>
      <c r="F366">
        <v>0.31628745526559165</v>
      </c>
      <c r="H366">
        <f>IF(N366&gt;0,SUM(B366:F366)/N366,0)</f>
        <v>0.24387220067743831</v>
      </c>
      <c r="I366">
        <f t="shared" si="21"/>
        <v>1</v>
      </c>
      <c r="J366">
        <f t="shared" si="22"/>
        <v>1</v>
      </c>
      <c r="K366">
        <f t="shared" si="23"/>
        <v>1</v>
      </c>
      <c r="L366">
        <f t="shared" si="24"/>
        <v>1</v>
      </c>
      <c r="M366">
        <f t="shared" si="25"/>
        <v>1</v>
      </c>
      <c r="N366">
        <f t="shared" si="26"/>
        <v>5</v>
      </c>
    </row>
    <row r="367" spans="1:14">
      <c r="A367" t="s">
        <v>261</v>
      </c>
      <c r="B367">
        <v>0.1311842557544757</v>
      </c>
      <c r="C367">
        <v>0.344756943481276</v>
      </c>
      <c r="D367">
        <v>0.26777494839160842</v>
      </c>
      <c r="E367">
        <v>0.28996029875024798</v>
      </c>
      <c r="F367">
        <v>0.24306180369637964</v>
      </c>
      <c r="H367">
        <f>IF(N367&gt;0,SUM(B367:F367)/N367,0)</f>
        <v>0.25534765001479753</v>
      </c>
      <c r="I367">
        <f t="shared" si="21"/>
        <v>1</v>
      </c>
      <c r="J367">
        <f t="shared" si="22"/>
        <v>1</v>
      </c>
      <c r="K367">
        <f t="shared" si="23"/>
        <v>1</v>
      </c>
      <c r="L367">
        <f t="shared" si="24"/>
        <v>1</v>
      </c>
      <c r="M367">
        <f t="shared" si="25"/>
        <v>1</v>
      </c>
      <c r="N367">
        <f t="shared" si="26"/>
        <v>5</v>
      </c>
    </row>
    <row r="368" spans="1:14">
      <c r="A368" t="s">
        <v>76</v>
      </c>
      <c r="B368">
        <v>0.47254508071122248</v>
      </c>
      <c r="C368">
        <v>0.30647488492156955</v>
      </c>
      <c r="D368">
        <v>0.16984292116692407</v>
      </c>
      <c r="E368">
        <v>0.15623378820494857</v>
      </c>
      <c r="F368">
        <v>0.18215546560447843</v>
      </c>
      <c r="H368">
        <f>IF(N368&gt;0,SUM(B368:F368)/N368,0)</f>
        <v>0.25745042812182861</v>
      </c>
      <c r="I368">
        <f t="shared" si="21"/>
        <v>1</v>
      </c>
      <c r="J368">
        <f t="shared" si="22"/>
        <v>1</v>
      </c>
      <c r="K368">
        <f t="shared" si="23"/>
        <v>1</v>
      </c>
      <c r="L368">
        <f t="shared" si="24"/>
        <v>1</v>
      </c>
      <c r="M368">
        <f t="shared" si="25"/>
        <v>1</v>
      </c>
      <c r="N368">
        <f t="shared" si="26"/>
        <v>5</v>
      </c>
    </row>
    <row r="369" spans="1:14">
      <c r="A369" t="s">
        <v>17</v>
      </c>
      <c r="B369">
        <v>0</v>
      </c>
      <c r="C369">
        <v>0.32522458989306768</v>
      </c>
      <c r="D369">
        <v>0.17755214433678582</v>
      </c>
      <c r="E369">
        <v>0.24750572725360506</v>
      </c>
      <c r="F369">
        <v>0.30575597211589617</v>
      </c>
      <c r="H369">
        <f>IF(N369&gt;0,SUM(B369:F369)/N369,0)</f>
        <v>0.26400960839983867</v>
      </c>
      <c r="I369">
        <f t="shared" si="21"/>
        <v>0</v>
      </c>
      <c r="J369">
        <f t="shared" si="22"/>
        <v>1</v>
      </c>
      <c r="K369">
        <f t="shared" si="23"/>
        <v>1</v>
      </c>
      <c r="L369">
        <f t="shared" si="24"/>
        <v>1</v>
      </c>
      <c r="M369">
        <f t="shared" si="25"/>
        <v>1</v>
      </c>
      <c r="N369">
        <f t="shared" si="26"/>
        <v>4</v>
      </c>
    </row>
    <row r="370" spans="1:14">
      <c r="A370" t="s">
        <v>81</v>
      </c>
      <c r="B370">
        <v>0.42963562597212973</v>
      </c>
      <c r="C370">
        <v>0.32946493309108665</v>
      </c>
      <c r="D370">
        <v>0.20938421715543226</v>
      </c>
      <c r="E370">
        <v>0.20417692897592149</v>
      </c>
      <c r="F370">
        <v>0.15389061840817447</v>
      </c>
      <c r="H370">
        <f>IF(N370&gt;0,SUM(B370:F370)/N370,0)</f>
        <v>0.26531046472054892</v>
      </c>
      <c r="I370">
        <f t="shared" si="21"/>
        <v>1</v>
      </c>
      <c r="J370">
        <f t="shared" si="22"/>
        <v>1</v>
      </c>
      <c r="K370">
        <f t="shared" si="23"/>
        <v>1</v>
      </c>
      <c r="L370">
        <f t="shared" si="24"/>
        <v>1</v>
      </c>
      <c r="M370">
        <f t="shared" si="25"/>
        <v>1</v>
      </c>
      <c r="N370">
        <f t="shared" si="26"/>
        <v>5</v>
      </c>
    </row>
    <row r="371" spans="1:14">
      <c r="A371" t="s">
        <v>488</v>
      </c>
      <c r="B371">
        <v>0.37443407417307051</v>
      </c>
      <c r="C371">
        <v>0.37620442696924894</v>
      </c>
      <c r="D371">
        <v>0.2886545292647148</v>
      </c>
      <c r="E371">
        <v>0.21958723502474184</v>
      </c>
      <c r="F371">
        <v>0.19918697746339559</v>
      </c>
      <c r="H371">
        <f>IF(N371&gt;0,SUM(B371:F371)/N371,0)</f>
        <v>0.29161344857903437</v>
      </c>
      <c r="I371">
        <f t="shared" si="21"/>
        <v>1</v>
      </c>
      <c r="J371">
        <f t="shared" si="22"/>
        <v>1</v>
      </c>
      <c r="K371">
        <f t="shared" si="23"/>
        <v>1</v>
      </c>
      <c r="L371">
        <f t="shared" si="24"/>
        <v>1</v>
      </c>
      <c r="M371">
        <f t="shared" si="25"/>
        <v>1</v>
      </c>
      <c r="N371">
        <f t="shared" si="26"/>
        <v>5</v>
      </c>
    </row>
    <row r="372" spans="1:14">
      <c r="A372" t="s">
        <v>234</v>
      </c>
      <c r="B372">
        <v>0.30911336032388664</v>
      </c>
      <c r="C372">
        <v>0.38075307334109426</v>
      </c>
      <c r="D372">
        <v>0.28974973795400577</v>
      </c>
      <c r="E372">
        <v>0.21802115158988664</v>
      </c>
      <c r="F372">
        <v>0.26696310418566038</v>
      </c>
      <c r="H372">
        <f>IF(N372&gt;0,SUM(B372:F372)/N372,0)</f>
        <v>0.29292008547890674</v>
      </c>
      <c r="I372">
        <f t="shared" si="21"/>
        <v>1</v>
      </c>
      <c r="J372">
        <f t="shared" si="22"/>
        <v>1</v>
      </c>
      <c r="K372">
        <f t="shared" si="23"/>
        <v>1</v>
      </c>
      <c r="L372">
        <f t="shared" si="24"/>
        <v>1</v>
      </c>
      <c r="M372">
        <f t="shared" si="25"/>
        <v>1</v>
      </c>
      <c r="N372">
        <f t="shared" si="26"/>
        <v>5</v>
      </c>
    </row>
    <row r="373" spans="1:14">
      <c r="A373" t="s">
        <v>88</v>
      </c>
      <c r="B373">
        <v>0</v>
      </c>
      <c r="C373">
        <v>0.41637016101155278</v>
      </c>
      <c r="D373">
        <v>0.29652844055129185</v>
      </c>
      <c r="E373">
        <v>0.26746173386203437</v>
      </c>
      <c r="F373">
        <v>0</v>
      </c>
      <c r="H373">
        <f>IF(N373&gt;0,SUM(B373:F373)/N373,0)</f>
        <v>0.32678677847495968</v>
      </c>
      <c r="I373">
        <f t="shared" si="21"/>
        <v>0</v>
      </c>
      <c r="J373">
        <f t="shared" si="22"/>
        <v>1</v>
      </c>
      <c r="K373">
        <f t="shared" si="23"/>
        <v>1</v>
      </c>
      <c r="L373">
        <f t="shared" si="24"/>
        <v>1</v>
      </c>
      <c r="M373">
        <f t="shared" si="25"/>
        <v>0</v>
      </c>
      <c r="N373">
        <f t="shared" si="26"/>
        <v>3</v>
      </c>
    </row>
    <row r="374" spans="1:14">
      <c r="A374" t="s">
        <v>364</v>
      </c>
      <c r="B374">
        <v>0.29399479343393148</v>
      </c>
      <c r="C374">
        <v>0.52160911361231366</v>
      </c>
      <c r="D374">
        <v>0.36749230261415028</v>
      </c>
      <c r="E374">
        <v>0.1772743498180743</v>
      </c>
      <c r="F374">
        <v>0.31785689569307984</v>
      </c>
      <c r="H374">
        <f>IF(N374&gt;0,SUM(B374:F374)/N374,0)</f>
        <v>0.33564549103430991</v>
      </c>
      <c r="I374">
        <f t="shared" si="21"/>
        <v>1</v>
      </c>
      <c r="J374">
        <f t="shared" si="22"/>
        <v>1</v>
      </c>
      <c r="K374">
        <f t="shared" si="23"/>
        <v>1</v>
      </c>
      <c r="L374">
        <f t="shared" si="24"/>
        <v>1</v>
      </c>
      <c r="M374">
        <f t="shared" si="25"/>
        <v>1</v>
      </c>
      <c r="N374">
        <f t="shared" si="26"/>
        <v>5</v>
      </c>
    </row>
    <row r="375" spans="1:14">
      <c r="A375" t="s">
        <v>40</v>
      </c>
      <c r="B375">
        <v>0.37662090475187021</v>
      </c>
      <c r="C375">
        <v>0.43447738692454174</v>
      </c>
      <c r="D375">
        <v>0.33994422222937104</v>
      </c>
      <c r="E375">
        <v>0.36984502607456482</v>
      </c>
      <c r="F375">
        <v>0.41750790649673936</v>
      </c>
      <c r="H375">
        <f>IF(N375&gt;0,SUM(B375:F375)/N375,0)</f>
        <v>0.3876790892954175</v>
      </c>
      <c r="I375">
        <f t="shared" si="21"/>
        <v>1</v>
      </c>
      <c r="J375">
        <f t="shared" si="22"/>
        <v>1</v>
      </c>
      <c r="K375">
        <f t="shared" si="23"/>
        <v>1</v>
      </c>
      <c r="L375">
        <f t="shared" si="24"/>
        <v>1</v>
      </c>
      <c r="M375">
        <f t="shared" si="25"/>
        <v>1</v>
      </c>
      <c r="N375">
        <f t="shared" si="26"/>
        <v>5</v>
      </c>
    </row>
    <row r="376" spans="1:14">
      <c r="A376" t="s">
        <v>91</v>
      </c>
      <c r="B376">
        <v>0.64019674705882368</v>
      </c>
      <c r="C376">
        <v>0.6145297258400928</v>
      </c>
      <c r="D376">
        <v>0.35222504162127671</v>
      </c>
      <c r="E376">
        <v>0.19720556160345268</v>
      </c>
      <c r="F376">
        <v>0.22373732153674869</v>
      </c>
      <c r="H376">
        <f>IF(N376&gt;0,SUM(B376:F376)/N376,0)</f>
        <v>0.40557887953207894</v>
      </c>
      <c r="I376">
        <f t="shared" si="21"/>
        <v>1</v>
      </c>
      <c r="J376">
        <f t="shared" si="22"/>
        <v>1</v>
      </c>
      <c r="K376">
        <f t="shared" si="23"/>
        <v>1</v>
      </c>
      <c r="L376">
        <f t="shared" si="24"/>
        <v>1</v>
      </c>
      <c r="M376">
        <f t="shared" si="25"/>
        <v>1</v>
      </c>
      <c r="N376">
        <f t="shared" si="26"/>
        <v>5</v>
      </c>
    </row>
    <row r="377" spans="1:14">
      <c r="A377" t="s">
        <v>41</v>
      </c>
      <c r="B377">
        <v>0.42962916144273361</v>
      </c>
      <c r="C377">
        <v>0</v>
      </c>
      <c r="D377">
        <v>0</v>
      </c>
      <c r="E377">
        <v>0</v>
      </c>
      <c r="F377">
        <v>0</v>
      </c>
      <c r="H377">
        <f>IF(N377&gt;0,SUM(B377:F377)/N377,0)</f>
        <v>0.42962916144273361</v>
      </c>
      <c r="I377">
        <f t="shared" si="21"/>
        <v>1</v>
      </c>
      <c r="J377">
        <f t="shared" si="22"/>
        <v>0</v>
      </c>
      <c r="K377">
        <f t="shared" si="23"/>
        <v>0</v>
      </c>
      <c r="L377">
        <f t="shared" si="24"/>
        <v>0</v>
      </c>
      <c r="M377">
        <f t="shared" si="25"/>
        <v>0</v>
      </c>
      <c r="N377">
        <f t="shared" si="26"/>
        <v>1</v>
      </c>
    </row>
    <row r="378" spans="1:14">
      <c r="A378" t="s">
        <v>383</v>
      </c>
      <c r="B378">
        <v>0.57127074826366142</v>
      </c>
      <c r="C378">
        <v>0.87995022167933401</v>
      </c>
      <c r="D378">
        <v>0.37282705941225525</v>
      </c>
      <c r="E378">
        <v>0.22207087996617145</v>
      </c>
      <c r="F378">
        <v>0.19651878430215403</v>
      </c>
      <c r="H378">
        <f>IF(N378&gt;0,SUM(B378:F378)/N378,0)</f>
        <v>0.44852753872471524</v>
      </c>
      <c r="I378">
        <f t="shared" si="21"/>
        <v>1</v>
      </c>
      <c r="J378">
        <f t="shared" si="22"/>
        <v>1</v>
      </c>
      <c r="K378">
        <f t="shared" si="23"/>
        <v>1</v>
      </c>
      <c r="L378">
        <f t="shared" si="24"/>
        <v>1</v>
      </c>
      <c r="M378">
        <f t="shared" si="25"/>
        <v>1</v>
      </c>
      <c r="N378">
        <f t="shared" si="26"/>
        <v>5</v>
      </c>
    </row>
    <row r="379" spans="1:14">
      <c r="A379" t="s">
        <v>145</v>
      </c>
      <c r="B379">
        <v>0.4052262810399232</v>
      </c>
      <c r="C379">
        <v>0.43712153152426497</v>
      </c>
      <c r="D379">
        <v>0.40159521455752339</v>
      </c>
      <c r="E379">
        <v>0.5590668377545216</v>
      </c>
      <c r="F379">
        <v>0.60891398535659913</v>
      </c>
      <c r="H379">
        <f>IF(N379&gt;0,SUM(B379:F379)/N379,0)</f>
        <v>0.48238477004656649</v>
      </c>
      <c r="I379">
        <f t="shared" si="21"/>
        <v>1</v>
      </c>
      <c r="J379">
        <f t="shared" si="22"/>
        <v>1</v>
      </c>
      <c r="K379">
        <f t="shared" si="23"/>
        <v>1</v>
      </c>
      <c r="L379">
        <f t="shared" si="24"/>
        <v>1</v>
      </c>
      <c r="M379">
        <f t="shared" si="25"/>
        <v>1</v>
      </c>
      <c r="N379">
        <f t="shared" si="26"/>
        <v>5</v>
      </c>
    </row>
    <row r="380" spans="1:14">
      <c r="A380" t="s">
        <v>361</v>
      </c>
      <c r="B380">
        <v>0.77855749549833442</v>
      </c>
      <c r="C380">
        <v>0.69370704445590259</v>
      </c>
      <c r="D380">
        <v>0.38855383394002047</v>
      </c>
      <c r="E380">
        <v>0.21938271811472931</v>
      </c>
      <c r="F380">
        <v>0.47111995250946892</v>
      </c>
      <c r="H380">
        <f>IF(N380&gt;0,SUM(B380:F380)/N380,0)</f>
        <v>0.51026420890369117</v>
      </c>
      <c r="I380">
        <f t="shared" si="21"/>
        <v>1</v>
      </c>
      <c r="J380">
        <f t="shared" si="22"/>
        <v>1</v>
      </c>
      <c r="K380">
        <f t="shared" si="23"/>
        <v>1</v>
      </c>
      <c r="L380">
        <f t="shared" si="24"/>
        <v>1</v>
      </c>
      <c r="M380">
        <f t="shared" si="25"/>
        <v>1</v>
      </c>
      <c r="N380">
        <f t="shared" si="26"/>
        <v>5</v>
      </c>
    </row>
    <row r="381" spans="1:14">
      <c r="A381" t="s">
        <v>66</v>
      </c>
      <c r="B381">
        <v>0.77358188143525741</v>
      </c>
      <c r="C381">
        <v>0.62658708071675839</v>
      </c>
      <c r="D381">
        <v>0.48136275042754517</v>
      </c>
      <c r="E381">
        <v>0.40905370000000002</v>
      </c>
      <c r="F381">
        <v>0.32726271760886</v>
      </c>
      <c r="H381">
        <f>IF(N381&gt;0,SUM(B381:F381)/N381,0)</f>
        <v>0.5235696260376842</v>
      </c>
      <c r="I381">
        <f t="shared" si="21"/>
        <v>1</v>
      </c>
      <c r="J381">
        <f t="shared" si="22"/>
        <v>1</v>
      </c>
      <c r="K381">
        <f t="shared" si="23"/>
        <v>1</v>
      </c>
      <c r="L381">
        <f t="shared" si="24"/>
        <v>1</v>
      </c>
      <c r="M381">
        <f t="shared" si="25"/>
        <v>1</v>
      </c>
      <c r="N381">
        <f t="shared" si="26"/>
        <v>5</v>
      </c>
    </row>
    <row r="382" spans="1:14">
      <c r="A382" t="s">
        <v>65</v>
      </c>
      <c r="B382">
        <v>1.0838275647249189</v>
      </c>
      <c r="C382">
        <v>0.65314091672495056</v>
      </c>
      <c r="D382">
        <v>0.42050297859781638</v>
      </c>
      <c r="E382">
        <v>0.32350784865102394</v>
      </c>
      <c r="F382">
        <v>0.30278022710244912</v>
      </c>
      <c r="H382">
        <f>IF(N382&gt;0,SUM(B382:F382)/N382,0)</f>
        <v>0.55675190716023182</v>
      </c>
      <c r="I382">
        <f t="shared" si="21"/>
        <v>1</v>
      </c>
      <c r="J382">
        <f t="shared" si="22"/>
        <v>1</v>
      </c>
      <c r="K382">
        <f t="shared" si="23"/>
        <v>1</v>
      </c>
      <c r="L382">
        <f t="shared" si="24"/>
        <v>1</v>
      </c>
      <c r="M382">
        <f t="shared" si="25"/>
        <v>1</v>
      </c>
      <c r="N382">
        <f t="shared" si="26"/>
        <v>5</v>
      </c>
    </row>
    <row r="383" spans="1:14">
      <c r="A383" t="s">
        <v>21</v>
      </c>
      <c r="B383">
        <v>0.90345591886892174</v>
      </c>
      <c r="C383">
        <v>0.73957480676851661</v>
      </c>
      <c r="D383">
        <v>0.39356236759776547</v>
      </c>
      <c r="E383">
        <v>0.35723644154972545</v>
      </c>
      <c r="F383">
        <v>0.39571555477517362</v>
      </c>
      <c r="H383">
        <f>IF(N383&gt;0,SUM(B383:F383)/N383,0)</f>
        <v>0.55790901791202052</v>
      </c>
      <c r="I383">
        <f t="shared" si="21"/>
        <v>1</v>
      </c>
      <c r="J383">
        <f t="shared" si="22"/>
        <v>1</v>
      </c>
      <c r="K383">
        <f t="shared" si="23"/>
        <v>1</v>
      </c>
      <c r="L383">
        <f t="shared" si="24"/>
        <v>1</v>
      </c>
      <c r="M383">
        <f t="shared" si="25"/>
        <v>1</v>
      </c>
      <c r="N383">
        <f t="shared" si="26"/>
        <v>5</v>
      </c>
    </row>
    <row r="384" spans="1:14">
      <c r="A384" t="s">
        <v>16</v>
      </c>
      <c r="B384">
        <v>0.59077512511848329</v>
      </c>
      <c r="C384">
        <v>0.64905281739993392</v>
      </c>
      <c r="D384">
        <v>0.53660519913294802</v>
      </c>
      <c r="E384">
        <v>0</v>
      </c>
      <c r="F384">
        <v>0</v>
      </c>
      <c r="H384">
        <f>IF(N384&gt;0,SUM(B384:F384)/N384,0)</f>
        <v>0.59214438055045504</v>
      </c>
      <c r="I384">
        <f t="shared" si="21"/>
        <v>1</v>
      </c>
      <c r="J384">
        <f t="shared" si="22"/>
        <v>1</v>
      </c>
      <c r="K384">
        <f t="shared" si="23"/>
        <v>1</v>
      </c>
      <c r="L384">
        <f t="shared" si="24"/>
        <v>0</v>
      </c>
      <c r="M384">
        <f t="shared" si="25"/>
        <v>0</v>
      </c>
      <c r="N384">
        <f t="shared" si="26"/>
        <v>3</v>
      </c>
    </row>
    <row r="385" spans="1:14">
      <c r="A385" t="s">
        <v>149</v>
      </c>
      <c r="B385">
        <v>0</v>
      </c>
      <c r="C385">
        <v>1.3968520891602831</v>
      </c>
      <c r="D385">
        <v>0.46764730578027741</v>
      </c>
      <c r="E385">
        <v>0.34556995457029122</v>
      </c>
      <c r="F385">
        <v>0.34051979391603338</v>
      </c>
      <c r="H385">
        <f>IF(N385&gt;0,SUM(B385:F385)/N385,0)</f>
        <v>0.63764728585672126</v>
      </c>
      <c r="I385">
        <f t="shared" si="21"/>
        <v>0</v>
      </c>
      <c r="J385">
        <f t="shared" si="22"/>
        <v>1</v>
      </c>
      <c r="K385">
        <f t="shared" si="23"/>
        <v>1</v>
      </c>
      <c r="L385">
        <f t="shared" si="24"/>
        <v>1</v>
      </c>
      <c r="M385">
        <f t="shared" si="25"/>
        <v>1</v>
      </c>
      <c r="N385">
        <f t="shared" si="26"/>
        <v>4</v>
      </c>
    </row>
    <row r="386" spans="1:14">
      <c r="A386" t="s">
        <v>7</v>
      </c>
      <c r="B386">
        <v>0.83486389751552803</v>
      </c>
      <c r="C386">
        <v>0.8886756755213655</v>
      </c>
      <c r="D386">
        <v>0.58858312727688866</v>
      </c>
      <c r="E386">
        <v>0.41544842135389759</v>
      </c>
      <c r="F386">
        <v>0.63670935566262254</v>
      </c>
      <c r="H386">
        <f>IF(N386&gt;0,SUM(B386:F386)/N386,0)</f>
        <v>0.67285609546606051</v>
      </c>
      <c r="I386">
        <f t="shared" si="21"/>
        <v>1</v>
      </c>
      <c r="J386">
        <f t="shared" si="22"/>
        <v>1</v>
      </c>
      <c r="K386">
        <f t="shared" si="23"/>
        <v>1</v>
      </c>
      <c r="L386">
        <f t="shared" si="24"/>
        <v>1</v>
      </c>
      <c r="M386">
        <f t="shared" si="25"/>
        <v>1</v>
      </c>
      <c r="N386">
        <f t="shared" si="26"/>
        <v>5</v>
      </c>
    </row>
    <row r="387" spans="1:14">
      <c r="A387" t="s">
        <v>403</v>
      </c>
      <c r="B387">
        <v>0.71774508107288992</v>
      </c>
      <c r="C387">
        <v>0.66098089923589076</v>
      </c>
      <c r="D387">
        <v>0.57308245458279972</v>
      </c>
      <c r="E387">
        <v>0.65539272307197938</v>
      </c>
      <c r="F387">
        <v>0.89655813107629412</v>
      </c>
      <c r="H387">
        <f>IF(N387&gt;0,SUM(B387:F387)/N387,0)</f>
        <v>0.70075185780797067</v>
      </c>
      <c r="I387">
        <f t="shared" si="21"/>
        <v>1</v>
      </c>
      <c r="J387">
        <f t="shared" si="22"/>
        <v>1</v>
      </c>
      <c r="K387">
        <f t="shared" si="23"/>
        <v>1</v>
      </c>
      <c r="L387">
        <f t="shared" si="24"/>
        <v>1</v>
      </c>
      <c r="M387">
        <f t="shared" si="25"/>
        <v>1</v>
      </c>
      <c r="N387">
        <f t="shared" si="26"/>
        <v>5</v>
      </c>
    </row>
    <row r="388" spans="1:14">
      <c r="A388" t="s">
        <v>19</v>
      </c>
      <c r="B388">
        <v>0.51853544372511395</v>
      </c>
      <c r="C388">
        <v>0.75599187876399887</v>
      </c>
      <c r="D388">
        <v>0.57836329802268738</v>
      </c>
      <c r="E388">
        <v>0.98801968916348959</v>
      </c>
      <c r="F388">
        <v>0.97504965575603597</v>
      </c>
      <c r="H388">
        <f>IF(N388&gt;0,SUM(B388:F388)/N388,0)</f>
        <v>0.76319199308626517</v>
      </c>
      <c r="I388">
        <f t="shared" si="21"/>
        <v>1</v>
      </c>
      <c r="J388">
        <f t="shared" si="22"/>
        <v>1</v>
      </c>
      <c r="K388">
        <f t="shared" si="23"/>
        <v>1</v>
      </c>
      <c r="L388">
        <f t="shared" si="24"/>
        <v>1</v>
      </c>
      <c r="M388">
        <f t="shared" si="25"/>
        <v>1</v>
      </c>
      <c r="N388">
        <f t="shared" si="26"/>
        <v>5</v>
      </c>
    </row>
    <row r="389" spans="1:14">
      <c r="A389" t="s">
        <v>48</v>
      </c>
      <c r="B389">
        <v>0.93000470388371359</v>
      </c>
      <c r="C389">
        <v>0.91862428734242796</v>
      </c>
      <c r="D389">
        <v>0.69922928313665245</v>
      </c>
      <c r="E389">
        <v>0.6917867434050925</v>
      </c>
      <c r="F389">
        <v>0.65569604502811274</v>
      </c>
      <c r="H389">
        <f>IF(N389&gt;0,SUM(B389:F389)/N389,0)</f>
        <v>0.77906821255919989</v>
      </c>
      <c r="I389">
        <f t="shared" si="21"/>
        <v>1</v>
      </c>
      <c r="J389">
        <f t="shared" si="22"/>
        <v>1</v>
      </c>
      <c r="K389">
        <f t="shared" si="23"/>
        <v>1</v>
      </c>
      <c r="L389">
        <f t="shared" si="24"/>
        <v>1</v>
      </c>
      <c r="M389">
        <f t="shared" si="25"/>
        <v>1</v>
      </c>
      <c r="N389">
        <f t="shared" si="26"/>
        <v>5</v>
      </c>
    </row>
    <row r="390" spans="1:14">
      <c r="A390" t="s">
        <v>64</v>
      </c>
      <c r="B390">
        <v>1.2650042550247345</v>
      </c>
      <c r="C390">
        <v>1.0435829049476146</v>
      </c>
      <c r="D390">
        <v>0.67227541581596162</v>
      </c>
      <c r="E390">
        <v>0.50435798494658091</v>
      </c>
      <c r="F390">
        <v>0.54074036144145654</v>
      </c>
      <c r="H390">
        <f>IF(N390&gt;0,SUM(B390:F390)/N390,0)</f>
        <v>0.80519218443526963</v>
      </c>
      <c r="I390">
        <f t="shared" si="21"/>
        <v>1</v>
      </c>
      <c r="J390">
        <f t="shared" si="22"/>
        <v>1</v>
      </c>
      <c r="K390">
        <f t="shared" si="23"/>
        <v>1</v>
      </c>
      <c r="L390">
        <f t="shared" si="24"/>
        <v>1</v>
      </c>
      <c r="M390">
        <f t="shared" si="25"/>
        <v>1</v>
      </c>
      <c r="N390">
        <f t="shared" si="26"/>
        <v>5</v>
      </c>
    </row>
    <row r="391" spans="1:14">
      <c r="A391" t="s">
        <v>75</v>
      </c>
      <c r="B391">
        <v>0.94283954398723613</v>
      </c>
      <c r="C391">
        <v>0.90291873630237907</v>
      </c>
      <c r="D391">
        <v>0.72455428239147668</v>
      </c>
      <c r="E391">
        <v>0.71780812972273045</v>
      </c>
      <c r="F391">
        <v>0.7696904275426697</v>
      </c>
      <c r="H391">
        <f>IF(N391&gt;0,SUM(B391:F391)/N391,0)</f>
        <v>0.81156222398929834</v>
      </c>
      <c r="I391">
        <f t="shared" si="21"/>
        <v>1</v>
      </c>
      <c r="J391">
        <f t="shared" si="22"/>
        <v>1</v>
      </c>
      <c r="K391">
        <f t="shared" si="23"/>
        <v>1</v>
      </c>
      <c r="L391">
        <f t="shared" si="24"/>
        <v>1</v>
      </c>
      <c r="M391">
        <f t="shared" si="25"/>
        <v>1</v>
      </c>
      <c r="N391">
        <f t="shared" si="26"/>
        <v>5</v>
      </c>
    </row>
    <row r="392" spans="1:14">
      <c r="A392" t="s">
        <v>23</v>
      </c>
      <c r="B392">
        <v>0.42001294964028774</v>
      </c>
      <c r="C392">
        <v>0.46593101543312915</v>
      </c>
      <c r="D392">
        <v>0.92154004708275061</v>
      </c>
      <c r="E392">
        <v>1.0642871954210249</v>
      </c>
      <c r="F392">
        <v>1.2640070280933466</v>
      </c>
      <c r="H392">
        <f>IF(N392&gt;0,SUM(B392:F392)/N392,0)</f>
        <v>0.82715564713410783</v>
      </c>
      <c r="I392">
        <f t="shared" si="21"/>
        <v>1</v>
      </c>
      <c r="J392">
        <f t="shared" si="22"/>
        <v>1</v>
      </c>
      <c r="K392">
        <f t="shared" si="23"/>
        <v>1</v>
      </c>
      <c r="L392">
        <f t="shared" si="24"/>
        <v>1</v>
      </c>
      <c r="M392">
        <f t="shared" si="25"/>
        <v>1</v>
      </c>
      <c r="N392">
        <f t="shared" si="26"/>
        <v>5</v>
      </c>
    </row>
    <row r="393" spans="1:14">
      <c r="A393" t="s">
        <v>210</v>
      </c>
      <c r="B393">
        <v>0.93354199433906282</v>
      </c>
      <c r="C393">
        <v>1.1871302603873544</v>
      </c>
      <c r="D393">
        <v>0.68248345643196073</v>
      </c>
      <c r="E393">
        <v>0.61096563649803926</v>
      </c>
      <c r="F393">
        <v>0.72982612424973903</v>
      </c>
      <c r="H393">
        <f>IF(N393&gt;0,SUM(B393:F393)/N393,0)</f>
        <v>0.82878949438123117</v>
      </c>
      <c r="I393">
        <f t="shared" si="21"/>
        <v>1</v>
      </c>
      <c r="J393">
        <f t="shared" si="22"/>
        <v>1</v>
      </c>
      <c r="K393">
        <f t="shared" si="23"/>
        <v>1</v>
      </c>
      <c r="L393">
        <f t="shared" si="24"/>
        <v>1</v>
      </c>
      <c r="M393">
        <f t="shared" si="25"/>
        <v>1</v>
      </c>
      <c r="N393">
        <f t="shared" si="26"/>
        <v>5</v>
      </c>
    </row>
    <row r="394" spans="1:14">
      <c r="A394" t="s">
        <v>78</v>
      </c>
      <c r="B394">
        <v>1.1457966671597599</v>
      </c>
      <c r="C394">
        <v>1.061659209248482</v>
      </c>
      <c r="D394">
        <v>0.70105672658404405</v>
      </c>
      <c r="E394">
        <v>0.59825694284828679</v>
      </c>
      <c r="F394">
        <v>0.63918287772409876</v>
      </c>
      <c r="H394">
        <f>IF(N394&gt;0,SUM(B394:F394)/N394,0)</f>
        <v>0.82919048471293433</v>
      </c>
      <c r="I394">
        <f t="shared" si="21"/>
        <v>1</v>
      </c>
      <c r="J394">
        <f t="shared" si="22"/>
        <v>1</v>
      </c>
      <c r="K394">
        <f t="shared" si="23"/>
        <v>1</v>
      </c>
      <c r="L394">
        <f t="shared" si="24"/>
        <v>1</v>
      </c>
      <c r="M394">
        <f t="shared" si="25"/>
        <v>1</v>
      </c>
      <c r="N394">
        <f t="shared" si="26"/>
        <v>5</v>
      </c>
    </row>
    <row r="395" spans="1:14">
      <c r="A395" t="s">
        <v>44</v>
      </c>
      <c r="B395">
        <v>1.2122948278720229</v>
      </c>
      <c r="C395">
        <v>1.1583756970594554</v>
      </c>
      <c r="D395">
        <v>0.6289578855061384</v>
      </c>
      <c r="E395">
        <v>0.55099093414211431</v>
      </c>
      <c r="F395">
        <v>0.64979592368443961</v>
      </c>
      <c r="H395">
        <f>IF(N395&gt;0,SUM(B395:F395)/N395,0)</f>
        <v>0.84008305365283409</v>
      </c>
      <c r="I395">
        <f t="shared" si="21"/>
        <v>1</v>
      </c>
      <c r="J395">
        <f t="shared" si="22"/>
        <v>1</v>
      </c>
      <c r="K395">
        <f t="shared" si="23"/>
        <v>1</v>
      </c>
      <c r="L395">
        <f t="shared" si="24"/>
        <v>1</v>
      </c>
      <c r="M395">
        <f t="shared" si="25"/>
        <v>1</v>
      </c>
      <c r="N395">
        <f t="shared" si="26"/>
        <v>5</v>
      </c>
    </row>
    <row r="396" spans="1:14">
      <c r="A396" t="s">
        <v>172</v>
      </c>
      <c r="B396">
        <v>1.3250020029468186</v>
      </c>
      <c r="C396">
        <v>1.1051802023788087</v>
      </c>
      <c r="D396">
        <v>0.69095178692415349</v>
      </c>
      <c r="E396">
        <v>0.52415917280707203</v>
      </c>
      <c r="F396">
        <v>0.56591605398033717</v>
      </c>
      <c r="H396">
        <f>IF(N396&gt;0,SUM(B396:F396)/N396,0)</f>
        <v>0.84224184380743794</v>
      </c>
      <c r="I396">
        <f t="shared" si="21"/>
        <v>1</v>
      </c>
      <c r="J396">
        <f t="shared" si="22"/>
        <v>1</v>
      </c>
      <c r="K396">
        <f t="shared" si="23"/>
        <v>1</v>
      </c>
      <c r="L396">
        <f t="shared" si="24"/>
        <v>1</v>
      </c>
      <c r="M396">
        <f t="shared" si="25"/>
        <v>1</v>
      </c>
      <c r="N396">
        <f t="shared" si="26"/>
        <v>5</v>
      </c>
    </row>
    <row r="397" spans="1:14">
      <c r="A397" t="s">
        <v>6</v>
      </c>
      <c r="B397">
        <v>0.74172319677857546</v>
      </c>
      <c r="C397">
        <v>0.83429641831742263</v>
      </c>
      <c r="D397">
        <v>0.74976216391995942</v>
      </c>
      <c r="E397">
        <v>0.84461898580441663</v>
      </c>
      <c r="F397">
        <v>1.066793099893252</v>
      </c>
      <c r="H397">
        <f>IF(N397&gt;0,SUM(B397:F397)/N397,0)</f>
        <v>0.84743877294272529</v>
      </c>
      <c r="I397">
        <f t="shared" si="21"/>
        <v>1</v>
      </c>
      <c r="J397">
        <f t="shared" si="22"/>
        <v>1</v>
      </c>
      <c r="K397">
        <f t="shared" si="23"/>
        <v>1</v>
      </c>
      <c r="L397">
        <f t="shared" si="24"/>
        <v>1</v>
      </c>
      <c r="M397">
        <f t="shared" si="25"/>
        <v>1</v>
      </c>
      <c r="N397">
        <f t="shared" si="26"/>
        <v>5</v>
      </c>
    </row>
    <row r="398" spans="1:14">
      <c r="A398" t="s">
        <v>208</v>
      </c>
      <c r="B398">
        <v>1.2038858837599129</v>
      </c>
      <c r="C398">
        <v>1.099465835591819</v>
      </c>
      <c r="D398">
        <v>0.70783598466827435</v>
      </c>
      <c r="E398">
        <v>0.63423739982068095</v>
      </c>
      <c r="F398">
        <v>0.66739135183367027</v>
      </c>
      <c r="H398">
        <f>IF(N398&gt;0,SUM(B398:F398)/N398,0)</f>
        <v>0.86256329113487151</v>
      </c>
      <c r="I398">
        <f t="shared" si="21"/>
        <v>1</v>
      </c>
      <c r="J398">
        <f t="shared" si="22"/>
        <v>1</v>
      </c>
      <c r="K398">
        <f t="shared" si="23"/>
        <v>1</v>
      </c>
      <c r="L398">
        <f t="shared" si="24"/>
        <v>1</v>
      </c>
      <c r="M398">
        <f t="shared" si="25"/>
        <v>1</v>
      </c>
      <c r="N398">
        <f t="shared" si="26"/>
        <v>5</v>
      </c>
    </row>
    <row r="399" spans="1:14">
      <c r="A399" t="s">
        <v>84</v>
      </c>
      <c r="B399">
        <v>1.261280572598688</v>
      </c>
      <c r="C399">
        <v>1.0641877498737724</v>
      </c>
      <c r="D399">
        <v>0.63597959316257802</v>
      </c>
      <c r="E399">
        <v>0.57952225801858726</v>
      </c>
      <c r="F399">
        <v>0.84677910905061937</v>
      </c>
      <c r="H399">
        <f>IF(N399&gt;0,SUM(B399:F399)/N399,0)</f>
        <v>0.87754985654084905</v>
      </c>
      <c r="I399">
        <f t="shared" si="21"/>
        <v>1</v>
      </c>
      <c r="J399">
        <f t="shared" si="22"/>
        <v>1</v>
      </c>
      <c r="K399">
        <f t="shared" si="23"/>
        <v>1</v>
      </c>
      <c r="L399">
        <f t="shared" si="24"/>
        <v>1</v>
      </c>
      <c r="M399">
        <f t="shared" si="25"/>
        <v>1</v>
      </c>
      <c r="N399">
        <f t="shared" si="26"/>
        <v>5</v>
      </c>
    </row>
    <row r="400" spans="1:14">
      <c r="A400" t="s">
        <v>509</v>
      </c>
      <c r="B400">
        <v>0.9209956138346489</v>
      </c>
      <c r="C400">
        <v>1.3514432543263648</v>
      </c>
      <c r="D400">
        <v>0.73045690195819712</v>
      </c>
      <c r="E400">
        <v>0.60818270507265704</v>
      </c>
      <c r="F400">
        <v>0.94068362826858942</v>
      </c>
      <c r="H400">
        <f>IF(N400&gt;0,SUM(B400:F400)/N400,0)</f>
        <v>0.91035242069209144</v>
      </c>
      <c r="I400">
        <f t="shared" si="21"/>
        <v>1</v>
      </c>
      <c r="J400">
        <f t="shared" si="22"/>
        <v>1</v>
      </c>
      <c r="K400">
        <f t="shared" si="23"/>
        <v>1</v>
      </c>
      <c r="L400">
        <f t="shared" si="24"/>
        <v>1</v>
      </c>
      <c r="M400">
        <f t="shared" si="25"/>
        <v>1</v>
      </c>
      <c r="N400">
        <f t="shared" si="26"/>
        <v>5</v>
      </c>
    </row>
    <row r="401" spans="1:14">
      <c r="A401" t="s">
        <v>31</v>
      </c>
      <c r="B401">
        <v>0</v>
      </c>
      <c r="C401">
        <v>1.7343858526419431</v>
      </c>
      <c r="D401">
        <v>1.0141002773576053</v>
      </c>
      <c r="E401">
        <v>0.56172358732138228</v>
      </c>
      <c r="F401">
        <v>0.66007360459624176</v>
      </c>
      <c r="H401">
        <f>IF(N401&gt;0,SUM(B401:F401)/N401,0)</f>
        <v>0.99257083047929318</v>
      </c>
      <c r="I401">
        <f t="shared" si="21"/>
        <v>0</v>
      </c>
      <c r="J401">
        <f t="shared" si="22"/>
        <v>1</v>
      </c>
      <c r="K401">
        <f t="shared" si="23"/>
        <v>1</v>
      </c>
      <c r="L401">
        <f t="shared" si="24"/>
        <v>1</v>
      </c>
      <c r="M401">
        <f t="shared" si="25"/>
        <v>1</v>
      </c>
      <c r="N401">
        <f t="shared" si="26"/>
        <v>4</v>
      </c>
    </row>
    <row r="402" spans="1:14">
      <c r="A402" t="s">
        <v>55</v>
      </c>
      <c r="B402">
        <v>2.7375272098945072</v>
      </c>
      <c r="C402">
        <v>0.82538435647668407</v>
      </c>
      <c r="D402">
        <v>0.29515831897095435</v>
      </c>
      <c r="E402">
        <v>0.13658261415745063</v>
      </c>
      <c r="F402">
        <v>0</v>
      </c>
      <c r="H402">
        <f>IF(N402&gt;0,SUM(B402:F402)/N402,0)</f>
        <v>0.99866312487489906</v>
      </c>
      <c r="I402">
        <f t="shared" si="21"/>
        <v>1</v>
      </c>
      <c r="J402">
        <f t="shared" si="22"/>
        <v>1</v>
      </c>
      <c r="K402">
        <f t="shared" si="23"/>
        <v>1</v>
      </c>
      <c r="L402">
        <f t="shared" si="24"/>
        <v>1</v>
      </c>
      <c r="M402">
        <f t="shared" si="25"/>
        <v>0</v>
      </c>
      <c r="N402">
        <f t="shared" si="26"/>
        <v>4</v>
      </c>
    </row>
    <row r="403" spans="1:14">
      <c r="A403" t="s">
        <v>45</v>
      </c>
      <c r="B403">
        <v>1.2619848331612302</v>
      </c>
      <c r="C403">
        <v>1.6870996765448729</v>
      </c>
      <c r="D403">
        <v>1.0648492326906438</v>
      </c>
      <c r="E403">
        <v>0.65055127512977828</v>
      </c>
      <c r="F403">
        <v>0.6822527376178853</v>
      </c>
      <c r="H403">
        <f>IF(N403&gt;0,SUM(B403:F403)/N403,0)</f>
        <v>1.0693475510288821</v>
      </c>
      <c r="I403">
        <f t="shared" si="21"/>
        <v>1</v>
      </c>
      <c r="J403">
        <f t="shared" si="22"/>
        <v>1</v>
      </c>
      <c r="K403">
        <f t="shared" si="23"/>
        <v>1</v>
      </c>
      <c r="L403">
        <f t="shared" si="24"/>
        <v>1</v>
      </c>
      <c r="M403">
        <f t="shared" si="25"/>
        <v>1</v>
      </c>
      <c r="N403">
        <f t="shared" si="26"/>
        <v>5</v>
      </c>
    </row>
    <row r="404" spans="1:14">
      <c r="A404" t="s">
        <v>535</v>
      </c>
      <c r="B404">
        <v>1.0477137906780456</v>
      </c>
      <c r="C404">
        <v>1.1109483819308317</v>
      </c>
      <c r="D404">
        <v>0</v>
      </c>
      <c r="E404">
        <v>0</v>
      </c>
      <c r="F404">
        <v>0</v>
      </c>
      <c r="H404">
        <f>IF(N404&gt;0,SUM(B404:F404)/N404,0)</f>
        <v>1.0793310863044385</v>
      </c>
      <c r="I404">
        <f t="shared" si="21"/>
        <v>1</v>
      </c>
      <c r="J404">
        <f t="shared" si="22"/>
        <v>1</v>
      </c>
      <c r="K404">
        <f t="shared" si="23"/>
        <v>0</v>
      </c>
      <c r="L404">
        <f t="shared" si="24"/>
        <v>0</v>
      </c>
      <c r="M404">
        <f t="shared" si="25"/>
        <v>0</v>
      </c>
      <c r="N404">
        <f t="shared" si="26"/>
        <v>2</v>
      </c>
    </row>
    <row r="405" spans="1:14">
      <c r="A405" t="s">
        <v>394</v>
      </c>
      <c r="B405">
        <v>0.73945524162765564</v>
      </c>
      <c r="C405">
        <v>1.5277271916256159</v>
      </c>
      <c r="D405">
        <v>1.0085326988824757</v>
      </c>
      <c r="E405">
        <v>0.95852343411302265</v>
      </c>
      <c r="F405">
        <v>1.2035331465534347</v>
      </c>
      <c r="H405">
        <f>IF(N405&gt;0,SUM(B405:F405)/N405,0)</f>
        <v>1.0875543425604408</v>
      </c>
      <c r="I405">
        <f t="shared" si="21"/>
        <v>1</v>
      </c>
      <c r="J405">
        <f t="shared" si="22"/>
        <v>1</v>
      </c>
      <c r="K405">
        <f t="shared" si="23"/>
        <v>1</v>
      </c>
      <c r="L405">
        <f t="shared" si="24"/>
        <v>1</v>
      </c>
      <c r="M405">
        <f t="shared" si="25"/>
        <v>1</v>
      </c>
      <c r="N405">
        <f t="shared" si="26"/>
        <v>5</v>
      </c>
    </row>
    <row r="406" spans="1:14">
      <c r="A406" t="s">
        <v>253</v>
      </c>
      <c r="B406">
        <v>0.74286541375545834</v>
      </c>
      <c r="C406">
        <v>0.67063276570151165</v>
      </c>
      <c r="D406">
        <v>2.4880594855818421</v>
      </c>
      <c r="E406">
        <v>0.90873449408609341</v>
      </c>
      <c r="F406">
        <v>0.74908530423177333</v>
      </c>
      <c r="H406">
        <f>IF(N406&gt;0,SUM(B406:F406)/N406,0)</f>
        <v>1.1118754926713357</v>
      </c>
      <c r="I406">
        <f t="shared" si="21"/>
        <v>1</v>
      </c>
      <c r="J406">
        <f t="shared" si="22"/>
        <v>1</v>
      </c>
      <c r="K406">
        <f t="shared" si="23"/>
        <v>1</v>
      </c>
      <c r="L406">
        <f t="shared" si="24"/>
        <v>1</v>
      </c>
      <c r="M406">
        <f t="shared" si="25"/>
        <v>1</v>
      </c>
      <c r="N406">
        <f t="shared" si="26"/>
        <v>5</v>
      </c>
    </row>
    <row r="407" spans="1:14">
      <c r="A407" t="s">
        <v>562</v>
      </c>
      <c r="B407">
        <v>1.4721922005571031</v>
      </c>
      <c r="C407">
        <v>1.5545508907679835</v>
      </c>
      <c r="D407">
        <v>0.86854392562856519</v>
      </c>
      <c r="E407">
        <v>0.78997370208037532</v>
      </c>
      <c r="F407">
        <v>0.97233183594269168</v>
      </c>
      <c r="H407">
        <f>IF(N407&gt;0,SUM(B407:F407)/N407,0)</f>
        <v>1.1315185109953438</v>
      </c>
      <c r="I407">
        <f t="shared" si="21"/>
        <v>1</v>
      </c>
      <c r="J407">
        <f t="shared" si="22"/>
        <v>1</v>
      </c>
      <c r="K407">
        <f t="shared" si="23"/>
        <v>1</v>
      </c>
      <c r="L407">
        <f t="shared" si="24"/>
        <v>1</v>
      </c>
      <c r="M407">
        <f t="shared" si="25"/>
        <v>1</v>
      </c>
      <c r="N407">
        <f t="shared" si="26"/>
        <v>5</v>
      </c>
    </row>
    <row r="408" spans="1:14">
      <c r="A408" t="s">
        <v>39</v>
      </c>
      <c r="B408">
        <v>0</v>
      </c>
      <c r="C408">
        <v>0.96319620508676973</v>
      </c>
      <c r="D408">
        <v>0.87316471540162122</v>
      </c>
      <c r="E408">
        <v>1.165046303890688</v>
      </c>
      <c r="F408">
        <v>1.5740596232534934</v>
      </c>
      <c r="H408">
        <f>IF(N408&gt;0,SUM(B408:F408)/N408,0)</f>
        <v>1.1438667119081432</v>
      </c>
      <c r="I408">
        <f t="shared" ref="I408:I471" si="27">IF(B408&gt;0,1,0)</f>
        <v>0</v>
      </c>
      <c r="J408">
        <f t="shared" ref="J408:J471" si="28">IF(C408&gt;0,1,0)</f>
        <v>1</v>
      </c>
      <c r="K408">
        <f t="shared" ref="K408:K471" si="29">IF(D408&gt;0,1,0)</f>
        <v>1</v>
      </c>
      <c r="L408">
        <f t="shared" ref="L408:L471" si="30">IF(E408&gt;0,1,0)</f>
        <v>1</v>
      </c>
      <c r="M408">
        <f t="shared" ref="M408:M471" si="31">IF(F408&gt;0,1,0)</f>
        <v>1</v>
      </c>
      <c r="N408">
        <f t="shared" ref="N408:N471" si="32">SUM(I408:M408)</f>
        <v>4</v>
      </c>
    </row>
    <row r="409" spans="1:14">
      <c r="A409" t="s">
        <v>151</v>
      </c>
      <c r="B409">
        <v>1.2546925922259866</v>
      </c>
      <c r="C409">
        <v>1.4267918633921721</v>
      </c>
      <c r="D409">
        <v>1.0327033966882393</v>
      </c>
      <c r="E409">
        <v>0.89870620278945546</v>
      </c>
      <c r="F409">
        <v>1.1626298178980417</v>
      </c>
      <c r="H409">
        <f>IF(N409&gt;0,SUM(B409:F409)/N409,0)</f>
        <v>1.155104774598779</v>
      </c>
      <c r="I409">
        <f t="shared" si="27"/>
        <v>1</v>
      </c>
      <c r="J409">
        <f t="shared" si="28"/>
        <v>1</v>
      </c>
      <c r="K409">
        <f t="shared" si="29"/>
        <v>1</v>
      </c>
      <c r="L409">
        <f t="shared" si="30"/>
        <v>1</v>
      </c>
      <c r="M409">
        <f t="shared" si="31"/>
        <v>1</v>
      </c>
      <c r="N409">
        <f t="shared" si="32"/>
        <v>5</v>
      </c>
    </row>
    <row r="410" spans="1:14">
      <c r="A410" t="s">
        <v>29</v>
      </c>
      <c r="B410">
        <v>0</v>
      </c>
      <c r="C410">
        <v>1.2602049676161038</v>
      </c>
      <c r="D410">
        <v>1.0519845405057864</v>
      </c>
      <c r="E410">
        <v>0.99102311691985834</v>
      </c>
      <c r="F410">
        <v>1.3828997427597085</v>
      </c>
      <c r="H410">
        <f>IF(N410&gt;0,SUM(B410:F410)/N410,0)</f>
        <v>1.1715280919503643</v>
      </c>
      <c r="I410">
        <f t="shared" si="27"/>
        <v>0</v>
      </c>
      <c r="J410">
        <f t="shared" si="28"/>
        <v>1</v>
      </c>
      <c r="K410">
        <f t="shared" si="29"/>
        <v>1</v>
      </c>
      <c r="L410">
        <f t="shared" si="30"/>
        <v>1</v>
      </c>
      <c r="M410">
        <f t="shared" si="31"/>
        <v>1</v>
      </c>
      <c r="N410">
        <f t="shared" si="32"/>
        <v>4</v>
      </c>
    </row>
    <row r="411" spans="1:14">
      <c r="A411" t="s">
        <v>558</v>
      </c>
      <c r="B411">
        <v>0</v>
      </c>
      <c r="C411">
        <v>1.3185960652060511</v>
      </c>
      <c r="D411">
        <v>1.1296521460475006</v>
      </c>
      <c r="E411">
        <v>1.6806274689496763</v>
      </c>
      <c r="F411">
        <v>0.67652040941731617</v>
      </c>
      <c r="H411">
        <f>IF(N411&gt;0,SUM(B411:F411)/N411,0)</f>
        <v>1.201349022405136</v>
      </c>
      <c r="I411">
        <f t="shared" si="27"/>
        <v>0</v>
      </c>
      <c r="J411">
        <f t="shared" si="28"/>
        <v>1</v>
      </c>
      <c r="K411">
        <f t="shared" si="29"/>
        <v>1</v>
      </c>
      <c r="L411">
        <f t="shared" si="30"/>
        <v>1</v>
      </c>
      <c r="M411">
        <f t="shared" si="31"/>
        <v>1</v>
      </c>
      <c r="N411">
        <f t="shared" si="32"/>
        <v>4</v>
      </c>
    </row>
    <row r="412" spans="1:14">
      <c r="A412" t="s">
        <v>474</v>
      </c>
      <c r="B412">
        <v>0</v>
      </c>
      <c r="C412">
        <v>0</v>
      </c>
      <c r="D412">
        <v>0</v>
      </c>
      <c r="E412">
        <v>0</v>
      </c>
      <c r="F412">
        <v>1.2391582646062422</v>
      </c>
      <c r="H412">
        <f>IF(N412&gt;0,SUM(B412:F412)/N412,0)</f>
        <v>1.2391582646062422</v>
      </c>
      <c r="I412">
        <f t="shared" si="27"/>
        <v>0</v>
      </c>
      <c r="J412">
        <f t="shared" si="28"/>
        <v>0</v>
      </c>
      <c r="K412">
        <f t="shared" si="29"/>
        <v>0</v>
      </c>
      <c r="L412">
        <f t="shared" si="30"/>
        <v>0</v>
      </c>
      <c r="M412">
        <f t="shared" si="31"/>
        <v>1</v>
      </c>
      <c r="N412">
        <f t="shared" si="32"/>
        <v>1</v>
      </c>
    </row>
    <row r="413" spans="1:14">
      <c r="A413" t="s">
        <v>486</v>
      </c>
      <c r="B413">
        <v>2.5072610315041812</v>
      </c>
      <c r="C413">
        <v>2.0597443606707566</v>
      </c>
      <c r="D413">
        <v>0.89015433292225143</v>
      </c>
      <c r="E413">
        <v>0.5099946029774044</v>
      </c>
      <c r="F413">
        <v>0.61589793156936545</v>
      </c>
      <c r="H413">
        <f>IF(N413&gt;0,SUM(B413:F413)/N413,0)</f>
        <v>1.3166104519287918</v>
      </c>
      <c r="I413">
        <f t="shared" si="27"/>
        <v>1</v>
      </c>
      <c r="J413">
        <f t="shared" si="28"/>
        <v>1</v>
      </c>
      <c r="K413">
        <f t="shared" si="29"/>
        <v>1</v>
      </c>
      <c r="L413">
        <f t="shared" si="30"/>
        <v>1</v>
      </c>
      <c r="M413">
        <f t="shared" si="31"/>
        <v>1</v>
      </c>
      <c r="N413">
        <f t="shared" si="32"/>
        <v>5</v>
      </c>
    </row>
    <row r="414" spans="1:14">
      <c r="A414" t="s">
        <v>13</v>
      </c>
      <c r="B414">
        <v>0</v>
      </c>
      <c r="C414">
        <v>1.3136818524928733</v>
      </c>
      <c r="D414">
        <v>0.79278464911422142</v>
      </c>
      <c r="E414">
        <v>1.297497219319633</v>
      </c>
      <c r="F414">
        <v>1.9135398041492775</v>
      </c>
      <c r="H414">
        <f>IF(N414&gt;0,SUM(B414:F414)/N414,0)</f>
        <v>1.3293758812690013</v>
      </c>
      <c r="I414">
        <f t="shared" si="27"/>
        <v>0</v>
      </c>
      <c r="J414">
        <f t="shared" si="28"/>
        <v>1</v>
      </c>
      <c r="K414">
        <f t="shared" si="29"/>
        <v>1</v>
      </c>
      <c r="L414">
        <f t="shared" si="30"/>
        <v>1</v>
      </c>
      <c r="M414">
        <f t="shared" si="31"/>
        <v>1</v>
      </c>
      <c r="N414">
        <f t="shared" si="32"/>
        <v>4</v>
      </c>
    </row>
    <row r="415" spans="1:14">
      <c r="A415" t="s">
        <v>490</v>
      </c>
      <c r="B415">
        <v>1.9991489269893625</v>
      </c>
      <c r="C415">
        <v>1.7782181693615697</v>
      </c>
      <c r="D415">
        <v>1.0780406500511563</v>
      </c>
      <c r="E415">
        <v>0.89340464112990292</v>
      </c>
      <c r="F415">
        <v>1.0578371720997142</v>
      </c>
      <c r="H415">
        <f>IF(N415&gt;0,SUM(B415:F415)/N415,0)</f>
        <v>1.3613299119263413</v>
      </c>
      <c r="I415">
        <f t="shared" si="27"/>
        <v>1</v>
      </c>
      <c r="J415">
        <f t="shared" si="28"/>
        <v>1</v>
      </c>
      <c r="K415">
        <f t="shared" si="29"/>
        <v>1</v>
      </c>
      <c r="L415">
        <f t="shared" si="30"/>
        <v>1</v>
      </c>
      <c r="M415">
        <f t="shared" si="31"/>
        <v>1</v>
      </c>
      <c r="N415">
        <f t="shared" si="32"/>
        <v>5</v>
      </c>
    </row>
    <row r="416" spans="1:14">
      <c r="A416" t="s">
        <v>68</v>
      </c>
      <c r="B416">
        <v>3.4771722159277503</v>
      </c>
      <c r="C416">
        <v>1.5241111133179863</v>
      </c>
      <c r="D416">
        <v>0.71105431773469752</v>
      </c>
      <c r="E416">
        <v>0.62060362271130642</v>
      </c>
      <c r="F416">
        <v>0.59711774797598127</v>
      </c>
      <c r="H416">
        <f>IF(N416&gt;0,SUM(B416:F416)/N416,0)</f>
        <v>1.3860118035335443</v>
      </c>
      <c r="I416">
        <f t="shared" si="27"/>
        <v>1</v>
      </c>
      <c r="J416">
        <f t="shared" si="28"/>
        <v>1</v>
      </c>
      <c r="K416">
        <f t="shared" si="29"/>
        <v>1</v>
      </c>
      <c r="L416">
        <f t="shared" si="30"/>
        <v>1</v>
      </c>
      <c r="M416">
        <f t="shared" si="31"/>
        <v>1</v>
      </c>
      <c r="N416">
        <f t="shared" si="32"/>
        <v>5</v>
      </c>
    </row>
    <row r="417" spans="1:14">
      <c r="A417" t="s">
        <v>38</v>
      </c>
      <c r="B417">
        <v>2.2699650147145376</v>
      </c>
      <c r="C417">
        <v>2.3181951290102387</v>
      </c>
      <c r="D417">
        <v>0.90147367076342122</v>
      </c>
      <c r="E417">
        <v>0.84506276882288045</v>
      </c>
      <c r="F417">
        <v>0.64800896627716831</v>
      </c>
      <c r="H417">
        <f>IF(N417&gt;0,SUM(B417:F417)/N417,0)</f>
        <v>1.3965411099176492</v>
      </c>
      <c r="I417">
        <f t="shared" si="27"/>
        <v>1</v>
      </c>
      <c r="J417">
        <f t="shared" si="28"/>
        <v>1</v>
      </c>
      <c r="K417">
        <f t="shared" si="29"/>
        <v>1</v>
      </c>
      <c r="L417">
        <f t="shared" si="30"/>
        <v>1</v>
      </c>
      <c r="M417">
        <f t="shared" si="31"/>
        <v>1</v>
      </c>
      <c r="N417">
        <f t="shared" si="32"/>
        <v>5</v>
      </c>
    </row>
    <row r="418" spans="1:14">
      <c r="A418" t="s">
        <v>77</v>
      </c>
      <c r="B418">
        <v>2.1015526912648208</v>
      </c>
      <c r="C418">
        <v>1.8522341235081958</v>
      </c>
      <c r="D418">
        <v>1.1876795021556614</v>
      </c>
      <c r="E418">
        <v>1.0353489999578593</v>
      </c>
      <c r="F418">
        <v>1.0478333585311741</v>
      </c>
      <c r="H418">
        <f>IF(N418&gt;0,SUM(B418:F418)/N418,0)</f>
        <v>1.4449297350835424</v>
      </c>
      <c r="I418">
        <f t="shared" si="27"/>
        <v>1</v>
      </c>
      <c r="J418">
        <f t="shared" si="28"/>
        <v>1</v>
      </c>
      <c r="K418">
        <f t="shared" si="29"/>
        <v>1</v>
      </c>
      <c r="L418">
        <f t="shared" si="30"/>
        <v>1</v>
      </c>
      <c r="M418">
        <f t="shared" si="31"/>
        <v>1</v>
      </c>
      <c r="N418">
        <f t="shared" si="32"/>
        <v>5</v>
      </c>
    </row>
    <row r="419" spans="1:14">
      <c r="A419" t="s">
        <v>128</v>
      </c>
      <c r="B419">
        <v>2.2886910409419321</v>
      </c>
      <c r="C419">
        <v>1.8126820503518377</v>
      </c>
      <c r="D419">
        <v>1.0677371294117646</v>
      </c>
      <c r="E419">
        <v>1.0363874020321504</v>
      </c>
      <c r="F419">
        <v>1.272843544160132</v>
      </c>
      <c r="H419">
        <f>IF(N419&gt;0,SUM(B419:F419)/N419,0)</f>
        <v>1.4956682333795632</v>
      </c>
      <c r="I419">
        <f t="shared" si="27"/>
        <v>1</v>
      </c>
      <c r="J419">
        <f t="shared" si="28"/>
        <v>1</v>
      </c>
      <c r="K419">
        <f t="shared" si="29"/>
        <v>1</v>
      </c>
      <c r="L419">
        <f t="shared" si="30"/>
        <v>1</v>
      </c>
      <c r="M419">
        <f t="shared" si="31"/>
        <v>1</v>
      </c>
      <c r="N419">
        <f t="shared" si="32"/>
        <v>5</v>
      </c>
    </row>
    <row r="420" spans="1:14">
      <c r="A420" t="s">
        <v>3</v>
      </c>
      <c r="B420">
        <v>1.4530843650829124</v>
      </c>
      <c r="C420">
        <v>1.1858862647302904</v>
      </c>
      <c r="D420">
        <v>1.1402706488742165</v>
      </c>
      <c r="E420">
        <v>1.3916273956903711</v>
      </c>
      <c r="F420">
        <v>2.4626921702125539</v>
      </c>
      <c r="H420">
        <f>IF(N420&gt;0,SUM(B420:F420)/N420,0)</f>
        <v>1.5267121689180689</v>
      </c>
      <c r="I420">
        <f t="shared" si="27"/>
        <v>1</v>
      </c>
      <c r="J420">
        <f t="shared" si="28"/>
        <v>1</v>
      </c>
      <c r="K420">
        <f t="shared" si="29"/>
        <v>1</v>
      </c>
      <c r="L420">
        <f t="shared" si="30"/>
        <v>1</v>
      </c>
      <c r="M420">
        <f t="shared" si="31"/>
        <v>1</v>
      </c>
      <c r="N420">
        <f t="shared" si="32"/>
        <v>5</v>
      </c>
    </row>
    <row r="421" spans="1:14">
      <c r="A421" t="s">
        <v>561</v>
      </c>
      <c r="B421">
        <v>1.8075989952099987</v>
      </c>
      <c r="C421">
        <v>1.7597363481750494</v>
      </c>
      <c r="D421">
        <v>2.0537669866959343</v>
      </c>
      <c r="E421">
        <v>1.2479440326158362</v>
      </c>
      <c r="F421">
        <v>0.84372102378335345</v>
      </c>
      <c r="H421">
        <f>IF(N421&gt;0,SUM(B421:F421)/N421,0)</f>
        <v>1.5425534772960345</v>
      </c>
      <c r="I421">
        <f t="shared" si="27"/>
        <v>1</v>
      </c>
      <c r="J421">
        <f t="shared" si="28"/>
        <v>1</v>
      </c>
      <c r="K421">
        <f t="shared" si="29"/>
        <v>1</v>
      </c>
      <c r="L421">
        <f t="shared" si="30"/>
        <v>1</v>
      </c>
      <c r="M421">
        <f t="shared" si="31"/>
        <v>1</v>
      </c>
      <c r="N421">
        <f t="shared" si="32"/>
        <v>5</v>
      </c>
    </row>
    <row r="422" spans="1:14">
      <c r="A422" t="s">
        <v>511</v>
      </c>
      <c r="B422">
        <v>1.5858813513915762</v>
      </c>
      <c r="C422">
        <v>0</v>
      </c>
      <c r="D422">
        <v>0</v>
      </c>
      <c r="E422">
        <v>0</v>
      </c>
      <c r="F422">
        <v>0</v>
      </c>
      <c r="H422">
        <f>IF(N422&gt;0,SUM(B422:F422)/N422,0)</f>
        <v>1.5858813513915762</v>
      </c>
      <c r="I422">
        <f t="shared" si="27"/>
        <v>1</v>
      </c>
      <c r="J422">
        <f t="shared" si="28"/>
        <v>0</v>
      </c>
      <c r="K422">
        <f t="shared" si="29"/>
        <v>0</v>
      </c>
      <c r="L422">
        <f t="shared" si="30"/>
        <v>0</v>
      </c>
      <c r="M422">
        <f t="shared" si="31"/>
        <v>0</v>
      </c>
      <c r="N422">
        <f t="shared" si="32"/>
        <v>1</v>
      </c>
    </row>
    <row r="423" spans="1:14">
      <c r="A423" t="s">
        <v>69</v>
      </c>
      <c r="B423">
        <v>2.5802841790892384</v>
      </c>
      <c r="C423">
        <v>2.3825857615739126</v>
      </c>
      <c r="D423">
        <v>1.1632325101488643</v>
      </c>
      <c r="E423">
        <v>0.8232776547936923</v>
      </c>
      <c r="F423">
        <v>0.98993240030477048</v>
      </c>
      <c r="H423">
        <f>IF(N423&gt;0,SUM(B423:F423)/N423,0)</f>
        <v>1.5878625011820955</v>
      </c>
      <c r="I423">
        <f t="shared" si="27"/>
        <v>1</v>
      </c>
      <c r="J423">
        <f t="shared" si="28"/>
        <v>1</v>
      </c>
      <c r="K423">
        <f t="shared" si="29"/>
        <v>1</v>
      </c>
      <c r="L423">
        <f t="shared" si="30"/>
        <v>1</v>
      </c>
      <c r="M423">
        <f t="shared" si="31"/>
        <v>1</v>
      </c>
      <c r="N423">
        <f t="shared" si="32"/>
        <v>5</v>
      </c>
    </row>
    <row r="424" spans="1:14">
      <c r="A424" t="s">
        <v>463</v>
      </c>
      <c r="B424">
        <v>1.5367366189555125</v>
      </c>
      <c r="C424">
        <v>1.5307399197735028</v>
      </c>
      <c r="D424">
        <v>1.3885536026373628</v>
      </c>
      <c r="E424">
        <v>1.4043517196918773</v>
      </c>
      <c r="F424">
        <v>2.1446727635885523</v>
      </c>
      <c r="H424">
        <f>IF(N424&gt;0,SUM(B424:F424)/N424,0)</f>
        <v>1.6010109249293616</v>
      </c>
      <c r="I424">
        <f t="shared" si="27"/>
        <v>1</v>
      </c>
      <c r="J424">
        <f t="shared" si="28"/>
        <v>1</v>
      </c>
      <c r="K424">
        <f t="shared" si="29"/>
        <v>1</v>
      </c>
      <c r="L424">
        <f t="shared" si="30"/>
        <v>1</v>
      </c>
      <c r="M424">
        <f t="shared" si="31"/>
        <v>1</v>
      </c>
      <c r="N424">
        <f t="shared" si="32"/>
        <v>5</v>
      </c>
    </row>
    <row r="425" spans="1:14">
      <c r="A425" t="s">
        <v>50</v>
      </c>
      <c r="B425">
        <v>1.9795111975892348</v>
      </c>
      <c r="C425">
        <v>2.1209889097132342</v>
      </c>
      <c r="D425">
        <v>1.5094674609469854</v>
      </c>
      <c r="E425">
        <v>1.207791593687638</v>
      </c>
      <c r="F425">
        <v>1.6996494955023127</v>
      </c>
      <c r="H425">
        <f>IF(N425&gt;0,SUM(B425:F425)/N425,0)</f>
        <v>1.7034817314878812</v>
      </c>
      <c r="I425">
        <f t="shared" si="27"/>
        <v>1</v>
      </c>
      <c r="J425">
        <f t="shared" si="28"/>
        <v>1</v>
      </c>
      <c r="K425">
        <f t="shared" si="29"/>
        <v>1</v>
      </c>
      <c r="L425">
        <f t="shared" si="30"/>
        <v>1</v>
      </c>
      <c r="M425">
        <f t="shared" si="31"/>
        <v>1</v>
      </c>
      <c r="N425">
        <f t="shared" si="32"/>
        <v>5</v>
      </c>
    </row>
    <row r="426" spans="1:14">
      <c r="A426" t="s">
        <v>331</v>
      </c>
      <c r="B426">
        <v>2.8464949694115971</v>
      </c>
      <c r="C426">
        <v>2.4971920086228643</v>
      </c>
      <c r="D426">
        <v>1.2538771629160106</v>
      </c>
      <c r="E426">
        <v>1.2497631609421795</v>
      </c>
      <c r="F426">
        <v>2.1752908087963188</v>
      </c>
      <c r="H426">
        <f>IF(N426&gt;0,SUM(B426:F426)/N426,0)</f>
        <v>2.004523622137794</v>
      </c>
      <c r="I426">
        <f t="shared" si="27"/>
        <v>1</v>
      </c>
      <c r="J426">
        <f t="shared" si="28"/>
        <v>1</v>
      </c>
      <c r="K426">
        <f t="shared" si="29"/>
        <v>1</v>
      </c>
      <c r="L426">
        <f t="shared" si="30"/>
        <v>1</v>
      </c>
      <c r="M426">
        <f t="shared" si="31"/>
        <v>1</v>
      </c>
      <c r="N426">
        <f t="shared" si="32"/>
        <v>5</v>
      </c>
    </row>
    <row r="427" spans="1:14">
      <c r="A427" t="s">
        <v>25</v>
      </c>
      <c r="B427">
        <v>1.876040019878604</v>
      </c>
      <c r="C427">
        <v>2.5153096569316076</v>
      </c>
      <c r="D427">
        <v>1.392516687502855</v>
      </c>
      <c r="E427">
        <v>1.7331194233995333</v>
      </c>
      <c r="F427">
        <v>2.6394572886708483</v>
      </c>
      <c r="H427">
        <f>IF(N427&gt;0,SUM(B427:F427)/N427,0)</f>
        <v>2.0312886152766896</v>
      </c>
      <c r="I427">
        <f t="shared" si="27"/>
        <v>1</v>
      </c>
      <c r="J427">
        <f t="shared" si="28"/>
        <v>1</v>
      </c>
      <c r="K427">
        <f t="shared" si="29"/>
        <v>1</v>
      </c>
      <c r="L427">
        <f t="shared" si="30"/>
        <v>1</v>
      </c>
      <c r="M427">
        <f t="shared" si="31"/>
        <v>1</v>
      </c>
      <c r="N427">
        <f t="shared" si="32"/>
        <v>5</v>
      </c>
    </row>
    <row r="428" spans="1:14">
      <c r="A428" t="s">
        <v>201</v>
      </c>
      <c r="B428">
        <v>3.9446366138869426</v>
      </c>
      <c r="C428">
        <v>3.3244641146380953</v>
      </c>
      <c r="D428">
        <v>1.5418864674432435</v>
      </c>
      <c r="E428">
        <v>0.98291323564605282</v>
      </c>
      <c r="F428">
        <v>1.0946147866805027</v>
      </c>
      <c r="H428">
        <f>IF(N428&gt;0,SUM(B428:F428)/N428,0)</f>
        <v>2.1777030436589668</v>
      </c>
      <c r="I428">
        <f t="shared" si="27"/>
        <v>1</v>
      </c>
      <c r="J428">
        <f t="shared" si="28"/>
        <v>1</v>
      </c>
      <c r="K428">
        <f t="shared" si="29"/>
        <v>1</v>
      </c>
      <c r="L428">
        <f t="shared" si="30"/>
        <v>1</v>
      </c>
      <c r="M428">
        <f t="shared" si="31"/>
        <v>1</v>
      </c>
      <c r="N428">
        <f t="shared" si="32"/>
        <v>5</v>
      </c>
    </row>
    <row r="429" spans="1:14">
      <c r="A429" t="s">
        <v>73</v>
      </c>
      <c r="B429">
        <v>2.8605747601364637</v>
      </c>
      <c r="C429">
        <v>2.7864340627010553</v>
      </c>
      <c r="D429">
        <v>1.9201489089529487</v>
      </c>
      <c r="E429">
        <v>1.8048891718556253</v>
      </c>
      <c r="F429">
        <v>1.796093934785111</v>
      </c>
      <c r="H429">
        <f>IF(N429&gt;0,SUM(B429:F429)/N429,0)</f>
        <v>2.2336281676862404</v>
      </c>
      <c r="I429">
        <f t="shared" si="27"/>
        <v>1</v>
      </c>
      <c r="J429">
        <f t="shared" si="28"/>
        <v>1</v>
      </c>
      <c r="K429">
        <f t="shared" si="29"/>
        <v>1</v>
      </c>
      <c r="L429">
        <f t="shared" si="30"/>
        <v>1</v>
      </c>
      <c r="M429">
        <f t="shared" si="31"/>
        <v>1</v>
      </c>
      <c r="N429">
        <f t="shared" si="32"/>
        <v>5</v>
      </c>
    </row>
    <row r="430" spans="1:14">
      <c r="A430" t="s">
        <v>258</v>
      </c>
      <c r="B430">
        <v>1.2292675918783798</v>
      </c>
      <c r="C430">
        <v>2.8687741111162355</v>
      </c>
      <c r="D430">
        <v>0</v>
      </c>
      <c r="E430">
        <v>2.8626716911082566</v>
      </c>
      <c r="F430">
        <v>2.2481842652350328</v>
      </c>
      <c r="H430">
        <f>IF(N430&gt;0,SUM(B430:F430)/N430,0)</f>
        <v>2.3022244148344764</v>
      </c>
      <c r="I430">
        <f t="shared" si="27"/>
        <v>1</v>
      </c>
      <c r="J430">
        <f t="shared" si="28"/>
        <v>1</v>
      </c>
      <c r="K430">
        <f t="shared" si="29"/>
        <v>0</v>
      </c>
      <c r="L430">
        <f t="shared" si="30"/>
        <v>1</v>
      </c>
      <c r="M430">
        <f t="shared" si="31"/>
        <v>1</v>
      </c>
      <c r="N430">
        <f t="shared" si="32"/>
        <v>4</v>
      </c>
    </row>
    <row r="431" spans="1:14">
      <c r="A431" t="s">
        <v>476</v>
      </c>
      <c r="B431">
        <v>0</v>
      </c>
      <c r="C431">
        <v>5.0963984337424186</v>
      </c>
      <c r="D431">
        <v>1.605306229716603</v>
      </c>
      <c r="E431">
        <v>1.2708544978531415</v>
      </c>
      <c r="F431">
        <v>1.2437851641760531</v>
      </c>
      <c r="H431">
        <f>IF(N431&gt;0,SUM(B431:F431)/N431,0)</f>
        <v>2.3040860813720538</v>
      </c>
      <c r="I431">
        <f t="shared" si="27"/>
        <v>0</v>
      </c>
      <c r="J431">
        <f t="shared" si="28"/>
        <v>1</v>
      </c>
      <c r="K431">
        <f t="shared" si="29"/>
        <v>1</v>
      </c>
      <c r="L431">
        <f t="shared" si="30"/>
        <v>1</v>
      </c>
      <c r="M431">
        <f t="shared" si="31"/>
        <v>1</v>
      </c>
      <c r="N431">
        <f t="shared" si="32"/>
        <v>4</v>
      </c>
    </row>
    <row r="432" spans="1:14">
      <c r="A432" t="s">
        <v>8</v>
      </c>
      <c r="B432">
        <v>2.2947499140598144</v>
      </c>
      <c r="C432">
        <v>2.365929699120731</v>
      </c>
      <c r="D432">
        <v>1.9598880499698808</v>
      </c>
      <c r="E432">
        <v>1.9669966219984787</v>
      </c>
      <c r="F432">
        <v>3.3060488550670342</v>
      </c>
      <c r="H432">
        <f>IF(N432&gt;0,SUM(B432:F432)/N432,0)</f>
        <v>2.3787226280431879</v>
      </c>
      <c r="I432">
        <f t="shared" si="27"/>
        <v>1</v>
      </c>
      <c r="J432">
        <f t="shared" si="28"/>
        <v>1</v>
      </c>
      <c r="K432">
        <f t="shared" si="29"/>
        <v>1</v>
      </c>
      <c r="L432">
        <f t="shared" si="30"/>
        <v>1</v>
      </c>
      <c r="M432">
        <f t="shared" si="31"/>
        <v>1</v>
      </c>
      <c r="N432">
        <f t="shared" si="32"/>
        <v>5</v>
      </c>
    </row>
    <row r="433" spans="1:14">
      <c r="A433" t="s">
        <v>67</v>
      </c>
      <c r="B433">
        <v>4.6300728131547437</v>
      </c>
      <c r="C433">
        <v>3.9382860493543252</v>
      </c>
      <c r="D433">
        <v>1.658783322310813</v>
      </c>
      <c r="E433">
        <v>0.98359120286980861</v>
      </c>
      <c r="F433">
        <v>1.0621577660758597</v>
      </c>
      <c r="H433">
        <f>IF(N433&gt;0,SUM(B433:F433)/N433,0)</f>
        <v>2.4545782307531097</v>
      </c>
      <c r="I433">
        <f t="shared" si="27"/>
        <v>1</v>
      </c>
      <c r="J433">
        <f t="shared" si="28"/>
        <v>1</v>
      </c>
      <c r="K433">
        <f t="shared" si="29"/>
        <v>1</v>
      </c>
      <c r="L433">
        <f t="shared" si="30"/>
        <v>1</v>
      </c>
      <c r="M433">
        <f t="shared" si="31"/>
        <v>1</v>
      </c>
      <c r="N433">
        <f t="shared" si="32"/>
        <v>5</v>
      </c>
    </row>
    <row r="434" spans="1:14">
      <c r="A434" t="s">
        <v>465</v>
      </c>
      <c r="B434">
        <v>3.3686238272487836</v>
      </c>
      <c r="C434">
        <v>3.2135529012067541</v>
      </c>
      <c r="D434">
        <v>2.4198309576819121</v>
      </c>
      <c r="E434">
        <v>1.6178291867857428</v>
      </c>
      <c r="F434">
        <v>1.6772691271058877</v>
      </c>
      <c r="H434">
        <f>IF(N434&gt;0,SUM(B434:F434)/N434,0)</f>
        <v>2.4594212000058162</v>
      </c>
      <c r="I434">
        <f t="shared" si="27"/>
        <v>1</v>
      </c>
      <c r="J434">
        <f t="shared" si="28"/>
        <v>1</v>
      </c>
      <c r="K434">
        <f t="shared" si="29"/>
        <v>1</v>
      </c>
      <c r="L434">
        <f t="shared" si="30"/>
        <v>1</v>
      </c>
      <c r="M434">
        <f t="shared" si="31"/>
        <v>1</v>
      </c>
      <c r="N434">
        <f t="shared" si="32"/>
        <v>5</v>
      </c>
    </row>
    <row r="435" spans="1:14">
      <c r="A435" t="s">
        <v>27</v>
      </c>
      <c r="B435">
        <v>4.0738298819742491</v>
      </c>
      <c r="C435">
        <v>3.9105298783091094</v>
      </c>
      <c r="D435">
        <v>1.7013095702110477</v>
      </c>
      <c r="E435">
        <v>1.1908851729376686</v>
      </c>
      <c r="F435">
        <v>1.4759221332891392</v>
      </c>
      <c r="H435">
        <f>IF(N435&gt;0,SUM(B435:F435)/N435,0)</f>
        <v>2.4704953273442429</v>
      </c>
      <c r="I435">
        <f t="shared" si="27"/>
        <v>1</v>
      </c>
      <c r="J435">
        <f t="shared" si="28"/>
        <v>1</v>
      </c>
      <c r="K435">
        <f t="shared" si="29"/>
        <v>1</v>
      </c>
      <c r="L435">
        <f t="shared" si="30"/>
        <v>1</v>
      </c>
      <c r="M435">
        <f t="shared" si="31"/>
        <v>1</v>
      </c>
      <c r="N435">
        <f t="shared" si="32"/>
        <v>5</v>
      </c>
    </row>
    <row r="436" spans="1:14">
      <c r="A436" t="s">
        <v>22</v>
      </c>
      <c r="B436">
        <v>3.6267716165705859</v>
      </c>
      <c r="C436">
        <v>3.5708825355297438</v>
      </c>
      <c r="D436">
        <v>2.5314521714229938</v>
      </c>
      <c r="E436">
        <v>1.4931516163552059</v>
      </c>
      <c r="F436">
        <v>1.5481165330712179</v>
      </c>
      <c r="H436">
        <f>IF(N436&gt;0,SUM(B436:F436)/N436,0)</f>
        <v>2.5540748945899496</v>
      </c>
      <c r="I436">
        <f t="shared" si="27"/>
        <v>1</v>
      </c>
      <c r="J436">
        <f t="shared" si="28"/>
        <v>1</v>
      </c>
      <c r="K436">
        <f t="shared" si="29"/>
        <v>1</v>
      </c>
      <c r="L436">
        <f t="shared" si="30"/>
        <v>1</v>
      </c>
      <c r="M436">
        <f t="shared" si="31"/>
        <v>1</v>
      </c>
      <c r="N436">
        <f t="shared" si="32"/>
        <v>5</v>
      </c>
    </row>
    <row r="437" spans="1:14">
      <c r="A437" t="s">
        <v>411</v>
      </c>
      <c r="B437">
        <v>3.5655047769680976</v>
      </c>
      <c r="C437">
        <v>3.1903839919705002</v>
      </c>
      <c r="D437">
        <v>2.1631847709872467</v>
      </c>
      <c r="E437">
        <v>1.8508045956205743</v>
      </c>
      <c r="F437">
        <v>2.0154860115837812</v>
      </c>
      <c r="H437">
        <f>IF(N437&gt;0,SUM(B437:F437)/N437,0)</f>
        <v>2.5570728294260396</v>
      </c>
      <c r="I437">
        <f t="shared" si="27"/>
        <v>1</v>
      </c>
      <c r="J437">
        <f t="shared" si="28"/>
        <v>1</v>
      </c>
      <c r="K437">
        <f t="shared" si="29"/>
        <v>1</v>
      </c>
      <c r="L437">
        <f t="shared" si="30"/>
        <v>1</v>
      </c>
      <c r="M437">
        <f t="shared" si="31"/>
        <v>1</v>
      </c>
      <c r="N437">
        <f t="shared" si="32"/>
        <v>5</v>
      </c>
    </row>
    <row r="438" spans="1:14">
      <c r="A438" t="s">
        <v>26</v>
      </c>
      <c r="B438">
        <v>1.8300591601642711</v>
      </c>
      <c r="C438">
        <v>1.9496709945960546</v>
      </c>
      <c r="D438">
        <v>1.4131479673497633</v>
      </c>
      <c r="E438">
        <v>2.4793156931748705</v>
      </c>
      <c r="F438">
        <v>5.1251707297650837</v>
      </c>
      <c r="H438">
        <f>IF(N438&gt;0,SUM(B438:F438)/N438,0)</f>
        <v>2.559472909010009</v>
      </c>
      <c r="I438">
        <f t="shared" si="27"/>
        <v>1</v>
      </c>
      <c r="J438">
        <f t="shared" si="28"/>
        <v>1</v>
      </c>
      <c r="K438">
        <f t="shared" si="29"/>
        <v>1</v>
      </c>
      <c r="L438">
        <f t="shared" si="30"/>
        <v>1</v>
      </c>
      <c r="M438">
        <f t="shared" si="31"/>
        <v>1</v>
      </c>
      <c r="N438">
        <f t="shared" si="32"/>
        <v>5</v>
      </c>
    </row>
    <row r="439" spans="1:14">
      <c r="A439" t="s">
        <v>30</v>
      </c>
      <c r="B439">
        <v>1.6392598064353947</v>
      </c>
      <c r="C439">
        <v>4.5085598600022916</v>
      </c>
      <c r="D439">
        <v>2.0566346877494257</v>
      </c>
      <c r="E439">
        <v>2.1494816455294088</v>
      </c>
      <c r="F439">
        <v>2.4501526405405896</v>
      </c>
      <c r="H439">
        <f>IF(N439&gt;0,SUM(B439:F439)/N439,0)</f>
        <v>2.5608177280514219</v>
      </c>
      <c r="I439">
        <f t="shared" si="27"/>
        <v>1</v>
      </c>
      <c r="J439">
        <f t="shared" si="28"/>
        <v>1</v>
      </c>
      <c r="K439">
        <f t="shared" si="29"/>
        <v>1</v>
      </c>
      <c r="L439">
        <f t="shared" si="30"/>
        <v>1</v>
      </c>
      <c r="M439">
        <f t="shared" si="31"/>
        <v>1</v>
      </c>
      <c r="N439">
        <f t="shared" si="32"/>
        <v>5</v>
      </c>
    </row>
    <row r="440" spans="1:14">
      <c r="A440" t="s">
        <v>24</v>
      </c>
      <c r="B440">
        <v>1.9260442464559953</v>
      </c>
      <c r="C440">
        <v>2.3378025914804335</v>
      </c>
      <c r="D440">
        <v>1.8948953860897342</v>
      </c>
      <c r="E440">
        <v>1.8179309210835908</v>
      </c>
      <c r="F440">
        <v>4.9324921183942303</v>
      </c>
      <c r="H440">
        <f>IF(N440&gt;0,SUM(B440:F440)/N440,0)</f>
        <v>2.5818330527007967</v>
      </c>
      <c r="I440">
        <f t="shared" si="27"/>
        <v>1</v>
      </c>
      <c r="J440">
        <f t="shared" si="28"/>
        <v>1</v>
      </c>
      <c r="K440">
        <f t="shared" si="29"/>
        <v>1</v>
      </c>
      <c r="L440">
        <f t="shared" si="30"/>
        <v>1</v>
      </c>
      <c r="M440">
        <f t="shared" si="31"/>
        <v>1</v>
      </c>
      <c r="N440">
        <f t="shared" si="32"/>
        <v>5</v>
      </c>
    </row>
    <row r="441" spans="1:14">
      <c r="A441" t="s">
        <v>10</v>
      </c>
      <c r="B441">
        <v>3.0906470127418602</v>
      </c>
      <c r="C441">
        <v>3.1016281016858778</v>
      </c>
      <c r="D441">
        <v>2.0070153173731566</v>
      </c>
      <c r="E441">
        <v>2.3996318025060015</v>
      </c>
      <c r="F441">
        <v>2.7525721098837206</v>
      </c>
      <c r="H441">
        <f>IF(N441&gt;0,SUM(B441:F441)/N441,0)</f>
        <v>2.6702988688381235</v>
      </c>
      <c r="I441">
        <f t="shared" si="27"/>
        <v>1</v>
      </c>
      <c r="J441">
        <f t="shared" si="28"/>
        <v>1</v>
      </c>
      <c r="K441">
        <f t="shared" si="29"/>
        <v>1</v>
      </c>
      <c r="L441">
        <f t="shared" si="30"/>
        <v>1</v>
      </c>
      <c r="M441">
        <f t="shared" si="31"/>
        <v>1</v>
      </c>
      <c r="N441">
        <f t="shared" si="32"/>
        <v>5</v>
      </c>
    </row>
    <row r="442" spans="1:14">
      <c r="A442" t="s">
        <v>337</v>
      </c>
      <c r="B442">
        <v>2.585199769365683</v>
      </c>
      <c r="C442">
        <v>3.2086687201492547</v>
      </c>
      <c r="D442">
        <v>2.7369781084459528</v>
      </c>
      <c r="E442">
        <v>2.482544894910276</v>
      </c>
      <c r="F442">
        <v>3.1965175290292875</v>
      </c>
      <c r="H442">
        <f>IF(N442&gt;0,SUM(B442:F442)/N442,0)</f>
        <v>2.8419818043800911</v>
      </c>
      <c r="I442">
        <f t="shared" si="27"/>
        <v>1</v>
      </c>
      <c r="J442">
        <f t="shared" si="28"/>
        <v>1</v>
      </c>
      <c r="K442">
        <f t="shared" si="29"/>
        <v>1</v>
      </c>
      <c r="L442">
        <f t="shared" si="30"/>
        <v>1</v>
      </c>
      <c r="M442">
        <f t="shared" si="31"/>
        <v>1</v>
      </c>
      <c r="N442">
        <f t="shared" si="32"/>
        <v>5</v>
      </c>
    </row>
    <row r="443" spans="1:14">
      <c r="A443" t="s">
        <v>137</v>
      </c>
      <c r="B443">
        <v>2.8343623744498361</v>
      </c>
      <c r="C443">
        <v>3.1543358339911345</v>
      </c>
      <c r="D443">
        <v>2.4000027367202379</v>
      </c>
      <c r="E443">
        <v>2.5028532493742417</v>
      </c>
      <c r="F443">
        <v>3.7769171190774085</v>
      </c>
      <c r="H443">
        <f>IF(N443&gt;0,SUM(B443:F443)/N443,0)</f>
        <v>2.9336942627225717</v>
      </c>
      <c r="I443">
        <f t="shared" si="27"/>
        <v>1</v>
      </c>
      <c r="J443">
        <f t="shared" si="28"/>
        <v>1</v>
      </c>
      <c r="K443">
        <f t="shared" si="29"/>
        <v>1</v>
      </c>
      <c r="L443">
        <f t="shared" si="30"/>
        <v>1</v>
      </c>
      <c r="M443">
        <f t="shared" si="31"/>
        <v>1</v>
      </c>
      <c r="N443">
        <f t="shared" si="32"/>
        <v>5</v>
      </c>
    </row>
    <row r="444" spans="1:14">
      <c r="A444" t="s">
        <v>34</v>
      </c>
      <c r="B444">
        <v>3.9189932766815496</v>
      </c>
      <c r="C444">
        <v>4.2455784634103946</v>
      </c>
      <c r="D444">
        <v>2.0906653533962123</v>
      </c>
      <c r="E444">
        <v>1.8101500988547317</v>
      </c>
      <c r="F444">
        <v>2.6515409733465707</v>
      </c>
      <c r="H444">
        <f>IF(N444&gt;0,SUM(B444:F444)/N444,0)</f>
        <v>2.9433856331378911</v>
      </c>
      <c r="I444">
        <f t="shared" si="27"/>
        <v>1</v>
      </c>
      <c r="J444">
        <f t="shared" si="28"/>
        <v>1</v>
      </c>
      <c r="K444">
        <f t="shared" si="29"/>
        <v>1</v>
      </c>
      <c r="L444">
        <f t="shared" si="30"/>
        <v>1</v>
      </c>
      <c r="M444">
        <f t="shared" si="31"/>
        <v>1</v>
      </c>
      <c r="N444">
        <f t="shared" si="32"/>
        <v>5</v>
      </c>
    </row>
    <row r="445" spans="1:14">
      <c r="A445" t="s">
        <v>15</v>
      </c>
      <c r="B445">
        <v>0</v>
      </c>
      <c r="C445">
        <v>3.7963749259656976</v>
      </c>
      <c r="D445">
        <v>2.9875408465083098</v>
      </c>
      <c r="E445">
        <v>2.8098809718188518</v>
      </c>
      <c r="F445">
        <v>3.5568691350555843</v>
      </c>
      <c r="H445">
        <f>IF(N445&gt;0,SUM(B445:F445)/N445,0)</f>
        <v>3.2876664698371112</v>
      </c>
      <c r="I445">
        <f t="shared" si="27"/>
        <v>0</v>
      </c>
      <c r="J445">
        <f t="shared" si="28"/>
        <v>1</v>
      </c>
      <c r="K445">
        <f t="shared" si="29"/>
        <v>1</v>
      </c>
      <c r="L445">
        <f t="shared" si="30"/>
        <v>1</v>
      </c>
      <c r="M445">
        <f t="shared" si="31"/>
        <v>1</v>
      </c>
      <c r="N445">
        <f t="shared" si="32"/>
        <v>4</v>
      </c>
    </row>
    <row r="446" spans="1:14">
      <c r="A446" t="s">
        <v>87</v>
      </c>
      <c r="B446">
        <v>3.0149196539371408</v>
      </c>
      <c r="C446">
        <v>3.1833019604928907</v>
      </c>
      <c r="D446">
        <v>2.5341663144267015</v>
      </c>
      <c r="E446">
        <v>3.5773954455084063</v>
      </c>
      <c r="F446">
        <v>4.4601229982033228</v>
      </c>
      <c r="H446">
        <f>IF(N446&gt;0,SUM(B446:F446)/N446,0)</f>
        <v>3.3539812745136928</v>
      </c>
      <c r="I446">
        <f t="shared" si="27"/>
        <v>1</v>
      </c>
      <c r="J446">
        <f t="shared" si="28"/>
        <v>1</v>
      </c>
      <c r="K446">
        <f t="shared" si="29"/>
        <v>1</v>
      </c>
      <c r="L446">
        <f t="shared" si="30"/>
        <v>1</v>
      </c>
      <c r="M446">
        <f t="shared" si="31"/>
        <v>1</v>
      </c>
      <c r="N446">
        <f t="shared" si="32"/>
        <v>5</v>
      </c>
    </row>
    <row r="447" spans="1:14">
      <c r="A447" t="s">
        <v>12</v>
      </c>
      <c r="B447">
        <v>1.2824175508885296</v>
      </c>
      <c r="C447">
        <v>1.6977122703244412</v>
      </c>
      <c r="D447">
        <v>5.0065242696673549</v>
      </c>
      <c r="E447">
        <v>5.4823837645085165</v>
      </c>
      <c r="F447">
        <v>3.3234984660905496</v>
      </c>
      <c r="H447">
        <f>IF(N447&gt;0,SUM(B447:F447)/N447,0)</f>
        <v>3.358507264295878</v>
      </c>
      <c r="I447">
        <f t="shared" si="27"/>
        <v>1</v>
      </c>
      <c r="J447">
        <f t="shared" si="28"/>
        <v>1</v>
      </c>
      <c r="K447">
        <f t="shared" si="29"/>
        <v>1</v>
      </c>
      <c r="L447">
        <f t="shared" si="30"/>
        <v>1</v>
      </c>
      <c r="M447">
        <f t="shared" si="31"/>
        <v>1</v>
      </c>
      <c r="N447">
        <f t="shared" si="32"/>
        <v>5</v>
      </c>
    </row>
    <row r="448" spans="1:14">
      <c r="A448" t="s">
        <v>0</v>
      </c>
      <c r="B448">
        <v>1.6320172010313188</v>
      </c>
      <c r="C448">
        <v>2.3868182708174377</v>
      </c>
      <c r="D448">
        <v>1.9339781345325788</v>
      </c>
      <c r="E448">
        <v>7.4955326854814643</v>
      </c>
      <c r="F448">
        <v>0</v>
      </c>
      <c r="H448">
        <f>IF(N448&gt;0,SUM(B448:F448)/N448,0)</f>
        <v>3.3620865729656999</v>
      </c>
      <c r="I448">
        <f t="shared" si="27"/>
        <v>1</v>
      </c>
      <c r="J448">
        <f t="shared" si="28"/>
        <v>1</v>
      </c>
      <c r="K448">
        <f t="shared" si="29"/>
        <v>1</v>
      </c>
      <c r="L448">
        <f t="shared" si="30"/>
        <v>1</v>
      </c>
      <c r="M448">
        <f t="shared" si="31"/>
        <v>0</v>
      </c>
      <c r="N448">
        <f t="shared" si="32"/>
        <v>4</v>
      </c>
    </row>
    <row r="449" spans="1:14">
      <c r="A449" t="s">
        <v>265</v>
      </c>
      <c r="B449">
        <v>5.2015029055690061</v>
      </c>
      <c r="C449">
        <v>4.5083995907742249</v>
      </c>
      <c r="D449">
        <v>2.9574489663207757</v>
      </c>
      <c r="E449">
        <v>2.2579977479367055</v>
      </c>
      <c r="F449">
        <v>2.6276465469021155</v>
      </c>
      <c r="H449">
        <f>IF(N449&gt;0,SUM(B449:F449)/N449,0)</f>
        <v>3.5105991515005655</v>
      </c>
      <c r="I449">
        <f t="shared" si="27"/>
        <v>1</v>
      </c>
      <c r="J449">
        <f t="shared" si="28"/>
        <v>1</v>
      </c>
      <c r="K449">
        <f t="shared" si="29"/>
        <v>1</v>
      </c>
      <c r="L449">
        <f t="shared" si="30"/>
        <v>1</v>
      </c>
      <c r="M449">
        <f t="shared" si="31"/>
        <v>1</v>
      </c>
      <c r="N449">
        <f t="shared" si="32"/>
        <v>5</v>
      </c>
    </row>
    <row r="450" spans="1:14">
      <c r="A450" t="s">
        <v>323</v>
      </c>
      <c r="B450">
        <v>6.0281916348035525</v>
      </c>
      <c r="C450">
        <v>4.0552521283091085</v>
      </c>
      <c r="D450">
        <v>2.1658376327974276</v>
      </c>
      <c r="E450">
        <v>2.6560285104159234</v>
      </c>
      <c r="F450">
        <v>3.2269731243685906</v>
      </c>
      <c r="H450">
        <f>IF(N450&gt;0,SUM(B450:F450)/N450,0)</f>
        <v>3.6264566061389205</v>
      </c>
      <c r="I450">
        <f t="shared" si="27"/>
        <v>1</v>
      </c>
      <c r="J450">
        <f t="shared" si="28"/>
        <v>1</v>
      </c>
      <c r="K450">
        <f t="shared" si="29"/>
        <v>1</v>
      </c>
      <c r="L450">
        <f t="shared" si="30"/>
        <v>1</v>
      </c>
      <c r="M450">
        <f t="shared" si="31"/>
        <v>1</v>
      </c>
      <c r="N450">
        <f t="shared" si="32"/>
        <v>5</v>
      </c>
    </row>
    <row r="451" spans="1:14">
      <c r="A451" t="s">
        <v>124</v>
      </c>
      <c r="B451">
        <v>3.0140972088647691</v>
      </c>
      <c r="C451">
        <v>3.2334547328116008</v>
      </c>
      <c r="D451">
        <v>3.0952639618499895</v>
      </c>
      <c r="E451">
        <v>5.6522298076778643</v>
      </c>
      <c r="F451">
        <v>0</v>
      </c>
      <c r="H451">
        <f>IF(N451&gt;0,SUM(B451:F451)/N451,0)</f>
        <v>3.7487614278010559</v>
      </c>
      <c r="I451">
        <f t="shared" si="27"/>
        <v>1</v>
      </c>
      <c r="J451">
        <f t="shared" si="28"/>
        <v>1</v>
      </c>
      <c r="K451">
        <f t="shared" si="29"/>
        <v>1</v>
      </c>
      <c r="L451">
        <f t="shared" si="30"/>
        <v>1</v>
      </c>
      <c r="M451">
        <f t="shared" si="31"/>
        <v>0</v>
      </c>
      <c r="N451">
        <f t="shared" si="32"/>
        <v>4</v>
      </c>
    </row>
    <row r="452" spans="1:14">
      <c r="A452" t="s">
        <v>478</v>
      </c>
      <c r="B452">
        <v>0</v>
      </c>
      <c r="C452">
        <v>0</v>
      </c>
      <c r="D452">
        <v>0</v>
      </c>
      <c r="E452">
        <v>4.5368976089428248</v>
      </c>
      <c r="F452">
        <v>3.8791772258862327</v>
      </c>
      <c r="H452">
        <f>IF(N452&gt;0,SUM(B452:F452)/N452,0)</f>
        <v>4.2080374174145287</v>
      </c>
      <c r="I452">
        <f t="shared" si="27"/>
        <v>0</v>
      </c>
      <c r="J452">
        <f t="shared" si="28"/>
        <v>0</v>
      </c>
      <c r="K452">
        <f t="shared" si="29"/>
        <v>0</v>
      </c>
      <c r="L452">
        <f t="shared" si="30"/>
        <v>1</v>
      </c>
      <c r="M452">
        <f t="shared" si="31"/>
        <v>1</v>
      </c>
      <c r="N452">
        <f t="shared" si="32"/>
        <v>2</v>
      </c>
    </row>
    <row r="453" spans="1:14">
      <c r="A453" t="s">
        <v>156</v>
      </c>
      <c r="B453">
        <v>6.5819298952801475</v>
      </c>
      <c r="C453">
        <v>6.9021086284898638</v>
      </c>
      <c r="D453">
        <v>4.4709554617215508</v>
      </c>
      <c r="E453">
        <v>2.3449481356382162</v>
      </c>
      <c r="F453">
        <v>1.7343967193786061</v>
      </c>
      <c r="H453">
        <f>IF(N453&gt;0,SUM(B453:F453)/N453,0)</f>
        <v>4.4068677681016766</v>
      </c>
      <c r="I453">
        <f t="shared" si="27"/>
        <v>1</v>
      </c>
      <c r="J453">
        <f t="shared" si="28"/>
        <v>1</v>
      </c>
      <c r="K453">
        <f t="shared" si="29"/>
        <v>1</v>
      </c>
      <c r="L453">
        <f t="shared" si="30"/>
        <v>1</v>
      </c>
      <c r="M453">
        <f t="shared" si="31"/>
        <v>1</v>
      </c>
      <c r="N453">
        <f t="shared" si="32"/>
        <v>5</v>
      </c>
    </row>
    <row r="454" spans="1:14">
      <c r="A454" t="s">
        <v>42</v>
      </c>
      <c r="B454">
        <v>5.9587027798172834</v>
      </c>
      <c r="C454">
        <v>5.070945998729913</v>
      </c>
      <c r="D454">
        <v>4.023558494126716</v>
      </c>
      <c r="E454">
        <v>3.2472086934179867</v>
      </c>
      <c r="F454">
        <v>4.4822736762921869</v>
      </c>
      <c r="H454">
        <f>IF(N454&gt;0,SUM(B454:F454)/N454,0)</f>
        <v>4.5565379284768168</v>
      </c>
      <c r="I454">
        <f t="shared" si="27"/>
        <v>1</v>
      </c>
      <c r="J454">
        <f t="shared" si="28"/>
        <v>1</v>
      </c>
      <c r="K454">
        <f t="shared" si="29"/>
        <v>1</v>
      </c>
      <c r="L454">
        <f t="shared" si="30"/>
        <v>1</v>
      </c>
      <c r="M454">
        <f t="shared" si="31"/>
        <v>1</v>
      </c>
      <c r="N454">
        <f t="shared" si="32"/>
        <v>5</v>
      </c>
    </row>
    <row r="455" spans="1:14">
      <c r="A455" t="s">
        <v>176</v>
      </c>
      <c r="B455">
        <v>5.3612115210716471</v>
      </c>
      <c r="C455">
        <v>6.537579081910204</v>
      </c>
      <c r="D455">
        <v>4.5563787939863376</v>
      </c>
      <c r="E455">
        <v>3.3637935937657937</v>
      </c>
      <c r="F455">
        <v>3.5464535814318259</v>
      </c>
      <c r="H455">
        <f>IF(N455&gt;0,SUM(B455:F455)/N455,0)</f>
        <v>4.6730833144331623</v>
      </c>
      <c r="I455">
        <f t="shared" si="27"/>
        <v>1</v>
      </c>
      <c r="J455">
        <f t="shared" si="28"/>
        <v>1</v>
      </c>
      <c r="K455">
        <f t="shared" si="29"/>
        <v>1</v>
      </c>
      <c r="L455">
        <f t="shared" si="30"/>
        <v>1</v>
      </c>
      <c r="M455">
        <f t="shared" si="31"/>
        <v>1</v>
      </c>
      <c r="N455">
        <f t="shared" si="32"/>
        <v>5</v>
      </c>
    </row>
    <row r="456" spans="1:14">
      <c r="A456" t="s">
        <v>527</v>
      </c>
      <c r="B456">
        <v>4.7355983525476795</v>
      </c>
      <c r="C456">
        <v>4.5931442504294724</v>
      </c>
      <c r="D456">
        <v>3.8348633116193445</v>
      </c>
      <c r="E456">
        <v>4.3028271585042077</v>
      </c>
      <c r="F456">
        <v>6.0475848009367903</v>
      </c>
      <c r="H456">
        <f>IF(N456&gt;0,SUM(B456:F456)/N456,0)</f>
        <v>4.7028035748074988</v>
      </c>
      <c r="I456">
        <f t="shared" si="27"/>
        <v>1</v>
      </c>
      <c r="J456">
        <f t="shared" si="28"/>
        <v>1</v>
      </c>
      <c r="K456">
        <f t="shared" si="29"/>
        <v>1</v>
      </c>
      <c r="L456">
        <f t="shared" si="30"/>
        <v>1</v>
      </c>
      <c r="M456">
        <f t="shared" si="31"/>
        <v>1</v>
      </c>
      <c r="N456">
        <f t="shared" si="32"/>
        <v>5</v>
      </c>
    </row>
    <row r="457" spans="1:14">
      <c r="A457" t="s">
        <v>9</v>
      </c>
      <c r="B457">
        <v>6.417487128482092</v>
      </c>
      <c r="C457">
        <v>7.7254934411985037</v>
      </c>
      <c r="D457">
        <v>4.4694438455067989</v>
      </c>
      <c r="E457">
        <v>2.7850437884393053</v>
      </c>
      <c r="F457">
        <v>2.2197657020485866</v>
      </c>
      <c r="H457">
        <f>IF(N457&gt;0,SUM(B457:F457)/N457,0)</f>
        <v>4.723446781135058</v>
      </c>
      <c r="I457">
        <f t="shared" si="27"/>
        <v>1</v>
      </c>
      <c r="J457">
        <f t="shared" si="28"/>
        <v>1</v>
      </c>
      <c r="K457">
        <f t="shared" si="29"/>
        <v>1</v>
      </c>
      <c r="L457">
        <f t="shared" si="30"/>
        <v>1</v>
      </c>
      <c r="M457">
        <f t="shared" si="31"/>
        <v>1</v>
      </c>
      <c r="N457">
        <f t="shared" si="32"/>
        <v>5</v>
      </c>
    </row>
    <row r="458" spans="1:14">
      <c r="A458" s="72" t="s">
        <v>399</v>
      </c>
      <c r="B458">
        <v>5.2903207207207199</v>
      </c>
      <c r="C458">
        <v>6.2260318552206568</v>
      </c>
      <c r="D458">
        <v>5.4212606911131216</v>
      </c>
      <c r="E458">
        <v>3.6111116062717081</v>
      </c>
      <c r="F458">
        <v>3.5273649516655139</v>
      </c>
      <c r="H458">
        <f>IF(N458&gt;0,SUM(B458:F458)/N458,0)</f>
        <v>4.8152179649983449</v>
      </c>
      <c r="I458">
        <f t="shared" si="27"/>
        <v>1</v>
      </c>
      <c r="J458">
        <f t="shared" si="28"/>
        <v>1</v>
      </c>
      <c r="K458">
        <f t="shared" si="29"/>
        <v>1</v>
      </c>
      <c r="L458">
        <f t="shared" si="30"/>
        <v>1</v>
      </c>
      <c r="M458">
        <f t="shared" si="31"/>
        <v>1</v>
      </c>
      <c r="N458">
        <f t="shared" si="32"/>
        <v>5</v>
      </c>
    </row>
    <row r="459" spans="1:14">
      <c r="A459" t="s">
        <v>315</v>
      </c>
      <c r="B459">
        <v>5.6024623460556624</v>
      </c>
      <c r="C459">
        <v>5.1955471557429309</v>
      </c>
      <c r="D459">
        <v>4.9316483659818875</v>
      </c>
      <c r="E459">
        <v>4.3123660708973723</v>
      </c>
      <c r="F459">
        <v>4.3595088681970129</v>
      </c>
      <c r="H459">
        <f>IF(N459&gt;0,SUM(B459:F459)/N459,0)</f>
        <v>4.8803065613749723</v>
      </c>
      <c r="I459">
        <f t="shared" si="27"/>
        <v>1</v>
      </c>
      <c r="J459">
        <f t="shared" si="28"/>
        <v>1</v>
      </c>
      <c r="K459">
        <f t="shared" si="29"/>
        <v>1</v>
      </c>
      <c r="L459">
        <f t="shared" si="30"/>
        <v>1</v>
      </c>
      <c r="M459">
        <f t="shared" si="31"/>
        <v>1</v>
      </c>
      <c r="N459">
        <f t="shared" si="32"/>
        <v>5</v>
      </c>
    </row>
    <row r="460" spans="1:14">
      <c r="A460" t="s">
        <v>14</v>
      </c>
      <c r="B460">
        <v>1.0151682821354011</v>
      </c>
      <c r="C460">
        <v>4.4194427789278121</v>
      </c>
      <c r="D460">
        <v>5.9080215535819107</v>
      </c>
      <c r="E460">
        <v>7.0913192848574003</v>
      </c>
      <c r="F460">
        <v>6.4892687644513138</v>
      </c>
      <c r="H460">
        <f>IF(N460&gt;0,SUM(B460:F460)/N460,0)</f>
        <v>4.984644132790768</v>
      </c>
      <c r="I460">
        <f t="shared" si="27"/>
        <v>1</v>
      </c>
      <c r="J460">
        <f t="shared" si="28"/>
        <v>1</v>
      </c>
      <c r="K460">
        <f t="shared" si="29"/>
        <v>1</v>
      </c>
      <c r="L460">
        <f t="shared" si="30"/>
        <v>1</v>
      </c>
      <c r="M460">
        <f t="shared" si="31"/>
        <v>1</v>
      </c>
      <c r="N460">
        <f t="shared" si="32"/>
        <v>5</v>
      </c>
    </row>
    <row r="461" spans="1:14">
      <c r="A461" t="s">
        <v>126</v>
      </c>
      <c r="B461">
        <v>4.9022182012928956</v>
      </c>
      <c r="C461">
        <v>7.0412411798982824</v>
      </c>
      <c r="D461">
        <v>5.88547588279192</v>
      </c>
      <c r="E461">
        <v>3.6417119221963681</v>
      </c>
      <c r="F461">
        <v>3.8597072155718055</v>
      </c>
      <c r="H461">
        <f>IF(N461&gt;0,SUM(B461:F461)/N461,0)</f>
        <v>5.0660708803502548</v>
      </c>
      <c r="I461">
        <f t="shared" si="27"/>
        <v>1</v>
      </c>
      <c r="J461">
        <f t="shared" si="28"/>
        <v>1</v>
      </c>
      <c r="K461">
        <f t="shared" si="29"/>
        <v>1</v>
      </c>
      <c r="L461">
        <f t="shared" si="30"/>
        <v>1</v>
      </c>
      <c r="M461">
        <f t="shared" si="31"/>
        <v>1</v>
      </c>
      <c r="N461">
        <f t="shared" si="32"/>
        <v>5</v>
      </c>
    </row>
    <row r="462" spans="1:14">
      <c r="A462" t="s">
        <v>414</v>
      </c>
      <c r="B462">
        <v>4.0965897121610206</v>
      </c>
      <c r="C462">
        <v>6.984086631019232</v>
      </c>
      <c r="D462">
        <v>6.5786102086913818</v>
      </c>
      <c r="E462">
        <v>4.6863222801245579</v>
      </c>
      <c r="F462">
        <v>4.2494846458178595</v>
      </c>
      <c r="H462">
        <f>IF(N462&gt;0,SUM(B462:F462)/N462,0)</f>
        <v>5.3190186955628098</v>
      </c>
      <c r="I462">
        <f t="shared" si="27"/>
        <v>1</v>
      </c>
      <c r="J462">
        <f t="shared" si="28"/>
        <v>1</v>
      </c>
      <c r="K462">
        <f t="shared" si="29"/>
        <v>1</v>
      </c>
      <c r="L462">
        <f t="shared" si="30"/>
        <v>1</v>
      </c>
      <c r="M462">
        <f t="shared" si="31"/>
        <v>1</v>
      </c>
      <c r="N462">
        <f t="shared" si="32"/>
        <v>5</v>
      </c>
    </row>
    <row r="463" spans="1:14">
      <c r="A463" t="s">
        <v>49</v>
      </c>
      <c r="B463">
        <v>5.5447304664134895</v>
      </c>
      <c r="C463">
        <v>4.4674293642850467</v>
      </c>
      <c r="D463">
        <v>4.4536751215610231</v>
      </c>
      <c r="E463">
        <v>5.7068627839141142</v>
      </c>
      <c r="F463">
        <v>6.7808064833166988</v>
      </c>
      <c r="H463">
        <f>IF(N463&gt;0,SUM(B463:F463)/N463,0)</f>
        <v>5.3907008438980748</v>
      </c>
      <c r="I463">
        <f t="shared" si="27"/>
        <v>1</v>
      </c>
      <c r="J463">
        <f t="shared" si="28"/>
        <v>1</v>
      </c>
      <c r="K463">
        <f t="shared" si="29"/>
        <v>1</v>
      </c>
      <c r="L463">
        <f t="shared" si="30"/>
        <v>1</v>
      </c>
      <c r="M463">
        <f t="shared" si="31"/>
        <v>1</v>
      </c>
      <c r="N463">
        <f t="shared" si="32"/>
        <v>5</v>
      </c>
    </row>
    <row r="464" spans="1:14">
      <c r="A464" t="s">
        <v>134</v>
      </c>
      <c r="B464">
        <v>6.9654919439900462</v>
      </c>
      <c r="C464">
        <v>6.5967741330286591</v>
      </c>
      <c r="D464">
        <v>4.6092875974158645</v>
      </c>
      <c r="E464">
        <v>4.0006924377336786</v>
      </c>
      <c r="F464">
        <v>4.8735977530106105</v>
      </c>
      <c r="H464">
        <f>IF(N464&gt;0,SUM(B464:F464)/N464,0)</f>
        <v>5.4091687730357716</v>
      </c>
      <c r="I464">
        <f t="shared" si="27"/>
        <v>1</v>
      </c>
      <c r="J464">
        <f t="shared" si="28"/>
        <v>1</v>
      </c>
      <c r="K464">
        <f t="shared" si="29"/>
        <v>1</v>
      </c>
      <c r="L464">
        <f t="shared" si="30"/>
        <v>1</v>
      </c>
      <c r="M464">
        <f t="shared" si="31"/>
        <v>1</v>
      </c>
      <c r="N464">
        <f t="shared" si="32"/>
        <v>5</v>
      </c>
    </row>
    <row r="465" spans="1:14">
      <c r="A465" t="s">
        <v>453</v>
      </c>
      <c r="B465">
        <v>11.191040184814808</v>
      </c>
      <c r="C465">
        <v>7.9365906688091776</v>
      </c>
      <c r="D465">
        <v>2.9015133133581177</v>
      </c>
      <c r="E465">
        <v>2.1655712224831034</v>
      </c>
      <c r="F465">
        <v>3.2725130511600042</v>
      </c>
      <c r="H465">
        <f>IF(N465&gt;0,SUM(B465:F465)/N465,0)</f>
        <v>5.4934456881250409</v>
      </c>
      <c r="I465">
        <f t="shared" si="27"/>
        <v>1</v>
      </c>
      <c r="J465">
        <f t="shared" si="28"/>
        <v>1</v>
      </c>
      <c r="K465">
        <f t="shared" si="29"/>
        <v>1</v>
      </c>
      <c r="L465">
        <f t="shared" si="30"/>
        <v>1</v>
      </c>
      <c r="M465">
        <f t="shared" si="31"/>
        <v>1</v>
      </c>
      <c r="N465">
        <f t="shared" si="32"/>
        <v>5</v>
      </c>
    </row>
    <row r="466" spans="1:14">
      <c r="A466" t="s">
        <v>224</v>
      </c>
      <c r="B466">
        <v>9.5088549176091846</v>
      </c>
      <c r="C466">
        <v>4.3993602692913267</v>
      </c>
      <c r="D466">
        <v>5.1785558133308038</v>
      </c>
      <c r="E466">
        <v>5.1428913289592337</v>
      </c>
      <c r="F466">
        <v>4.0996448346635761</v>
      </c>
      <c r="H466">
        <f>IF(N466&gt;0,SUM(B466:F466)/N466,0)</f>
        <v>5.665861432770825</v>
      </c>
      <c r="I466">
        <f t="shared" si="27"/>
        <v>1</v>
      </c>
      <c r="J466">
        <f t="shared" si="28"/>
        <v>1</v>
      </c>
      <c r="K466">
        <f t="shared" si="29"/>
        <v>1</v>
      </c>
      <c r="L466">
        <f t="shared" si="30"/>
        <v>1</v>
      </c>
      <c r="M466">
        <f t="shared" si="31"/>
        <v>1</v>
      </c>
      <c r="N466">
        <f t="shared" si="32"/>
        <v>5</v>
      </c>
    </row>
    <row r="467" spans="1:14">
      <c r="A467" t="s">
        <v>427</v>
      </c>
      <c r="B467">
        <v>8.5406283282842868</v>
      </c>
      <c r="C467">
        <v>6.9921946226628577</v>
      </c>
      <c r="D467">
        <v>5.1741551258008913</v>
      </c>
      <c r="E467">
        <v>4.4045903345388409</v>
      </c>
      <c r="F467">
        <v>4.1906383688821407</v>
      </c>
      <c r="H467">
        <f>IF(N467&gt;0,SUM(B467:F467)/N467,0)</f>
        <v>5.860441356033804</v>
      </c>
      <c r="I467">
        <f t="shared" si="27"/>
        <v>1</v>
      </c>
      <c r="J467">
        <f t="shared" si="28"/>
        <v>1</v>
      </c>
      <c r="K467">
        <f t="shared" si="29"/>
        <v>1</v>
      </c>
      <c r="L467">
        <f t="shared" si="30"/>
        <v>1</v>
      </c>
      <c r="M467">
        <f t="shared" si="31"/>
        <v>1</v>
      </c>
      <c r="N467">
        <f t="shared" si="32"/>
        <v>5</v>
      </c>
    </row>
    <row r="468" spans="1:14">
      <c r="A468" t="s">
        <v>310</v>
      </c>
      <c r="B468">
        <v>6.9114657345420039</v>
      </c>
      <c r="C468">
        <v>7.9547513661007674</v>
      </c>
      <c r="D468">
        <v>6.5734016784876026</v>
      </c>
      <c r="E468">
        <v>4.9503245361813244</v>
      </c>
      <c r="F468">
        <v>4.0604866395404198</v>
      </c>
      <c r="H468">
        <f>IF(N468&gt;0,SUM(B468:F468)/N468,0)</f>
        <v>6.0900859909704241</v>
      </c>
      <c r="I468">
        <f t="shared" si="27"/>
        <v>1</v>
      </c>
      <c r="J468">
        <f t="shared" si="28"/>
        <v>1</v>
      </c>
      <c r="K468">
        <f t="shared" si="29"/>
        <v>1</v>
      </c>
      <c r="L468">
        <f t="shared" si="30"/>
        <v>1</v>
      </c>
      <c r="M468">
        <f t="shared" si="31"/>
        <v>1</v>
      </c>
      <c r="N468">
        <f t="shared" si="32"/>
        <v>5</v>
      </c>
    </row>
    <row r="469" spans="1:14">
      <c r="A469" t="s">
        <v>52</v>
      </c>
      <c r="B469">
        <v>0</v>
      </c>
      <c r="C469">
        <v>9.7707281666429697</v>
      </c>
      <c r="D469">
        <v>7.2062621877257964</v>
      </c>
      <c r="E469">
        <v>4.1520195869514502</v>
      </c>
      <c r="F469">
        <v>3.5529617363663824</v>
      </c>
      <c r="H469">
        <f>IF(N469&gt;0,SUM(B469:F469)/N469,0)</f>
        <v>6.1704929194216493</v>
      </c>
      <c r="I469">
        <f t="shared" si="27"/>
        <v>0</v>
      </c>
      <c r="J469">
        <f t="shared" si="28"/>
        <v>1</v>
      </c>
      <c r="K469">
        <f t="shared" si="29"/>
        <v>1</v>
      </c>
      <c r="L469">
        <f t="shared" si="30"/>
        <v>1</v>
      </c>
      <c r="M469">
        <f t="shared" si="31"/>
        <v>1</v>
      </c>
      <c r="N469">
        <f t="shared" si="32"/>
        <v>4</v>
      </c>
    </row>
    <row r="470" spans="1:14">
      <c r="A470" s="67" t="s">
        <v>51</v>
      </c>
      <c r="B470">
        <v>9.0168105653237109</v>
      </c>
      <c r="C470">
        <v>7.0697395130043725</v>
      </c>
      <c r="D470">
        <v>5.6600794440483195</v>
      </c>
      <c r="E470">
        <v>4.793139484627579</v>
      </c>
      <c r="F470">
        <v>4.3957010308111979</v>
      </c>
      <c r="H470">
        <f>IF(N470&gt;0,SUM(B470:F470)/N470,0)</f>
        <v>6.1870940075630356</v>
      </c>
      <c r="I470">
        <f t="shared" si="27"/>
        <v>1</v>
      </c>
      <c r="J470">
        <f t="shared" si="28"/>
        <v>1</v>
      </c>
      <c r="K470">
        <f t="shared" si="29"/>
        <v>1</v>
      </c>
      <c r="L470">
        <f t="shared" si="30"/>
        <v>1</v>
      </c>
      <c r="M470">
        <f t="shared" si="31"/>
        <v>1</v>
      </c>
      <c r="N470">
        <f t="shared" si="32"/>
        <v>5</v>
      </c>
    </row>
    <row r="471" spans="1:14">
      <c r="A471" t="s">
        <v>32</v>
      </c>
      <c r="B471">
        <v>6.7033787222548371</v>
      </c>
      <c r="C471">
        <v>8.2697691345984783</v>
      </c>
      <c r="D471">
        <v>5.8652329014713755</v>
      </c>
      <c r="E471">
        <v>4.9590569706830792</v>
      </c>
      <c r="F471">
        <v>6.0317781315274361</v>
      </c>
      <c r="H471">
        <f>IF(N471&gt;0,SUM(B471:F471)/N471,0)</f>
        <v>6.3658431721070414</v>
      </c>
      <c r="I471">
        <f t="shared" si="27"/>
        <v>1</v>
      </c>
      <c r="J471">
        <f t="shared" si="28"/>
        <v>1</v>
      </c>
      <c r="K471">
        <f t="shared" si="29"/>
        <v>1</v>
      </c>
      <c r="L471">
        <f t="shared" si="30"/>
        <v>1</v>
      </c>
      <c r="M471">
        <f t="shared" si="31"/>
        <v>1</v>
      </c>
      <c r="N471">
        <f t="shared" si="32"/>
        <v>5</v>
      </c>
    </row>
    <row r="472" spans="1:14">
      <c r="A472" t="s">
        <v>35</v>
      </c>
      <c r="B472">
        <v>7.0943896378920144</v>
      </c>
      <c r="C472">
        <v>8.4055619945107409</v>
      </c>
      <c r="D472">
        <v>5.7758003747367814</v>
      </c>
      <c r="E472">
        <v>6.0371790007098198</v>
      </c>
      <c r="F472">
        <v>5.4384512647750576</v>
      </c>
      <c r="H472">
        <f>IF(N472&gt;0,SUM(B472:F472)/N472,0)</f>
        <v>6.5502764545248819</v>
      </c>
      <c r="I472">
        <f t="shared" ref="I472:I510" si="33">IF(B472&gt;0,1,0)</f>
        <v>1</v>
      </c>
      <c r="J472">
        <f t="shared" ref="J472:J510" si="34">IF(C472&gt;0,1,0)</f>
        <v>1</v>
      </c>
      <c r="K472">
        <f t="shared" ref="K472:K510" si="35">IF(D472&gt;0,1,0)</f>
        <v>1</v>
      </c>
      <c r="L472">
        <f t="shared" ref="L472:L510" si="36">IF(E472&gt;0,1,0)</f>
        <v>1</v>
      </c>
      <c r="M472">
        <f t="shared" ref="M472:M510" si="37">IF(F472&gt;0,1,0)</f>
        <v>1</v>
      </c>
      <c r="N472">
        <f t="shared" ref="N472:N510" si="38">SUM(I472:M472)</f>
        <v>5</v>
      </c>
    </row>
    <row r="473" spans="1:14">
      <c r="A473" t="s">
        <v>232</v>
      </c>
      <c r="B473">
        <v>10.63151735746699</v>
      </c>
      <c r="C473">
        <v>9.1347086307890937</v>
      </c>
      <c r="D473">
        <v>5.8405853588903289</v>
      </c>
      <c r="E473">
        <v>5.4028588203957231</v>
      </c>
      <c r="F473">
        <v>5.7385408759043584</v>
      </c>
      <c r="H473">
        <f>IF(N473&gt;0,SUM(B473:F473)/N473,0)</f>
        <v>7.3496422086892981</v>
      </c>
      <c r="I473">
        <f t="shared" si="33"/>
        <v>1</v>
      </c>
      <c r="J473">
        <f t="shared" si="34"/>
        <v>1</v>
      </c>
      <c r="K473">
        <f t="shared" si="35"/>
        <v>1</v>
      </c>
      <c r="L473">
        <f t="shared" si="36"/>
        <v>1</v>
      </c>
      <c r="M473">
        <f t="shared" si="37"/>
        <v>1</v>
      </c>
      <c r="N473">
        <f t="shared" si="38"/>
        <v>5</v>
      </c>
    </row>
    <row r="474" spans="1:14">
      <c r="A474" t="s">
        <v>434</v>
      </c>
      <c r="B474">
        <v>12.173663452768729</v>
      </c>
      <c r="C474">
        <v>10.147563905925669</v>
      </c>
      <c r="D474">
        <v>6.4448962453623277</v>
      </c>
      <c r="E474">
        <v>5.8148066635674196</v>
      </c>
      <c r="F474">
        <v>7.4498519618425689</v>
      </c>
      <c r="H474">
        <f>IF(N474&gt;0,SUM(B474:F474)/N474,0)</f>
        <v>8.4061564458933411</v>
      </c>
      <c r="I474">
        <f t="shared" si="33"/>
        <v>1</v>
      </c>
      <c r="J474">
        <f t="shared" si="34"/>
        <v>1</v>
      </c>
      <c r="K474">
        <f t="shared" si="35"/>
        <v>1</v>
      </c>
      <c r="L474">
        <f t="shared" si="36"/>
        <v>1</v>
      </c>
      <c r="M474">
        <f t="shared" si="37"/>
        <v>1</v>
      </c>
      <c r="N474">
        <f t="shared" si="38"/>
        <v>5</v>
      </c>
    </row>
    <row r="475" spans="1:14">
      <c r="A475" t="s">
        <v>60</v>
      </c>
      <c r="B475">
        <v>13.305025010280826</v>
      </c>
      <c r="C475">
        <v>11.92477993990782</v>
      </c>
      <c r="D475">
        <v>7.6021498324499373</v>
      </c>
      <c r="E475">
        <v>5.085713033800892</v>
      </c>
      <c r="F475">
        <v>4.599570540264553</v>
      </c>
      <c r="H475">
        <f>IF(N475&gt;0,SUM(B475:F475)/N475,0)</f>
        <v>8.5034476713408047</v>
      </c>
      <c r="I475">
        <f t="shared" si="33"/>
        <v>1</v>
      </c>
      <c r="J475">
        <f t="shared" si="34"/>
        <v>1</v>
      </c>
      <c r="K475">
        <f t="shared" si="35"/>
        <v>1</v>
      </c>
      <c r="L475">
        <f t="shared" si="36"/>
        <v>1</v>
      </c>
      <c r="M475">
        <f t="shared" si="37"/>
        <v>1</v>
      </c>
      <c r="N475">
        <f t="shared" si="38"/>
        <v>5</v>
      </c>
    </row>
    <row r="476" spans="1:14">
      <c r="A476" t="s">
        <v>20</v>
      </c>
      <c r="B476">
        <v>10.631939142463112</v>
      </c>
      <c r="C476">
        <v>13.994155104730767</v>
      </c>
      <c r="D476">
        <v>9.6031236728981835</v>
      </c>
      <c r="E476">
        <v>7.8468883160319338</v>
      </c>
      <c r="F476">
        <v>6.2159920751039666</v>
      </c>
      <c r="H476">
        <f>IF(N476&gt;0,SUM(B476:F476)/N476,0)</f>
        <v>9.6584196622455938</v>
      </c>
      <c r="I476">
        <f t="shared" si="33"/>
        <v>1</v>
      </c>
      <c r="J476">
        <f t="shared" si="34"/>
        <v>1</v>
      </c>
      <c r="K476">
        <f t="shared" si="35"/>
        <v>1</v>
      </c>
      <c r="L476">
        <f t="shared" si="36"/>
        <v>1</v>
      </c>
      <c r="M476">
        <f t="shared" si="37"/>
        <v>1</v>
      </c>
      <c r="N476">
        <f t="shared" si="38"/>
        <v>5</v>
      </c>
    </row>
    <row r="477" spans="1:14">
      <c r="A477" t="s">
        <v>408</v>
      </c>
      <c r="B477">
        <v>8.0024513376180035</v>
      </c>
      <c r="C477">
        <v>17.404869550527003</v>
      </c>
      <c r="D477">
        <v>7.7153178594226777</v>
      </c>
      <c r="E477">
        <v>7.3865318520551471</v>
      </c>
      <c r="F477">
        <v>8.0276070949367995</v>
      </c>
      <c r="H477">
        <f>IF(N477&gt;0,SUM(B477:F477)/N477,0)</f>
        <v>9.7073555389119264</v>
      </c>
      <c r="I477">
        <f t="shared" si="33"/>
        <v>1</v>
      </c>
      <c r="J477">
        <f t="shared" si="34"/>
        <v>1</v>
      </c>
      <c r="K477">
        <f t="shared" si="35"/>
        <v>1</v>
      </c>
      <c r="L477">
        <f t="shared" si="36"/>
        <v>1</v>
      </c>
      <c r="M477">
        <f t="shared" si="37"/>
        <v>1</v>
      </c>
      <c r="N477">
        <f t="shared" si="38"/>
        <v>5</v>
      </c>
    </row>
    <row r="478" spans="1:14">
      <c r="A478" s="33" t="s">
        <v>82</v>
      </c>
      <c r="B478">
        <v>13.557994865870173</v>
      </c>
      <c r="C478">
        <v>13.508831022253009</v>
      </c>
      <c r="D478">
        <v>8.5528570625135494</v>
      </c>
      <c r="E478">
        <v>7.4719328599256309</v>
      </c>
      <c r="F478">
        <v>8.0009045738577544</v>
      </c>
      <c r="H478">
        <f>IF(N478&gt;0,SUM(B478:F478)/N478,0)</f>
        <v>10.218504076884022</v>
      </c>
      <c r="I478">
        <f t="shared" si="33"/>
        <v>1</v>
      </c>
      <c r="J478">
        <f t="shared" si="34"/>
        <v>1</v>
      </c>
      <c r="K478">
        <f t="shared" si="35"/>
        <v>1</v>
      </c>
      <c r="L478">
        <f t="shared" si="36"/>
        <v>1</v>
      </c>
      <c r="M478">
        <f t="shared" si="37"/>
        <v>1</v>
      </c>
      <c r="N478">
        <f t="shared" si="38"/>
        <v>5</v>
      </c>
    </row>
    <row r="479" spans="1:14">
      <c r="A479" t="s">
        <v>1</v>
      </c>
      <c r="B479">
        <v>11.857169400992355</v>
      </c>
      <c r="C479">
        <v>12.513758693330809</v>
      </c>
      <c r="D479">
        <v>9.5908176166138546</v>
      </c>
      <c r="E479">
        <v>10.70335639265852</v>
      </c>
      <c r="F479">
        <v>11.058927155461433</v>
      </c>
      <c r="H479">
        <f>IF(N479&gt;0,SUM(B479:F479)/N479,0)</f>
        <v>11.144805851811395</v>
      </c>
      <c r="I479">
        <f t="shared" si="33"/>
        <v>1</v>
      </c>
      <c r="J479">
        <f t="shared" si="34"/>
        <v>1</v>
      </c>
      <c r="K479">
        <f t="shared" si="35"/>
        <v>1</v>
      </c>
      <c r="L479">
        <f t="shared" si="36"/>
        <v>1</v>
      </c>
      <c r="M479">
        <f t="shared" si="37"/>
        <v>1</v>
      </c>
      <c r="N479">
        <f t="shared" si="38"/>
        <v>5</v>
      </c>
    </row>
    <row r="480" spans="1:14">
      <c r="A480" t="s">
        <v>86</v>
      </c>
      <c r="B480">
        <v>1.4911035507296493</v>
      </c>
      <c r="C480">
        <v>22.548550592745574</v>
      </c>
      <c r="D480">
        <v>10.017049284246484</v>
      </c>
      <c r="E480">
        <v>9.0107422298880575</v>
      </c>
      <c r="F480">
        <v>13.219541570923221</v>
      </c>
      <c r="H480">
        <f>IF(N480&gt;0,SUM(B480:F480)/N480,0)</f>
        <v>11.257397445706598</v>
      </c>
      <c r="I480">
        <f t="shared" si="33"/>
        <v>1</v>
      </c>
      <c r="J480">
        <f t="shared" si="34"/>
        <v>1</v>
      </c>
      <c r="K480">
        <f t="shared" si="35"/>
        <v>1</v>
      </c>
      <c r="L480">
        <f t="shared" si="36"/>
        <v>1</v>
      </c>
      <c r="M480">
        <f t="shared" si="37"/>
        <v>1</v>
      </c>
      <c r="N480">
        <f t="shared" si="38"/>
        <v>5</v>
      </c>
    </row>
    <row r="481" spans="1:15">
      <c r="A481" t="s">
        <v>317</v>
      </c>
      <c r="B481">
        <v>13.010300010238998</v>
      </c>
      <c r="C481">
        <v>12.7144374245414</v>
      </c>
      <c r="D481">
        <v>11.770959773231287</v>
      </c>
      <c r="E481">
        <v>10.157780269712722</v>
      </c>
      <c r="F481">
        <v>11.909289192052865</v>
      </c>
      <c r="H481">
        <f>IF(N481&gt;0,SUM(B481:F481)/N481,0)</f>
        <v>11.912553333955454</v>
      </c>
      <c r="I481">
        <f t="shared" si="33"/>
        <v>1</v>
      </c>
      <c r="J481">
        <f t="shared" si="34"/>
        <v>1</v>
      </c>
      <c r="K481">
        <f t="shared" si="35"/>
        <v>1</v>
      </c>
      <c r="L481">
        <f t="shared" si="36"/>
        <v>1</v>
      </c>
      <c r="M481">
        <f t="shared" si="37"/>
        <v>1</v>
      </c>
      <c r="N481">
        <f t="shared" si="38"/>
        <v>5</v>
      </c>
      <c r="O481">
        <v>30</v>
      </c>
    </row>
    <row r="482" spans="1:15">
      <c r="A482" t="s">
        <v>203</v>
      </c>
      <c r="B482">
        <v>16.225105933618035</v>
      </c>
      <c r="C482">
        <v>15.543478993948298</v>
      </c>
      <c r="D482">
        <v>10.112807792315779</v>
      </c>
      <c r="E482">
        <v>9.1020433722041822</v>
      </c>
      <c r="F482">
        <v>10.004364176562641</v>
      </c>
      <c r="H482">
        <f>IF(N482&gt;0,SUM(B482:F482)/N482,0)</f>
        <v>12.197560053729786</v>
      </c>
      <c r="I482">
        <f t="shared" si="33"/>
        <v>1</v>
      </c>
      <c r="J482">
        <f t="shared" si="34"/>
        <v>1</v>
      </c>
      <c r="K482">
        <f t="shared" si="35"/>
        <v>1</v>
      </c>
      <c r="L482">
        <f t="shared" si="36"/>
        <v>1</v>
      </c>
      <c r="M482">
        <f t="shared" si="37"/>
        <v>1</v>
      </c>
      <c r="N482">
        <f t="shared" si="38"/>
        <v>5</v>
      </c>
      <c r="O482">
        <v>29</v>
      </c>
    </row>
    <row r="483" spans="1:15">
      <c r="A483" t="s">
        <v>507</v>
      </c>
      <c r="B483">
        <v>18.282693281657618</v>
      </c>
      <c r="C483">
        <v>14.263584239314836</v>
      </c>
      <c r="D483">
        <v>11.230558210739526</v>
      </c>
      <c r="E483">
        <v>9.2890785398992541</v>
      </c>
      <c r="F483">
        <v>9.5713657882042771</v>
      </c>
      <c r="H483">
        <f>IF(N483&gt;0,SUM(B483:F483)/N483,0)</f>
        <v>12.527456011963102</v>
      </c>
      <c r="I483">
        <f t="shared" si="33"/>
        <v>1</v>
      </c>
      <c r="J483">
        <f t="shared" si="34"/>
        <v>1</v>
      </c>
      <c r="K483">
        <f t="shared" si="35"/>
        <v>1</v>
      </c>
      <c r="L483">
        <f t="shared" si="36"/>
        <v>1</v>
      </c>
      <c r="M483">
        <f t="shared" si="37"/>
        <v>1</v>
      </c>
      <c r="N483">
        <f t="shared" si="38"/>
        <v>5</v>
      </c>
      <c r="O483">
        <v>28</v>
      </c>
    </row>
    <row r="484" spans="1:15">
      <c r="A484" t="s">
        <v>58</v>
      </c>
      <c r="B484">
        <v>0</v>
      </c>
      <c r="C484">
        <v>0</v>
      </c>
      <c r="D484">
        <v>0</v>
      </c>
      <c r="E484">
        <v>0</v>
      </c>
      <c r="F484">
        <v>12.789572145528838</v>
      </c>
      <c r="H484">
        <f>IF(N484&gt;0,SUM(B484:F484)/N484,0)</f>
        <v>12.789572145528838</v>
      </c>
      <c r="I484">
        <f t="shared" si="33"/>
        <v>0</v>
      </c>
      <c r="J484">
        <f t="shared" si="34"/>
        <v>0</v>
      </c>
      <c r="K484">
        <f t="shared" si="35"/>
        <v>0</v>
      </c>
      <c r="L484">
        <f t="shared" si="36"/>
        <v>0</v>
      </c>
      <c r="M484">
        <f t="shared" si="37"/>
        <v>1</v>
      </c>
      <c r="N484">
        <f t="shared" si="38"/>
        <v>1</v>
      </c>
      <c r="O484">
        <v>27</v>
      </c>
    </row>
    <row r="485" spans="1:15">
      <c r="A485" t="s">
        <v>251</v>
      </c>
      <c r="B485">
        <v>14.453395729513669</v>
      </c>
      <c r="C485">
        <v>14.4928002357303</v>
      </c>
      <c r="D485">
        <v>11.92630227482252</v>
      </c>
      <c r="E485">
        <v>12.078947424573411</v>
      </c>
      <c r="F485">
        <v>11.253780134976063</v>
      </c>
      <c r="H485">
        <f>IF(N485&gt;0,SUM(B485:F485)/N485,0)</f>
        <v>12.841045159923194</v>
      </c>
      <c r="I485">
        <f t="shared" si="33"/>
        <v>1</v>
      </c>
      <c r="J485">
        <f t="shared" si="34"/>
        <v>1</v>
      </c>
      <c r="K485">
        <f t="shared" si="35"/>
        <v>1</v>
      </c>
      <c r="L485">
        <f t="shared" si="36"/>
        <v>1</v>
      </c>
      <c r="M485">
        <f t="shared" si="37"/>
        <v>1</v>
      </c>
      <c r="N485">
        <f t="shared" si="38"/>
        <v>5</v>
      </c>
      <c r="O485">
        <v>26</v>
      </c>
    </row>
    <row r="486" spans="1:15">
      <c r="A486" t="s">
        <v>70</v>
      </c>
      <c r="B486">
        <v>17.401284521493629</v>
      </c>
      <c r="C486">
        <v>16.389090883785368</v>
      </c>
      <c r="D486">
        <v>9.4570232879299354</v>
      </c>
      <c r="E486">
        <v>8.2012444252033703</v>
      </c>
      <c r="F486">
        <v>16.542649010338177</v>
      </c>
      <c r="H486">
        <f>IF(N486&gt;0,SUM(B486:F486)/N486,0)</f>
        <v>13.598258425750094</v>
      </c>
      <c r="I486">
        <f t="shared" si="33"/>
        <v>1</v>
      </c>
      <c r="J486">
        <f t="shared" si="34"/>
        <v>1</v>
      </c>
      <c r="K486">
        <f t="shared" si="35"/>
        <v>1</v>
      </c>
      <c r="L486">
        <f t="shared" si="36"/>
        <v>1</v>
      </c>
      <c r="M486">
        <f t="shared" si="37"/>
        <v>1</v>
      </c>
      <c r="N486">
        <f t="shared" si="38"/>
        <v>5</v>
      </c>
      <c r="O486">
        <v>25</v>
      </c>
    </row>
    <row r="487" spans="1:15">
      <c r="A487" t="s">
        <v>212</v>
      </c>
      <c r="B487">
        <v>13.559898401574722</v>
      </c>
      <c r="C487">
        <v>14.27555838992506</v>
      </c>
      <c r="D487">
        <v>10.655478729343224</v>
      </c>
      <c r="E487">
        <v>15.14815061585109</v>
      </c>
      <c r="F487">
        <v>24.05457251305678</v>
      </c>
      <c r="H487">
        <f>IF(N487&gt;0,SUM(B487:F487)/N487,0)</f>
        <v>15.538731729950175</v>
      </c>
      <c r="I487">
        <f t="shared" si="33"/>
        <v>1</v>
      </c>
      <c r="J487">
        <f t="shared" si="34"/>
        <v>1</v>
      </c>
      <c r="K487">
        <f t="shared" si="35"/>
        <v>1</v>
      </c>
      <c r="L487">
        <f t="shared" si="36"/>
        <v>1</v>
      </c>
      <c r="M487">
        <f t="shared" si="37"/>
        <v>1</v>
      </c>
      <c r="N487">
        <f t="shared" si="38"/>
        <v>5</v>
      </c>
      <c r="O487">
        <v>24</v>
      </c>
    </row>
    <row r="488" spans="1:15">
      <c r="A488" t="s">
        <v>57</v>
      </c>
      <c r="B488">
        <v>19.99334858796923</v>
      </c>
      <c r="C488">
        <v>21.569956593880011</v>
      </c>
      <c r="D488">
        <v>15.404788166751077</v>
      </c>
      <c r="E488">
        <v>11.023941254227807</v>
      </c>
      <c r="F488">
        <v>12.169944149850263</v>
      </c>
      <c r="H488">
        <f>IF(N488&gt;0,SUM(B488:F488)/N488,0)</f>
        <v>16.032395750535677</v>
      </c>
      <c r="I488">
        <f t="shared" si="33"/>
        <v>1</v>
      </c>
      <c r="J488">
        <f t="shared" si="34"/>
        <v>1</v>
      </c>
      <c r="K488">
        <f t="shared" si="35"/>
        <v>1</v>
      </c>
      <c r="L488">
        <f t="shared" si="36"/>
        <v>1</v>
      </c>
      <c r="M488">
        <f t="shared" si="37"/>
        <v>1</v>
      </c>
      <c r="N488">
        <f t="shared" si="38"/>
        <v>5</v>
      </c>
      <c r="O488">
        <v>23</v>
      </c>
    </row>
    <row r="489" spans="1:15">
      <c r="A489" t="s">
        <v>59</v>
      </c>
      <c r="B489">
        <v>21.953782436485739</v>
      </c>
      <c r="C489">
        <v>17.09930565034372</v>
      </c>
      <c r="D489">
        <v>14.24540055300832</v>
      </c>
      <c r="E489">
        <v>13.671855698799526</v>
      </c>
      <c r="F489">
        <v>13.461258988093737</v>
      </c>
      <c r="H489">
        <f>IF(N489&gt;0,SUM(B489:F489)/N489,0)</f>
        <v>16.086320665346211</v>
      </c>
      <c r="I489">
        <f t="shared" si="33"/>
        <v>1</v>
      </c>
      <c r="J489">
        <f t="shared" si="34"/>
        <v>1</v>
      </c>
      <c r="K489">
        <f t="shared" si="35"/>
        <v>1</v>
      </c>
      <c r="L489">
        <f t="shared" si="36"/>
        <v>1</v>
      </c>
      <c r="M489">
        <f t="shared" si="37"/>
        <v>1</v>
      </c>
      <c r="N489">
        <f t="shared" si="38"/>
        <v>5</v>
      </c>
      <c r="O489">
        <v>22</v>
      </c>
    </row>
    <row r="490" spans="1:15">
      <c r="A490" t="s">
        <v>559</v>
      </c>
      <c r="B490">
        <v>17.768102682017297</v>
      </c>
      <c r="C490">
        <v>25.292159308903425</v>
      </c>
      <c r="D490">
        <v>18.706287898308602</v>
      </c>
      <c r="E490">
        <v>10.026594483953327</v>
      </c>
      <c r="F490">
        <v>10.000381391933031</v>
      </c>
      <c r="H490">
        <f>IF(N490&gt;0,SUM(B490:F490)/N490,0)</f>
        <v>16.358705153023138</v>
      </c>
      <c r="I490">
        <f t="shared" si="33"/>
        <v>1</v>
      </c>
      <c r="J490">
        <f t="shared" si="34"/>
        <v>1</v>
      </c>
      <c r="K490">
        <f t="shared" si="35"/>
        <v>1</v>
      </c>
      <c r="L490">
        <f t="shared" si="36"/>
        <v>1</v>
      </c>
      <c r="M490">
        <f t="shared" si="37"/>
        <v>1</v>
      </c>
      <c r="N490">
        <f t="shared" si="38"/>
        <v>5</v>
      </c>
      <c r="O490">
        <v>21</v>
      </c>
    </row>
    <row r="491" spans="1:15">
      <c r="A491" t="s">
        <v>186</v>
      </c>
      <c r="B491">
        <v>16.319633559742481</v>
      </c>
      <c r="C491">
        <v>22.748522288619949</v>
      </c>
      <c r="D491">
        <v>16.733772835660883</v>
      </c>
      <c r="E491">
        <v>11.822146682066998</v>
      </c>
      <c r="F491">
        <v>15.53525975677945</v>
      </c>
      <c r="H491">
        <f>IF(N491&gt;0,SUM(B491:F491)/N491,0)</f>
        <v>16.631867024573953</v>
      </c>
      <c r="I491">
        <f t="shared" si="33"/>
        <v>1</v>
      </c>
      <c r="J491">
        <f t="shared" si="34"/>
        <v>1</v>
      </c>
      <c r="K491">
        <f t="shared" si="35"/>
        <v>1</v>
      </c>
      <c r="L491">
        <f t="shared" si="36"/>
        <v>1</v>
      </c>
      <c r="M491">
        <f t="shared" si="37"/>
        <v>1</v>
      </c>
      <c r="N491">
        <f t="shared" si="38"/>
        <v>5</v>
      </c>
      <c r="O491">
        <v>20</v>
      </c>
    </row>
    <row r="492" spans="1:15">
      <c r="A492" t="s">
        <v>71</v>
      </c>
      <c r="B492">
        <v>21.130941602280192</v>
      </c>
      <c r="C492">
        <v>20.189400865246522</v>
      </c>
      <c r="D492">
        <v>13.94564446892432</v>
      </c>
      <c r="E492">
        <v>12.904339375383577</v>
      </c>
      <c r="F492">
        <v>15.346093891085671</v>
      </c>
      <c r="H492">
        <f>IF(N492&gt;0,SUM(B492:F492)/N492,0)</f>
        <v>16.703284040584059</v>
      </c>
      <c r="I492">
        <f t="shared" si="33"/>
        <v>1</v>
      </c>
      <c r="J492">
        <f t="shared" si="34"/>
        <v>1</v>
      </c>
      <c r="K492">
        <f t="shared" si="35"/>
        <v>1</v>
      </c>
      <c r="L492">
        <f t="shared" si="36"/>
        <v>1</v>
      </c>
      <c r="M492">
        <f t="shared" si="37"/>
        <v>1</v>
      </c>
      <c r="N492">
        <f t="shared" si="38"/>
        <v>5</v>
      </c>
      <c r="O492">
        <v>19</v>
      </c>
    </row>
    <row r="493" spans="1:15">
      <c r="A493" t="s">
        <v>523</v>
      </c>
      <c r="B493">
        <v>33.660015924286888</v>
      </c>
      <c r="C493">
        <v>31.170993954435652</v>
      </c>
      <c r="D493">
        <v>13.977730466263317</v>
      </c>
      <c r="E493">
        <v>11.570028589002783</v>
      </c>
      <c r="F493">
        <v>17.862371937494828</v>
      </c>
      <c r="H493">
        <f>IF(N493&gt;0,SUM(B493:F493)/N493,0)</f>
        <v>21.648228174296698</v>
      </c>
      <c r="I493">
        <f t="shared" si="33"/>
        <v>1</v>
      </c>
      <c r="J493">
        <f t="shared" si="34"/>
        <v>1</v>
      </c>
      <c r="K493">
        <f t="shared" si="35"/>
        <v>1</v>
      </c>
      <c r="L493">
        <f t="shared" si="36"/>
        <v>1</v>
      </c>
      <c r="M493">
        <f t="shared" si="37"/>
        <v>1</v>
      </c>
      <c r="N493">
        <f t="shared" si="38"/>
        <v>5</v>
      </c>
      <c r="O493">
        <v>18</v>
      </c>
    </row>
    <row r="494" spans="1:15">
      <c r="A494" t="s">
        <v>85</v>
      </c>
      <c r="B494">
        <v>14.023903926110492</v>
      </c>
      <c r="C494">
        <v>21.966975163501811</v>
      </c>
      <c r="D494">
        <v>29.459827494591341</v>
      </c>
      <c r="E494">
        <v>20.569838114888647</v>
      </c>
      <c r="F494">
        <v>23.681236824496992</v>
      </c>
      <c r="H494">
        <f>IF(N494&gt;0,SUM(B494:F494)/N494,0)</f>
        <v>21.940356304717856</v>
      </c>
      <c r="I494">
        <f t="shared" si="33"/>
        <v>1</v>
      </c>
      <c r="J494">
        <f t="shared" si="34"/>
        <v>1</v>
      </c>
      <c r="K494">
        <f t="shared" si="35"/>
        <v>1</v>
      </c>
      <c r="L494">
        <f t="shared" si="36"/>
        <v>1</v>
      </c>
      <c r="M494">
        <f t="shared" si="37"/>
        <v>1</v>
      </c>
      <c r="N494">
        <f t="shared" si="38"/>
        <v>5</v>
      </c>
      <c r="O494">
        <v>17</v>
      </c>
    </row>
    <row r="495" spans="1:15">
      <c r="A495" t="s">
        <v>295</v>
      </c>
      <c r="B495">
        <v>37.693599975675006</v>
      </c>
      <c r="C495">
        <v>27.325753535733085</v>
      </c>
      <c r="D495">
        <v>18.024537478549291</v>
      </c>
      <c r="E495">
        <v>17.39681633310893</v>
      </c>
      <c r="F495">
        <v>20.868552225114708</v>
      </c>
      <c r="H495">
        <f>IF(N495&gt;0,SUM(B495:F495)/N495,0)</f>
        <v>24.261851909636206</v>
      </c>
      <c r="I495">
        <f t="shared" si="33"/>
        <v>1</v>
      </c>
      <c r="J495">
        <f t="shared" si="34"/>
        <v>1</v>
      </c>
      <c r="K495">
        <f t="shared" si="35"/>
        <v>1</v>
      </c>
      <c r="L495">
        <f t="shared" si="36"/>
        <v>1</v>
      </c>
      <c r="M495">
        <f t="shared" si="37"/>
        <v>1</v>
      </c>
      <c r="N495">
        <f t="shared" si="38"/>
        <v>5</v>
      </c>
      <c r="O495">
        <v>16</v>
      </c>
    </row>
    <row r="496" spans="1:15">
      <c r="A496" t="s">
        <v>53</v>
      </c>
      <c r="B496">
        <v>31.700209154486743</v>
      </c>
      <c r="C496">
        <v>31.477702145741663</v>
      </c>
      <c r="D496">
        <v>26.499960587843091</v>
      </c>
      <c r="E496">
        <v>25.390653136919987</v>
      </c>
      <c r="F496">
        <v>21.501530293944541</v>
      </c>
      <c r="H496">
        <f>IF(N496&gt;0,SUM(B496:F496)/N496,0)</f>
        <v>27.314011063787206</v>
      </c>
      <c r="I496">
        <f t="shared" si="33"/>
        <v>1</v>
      </c>
      <c r="J496">
        <f t="shared" si="34"/>
        <v>1</v>
      </c>
      <c r="K496">
        <f t="shared" si="35"/>
        <v>1</v>
      </c>
      <c r="L496">
        <f t="shared" si="36"/>
        <v>1</v>
      </c>
      <c r="M496">
        <f t="shared" si="37"/>
        <v>1</v>
      </c>
      <c r="N496">
        <f t="shared" si="38"/>
        <v>5</v>
      </c>
      <c r="O496">
        <v>15</v>
      </c>
    </row>
    <row r="497" spans="1:15">
      <c r="A497" t="s">
        <v>63</v>
      </c>
      <c r="B497">
        <v>0</v>
      </c>
      <c r="C497">
        <v>38.86145628818926</v>
      </c>
      <c r="D497">
        <v>27.50109058522807</v>
      </c>
      <c r="E497">
        <v>22.169859802016983</v>
      </c>
      <c r="F497">
        <v>21.821715476359351</v>
      </c>
      <c r="H497">
        <f>IF(N497&gt;0,SUM(B497:F497)/N497,0)</f>
        <v>27.588530537948415</v>
      </c>
      <c r="I497">
        <f t="shared" si="33"/>
        <v>0</v>
      </c>
      <c r="J497">
        <f t="shared" si="34"/>
        <v>1</v>
      </c>
      <c r="K497">
        <f t="shared" si="35"/>
        <v>1</v>
      </c>
      <c r="L497">
        <f t="shared" si="36"/>
        <v>1</v>
      </c>
      <c r="M497">
        <f t="shared" si="37"/>
        <v>1</v>
      </c>
      <c r="N497">
        <f t="shared" si="38"/>
        <v>4</v>
      </c>
      <c r="O497">
        <v>14</v>
      </c>
    </row>
    <row r="498" spans="1:15">
      <c r="A498" t="s">
        <v>56</v>
      </c>
      <c r="B498">
        <v>34.633901419652553</v>
      </c>
      <c r="C498">
        <v>30.892762897708405</v>
      </c>
      <c r="D498">
        <v>17.422387452349891</v>
      </c>
      <c r="E498">
        <v>29.57368775315588</v>
      </c>
      <c r="F498">
        <v>26.858149920792265</v>
      </c>
      <c r="H498">
        <f>IF(N498&gt;0,SUM(B498:F498)/N498,0)</f>
        <v>27.876177888731796</v>
      </c>
      <c r="I498">
        <f t="shared" si="33"/>
        <v>1</v>
      </c>
      <c r="J498">
        <f t="shared" si="34"/>
        <v>1</v>
      </c>
      <c r="K498">
        <f t="shared" si="35"/>
        <v>1</v>
      </c>
      <c r="L498">
        <f t="shared" si="36"/>
        <v>1</v>
      </c>
      <c r="M498">
        <f t="shared" si="37"/>
        <v>1</v>
      </c>
      <c r="N498">
        <f t="shared" si="38"/>
        <v>5</v>
      </c>
      <c r="O498">
        <v>13</v>
      </c>
    </row>
    <row r="499" spans="1:15">
      <c r="A499" t="s">
        <v>5</v>
      </c>
      <c r="B499">
        <v>80.01228347003358</v>
      </c>
      <c r="C499">
        <v>28.958176683937168</v>
      </c>
      <c r="D499">
        <v>14.919369208929893</v>
      </c>
      <c r="E499">
        <v>12.852730617898441</v>
      </c>
      <c r="F499">
        <v>8.5448527011600337</v>
      </c>
      <c r="H499">
        <f>IF(N499&gt;0,SUM(B499:F499)/N499,0)</f>
        <v>29.057482536391824</v>
      </c>
      <c r="I499">
        <f t="shared" si="33"/>
        <v>1</v>
      </c>
      <c r="J499">
        <f t="shared" si="34"/>
        <v>1</v>
      </c>
      <c r="K499">
        <f t="shared" si="35"/>
        <v>1</v>
      </c>
      <c r="L499">
        <f t="shared" si="36"/>
        <v>1</v>
      </c>
      <c r="M499">
        <f t="shared" si="37"/>
        <v>1</v>
      </c>
      <c r="N499">
        <f t="shared" si="38"/>
        <v>5</v>
      </c>
      <c r="O499">
        <v>12</v>
      </c>
    </row>
    <row r="500" spans="1:15">
      <c r="A500" t="s">
        <v>560</v>
      </c>
      <c r="B500">
        <v>38.675611103789123</v>
      </c>
      <c r="C500">
        <v>39.240477930160552</v>
      </c>
      <c r="D500">
        <v>24.310908649392172</v>
      </c>
      <c r="E500">
        <v>16.16465874741348</v>
      </c>
      <c r="F500">
        <v>0</v>
      </c>
      <c r="H500">
        <f>IF(N500&gt;0,SUM(B500:F500)/N500,0)</f>
        <v>29.597914107688833</v>
      </c>
      <c r="I500">
        <f t="shared" si="33"/>
        <v>1</v>
      </c>
      <c r="J500">
        <f t="shared" si="34"/>
        <v>1</v>
      </c>
      <c r="K500">
        <f t="shared" si="35"/>
        <v>1</v>
      </c>
      <c r="L500">
        <f t="shared" si="36"/>
        <v>1</v>
      </c>
      <c r="M500">
        <f t="shared" si="37"/>
        <v>0</v>
      </c>
      <c r="N500">
        <f t="shared" si="38"/>
        <v>4</v>
      </c>
      <c r="O500">
        <v>11</v>
      </c>
    </row>
    <row r="501" spans="1:15">
      <c r="A501" t="s">
        <v>89</v>
      </c>
      <c r="B501">
        <v>38.355090702741073</v>
      </c>
      <c r="C501">
        <v>32.257578358505619</v>
      </c>
      <c r="D501">
        <v>28.625119879417316</v>
      </c>
      <c r="E501">
        <v>27.284399318102103</v>
      </c>
      <c r="F501">
        <v>32.917650771567942</v>
      </c>
      <c r="H501">
        <f>IF(N501&gt;0,SUM(B501:F501)/N501,0)</f>
        <v>31.887967806066808</v>
      </c>
      <c r="I501">
        <f t="shared" si="33"/>
        <v>1</v>
      </c>
      <c r="J501">
        <f t="shared" si="34"/>
        <v>1</v>
      </c>
      <c r="K501">
        <f t="shared" si="35"/>
        <v>1</v>
      </c>
      <c r="L501">
        <f t="shared" si="36"/>
        <v>1</v>
      </c>
      <c r="M501">
        <f t="shared" si="37"/>
        <v>1</v>
      </c>
      <c r="N501">
        <f t="shared" si="38"/>
        <v>5</v>
      </c>
      <c r="O501">
        <v>10</v>
      </c>
    </row>
    <row r="502" spans="1:15">
      <c r="A502" t="s">
        <v>33</v>
      </c>
      <c r="B502">
        <v>43.742670171919777</v>
      </c>
      <c r="C502">
        <v>40.79481973786163</v>
      </c>
      <c r="D502">
        <v>34.919392057665334</v>
      </c>
      <c r="E502">
        <v>0</v>
      </c>
      <c r="F502">
        <v>24.845638946972961</v>
      </c>
      <c r="H502">
        <f>IF(N502&gt;0,SUM(B502:F502)/N502,0)</f>
        <v>36.075630228604929</v>
      </c>
      <c r="I502">
        <f t="shared" si="33"/>
        <v>1</v>
      </c>
      <c r="J502">
        <f t="shared" si="34"/>
        <v>1</v>
      </c>
      <c r="K502">
        <f t="shared" si="35"/>
        <v>1</v>
      </c>
      <c r="L502">
        <f t="shared" si="36"/>
        <v>0</v>
      </c>
      <c r="M502">
        <f t="shared" si="37"/>
        <v>1</v>
      </c>
      <c r="N502">
        <f t="shared" si="38"/>
        <v>4</v>
      </c>
      <c r="O502">
        <v>9</v>
      </c>
    </row>
    <row r="503" spans="1:15">
      <c r="A503" t="s">
        <v>158</v>
      </c>
      <c r="B503">
        <v>41.194255553737179</v>
      </c>
      <c r="C503">
        <v>61.646433084367729</v>
      </c>
      <c r="D503">
        <v>32.277319494364832</v>
      </c>
      <c r="E503">
        <v>23.700633490317628</v>
      </c>
      <c r="F503">
        <v>31.508907674719136</v>
      </c>
      <c r="H503">
        <f>IF(N503&gt;0,SUM(B503:F503)/N503,0)</f>
        <v>38.065509859501297</v>
      </c>
      <c r="I503">
        <f t="shared" si="33"/>
        <v>1</v>
      </c>
      <c r="J503">
        <f t="shared" si="34"/>
        <v>1</v>
      </c>
      <c r="K503">
        <f t="shared" si="35"/>
        <v>1</v>
      </c>
      <c r="L503">
        <f t="shared" si="36"/>
        <v>1</v>
      </c>
      <c r="M503">
        <f t="shared" si="37"/>
        <v>1</v>
      </c>
      <c r="N503">
        <f t="shared" si="38"/>
        <v>5</v>
      </c>
      <c r="O503">
        <v>8</v>
      </c>
    </row>
    <row r="504" spans="1:15">
      <c r="A504" t="s">
        <v>236</v>
      </c>
      <c r="B504">
        <v>100.02226185192127</v>
      </c>
      <c r="C504">
        <v>70.539244365649822</v>
      </c>
      <c r="D504">
        <v>20.929258090032338</v>
      </c>
      <c r="E504">
        <v>9.6827714684700084</v>
      </c>
      <c r="F504">
        <v>6.726150599408335</v>
      </c>
      <c r="H504">
        <f>IF(N504&gt;0,SUM(B504:F504)/N504,0)</f>
        <v>41.579937275096356</v>
      </c>
      <c r="I504">
        <f t="shared" si="33"/>
        <v>1</v>
      </c>
      <c r="J504">
        <f t="shared" si="34"/>
        <v>1</v>
      </c>
      <c r="K504">
        <f t="shared" si="35"/>
        <v>1</v>
      </c>
      <c r="L504">
        <f t="shared" si="36"/>
        <v>1</v>
      </c>
      <c r="M504">
        <f t="shared" si="37"/>
        <v>1</v>
      </c>
      <c r="N504">
        <f t="shared" si="38"/>
        <v>5</v>
      </c>
      <c r="O504">
        <v>7</v>
      </c>
    </row>
    <row r="505" spans="1:15">
      <c r="A505" t="s">
        <v>230</v>
      </c>
      <c r="B505">
        <v>61.422239550842164</v>
      </c>
      <c r="C505">
        <v>44.504049447911669</v>
      </c>
      <c r="D505">
        <v>0</v>
      </c>
      <c r="E505">
        <v>0</v>
      </c>
      <c r="F505">
        <v>0</v>
      </c>
      <c r="H505">
        <f>IF(N505&gt;0,SUM(B505:F505)/N505,0)</f>
        <v>52.963144499376916</v>
      </c>
      <c r="I505">
        <f t="shared" si="33"/>
        <v>1</v>
      </c>
      <c r="J505">
        <f t="shared" si="34"/>
        <v>1</v>
      </c>
      <c r="K505">
        <f t="shared" si="35"/>
        <v>0</v>
      </c>
      <c r="L505">
        <f t="shared" si="36"/>
        <v>0</v>
      </c>
      <c r="M505">
        <f t="shared" si="37"/>
        <v>0</v>
      </c>
      <c r="N505">
        <f t="shared" si="38"/>
        <v>2</v>
      </c>
      <c r="O505">
        <v>6</v>
      </c>
    </row>
    <row r="506" spans="1:15">
      <c r="A506" t="s">
        <v>79</v>
      </c>
      <c r="B506">
        <v>101.07755808756382</v>
      </c>
      <c r="C506">
        <v>99.866080581927449</v>
      </c>
      <c r="D506">
        <v>49.164668941160748</v>
      </c>
      <c r="E506">
        <v>43.155651986778736</v>
      </c>
      <c r="F506">
        <v>68.003345037856462</v>
      </c>
      <c r="H506">
        <f>IF(N506&gt;0,SUM(B506:F506)/N506,0)</f>
        <v>72.253460927057446</v>
      </c>
      <c r="I506">
        <f t="shared" si="33"/>
        <v>1</v>
      </c>
      <c r="J506">
        <f t="shared" si="34"/>
        <v>1</v>
      </c>
      <c r="K506">
        <f t="shared" si="35"/>
        <v>1</v>
      </c>
      <c r="L506">
        <f t="shared" si="36"/>
        <v>1</v>
      </c>
      <c r="M506">
        <f t="shared" si="37"/>
        <v>1</v>
      </c>
      <c r="N506">
        <f t="shared" si="38"/>
        <v>5</v>
      </c>
      <c r="O506">
        <v>5</v>
      </c>
    </row>
    <row r="507" spans="1:15">
      <c r="A507" t="s">
        <v>54</v>
      </c>
      <c r="B507">
        <v>91.559473324674997</v>
      </c>
      <c r="C507">
        <v>109.93963207917164</v>
      </c>
      <c r="D507">
        <v>82.782333954780412</v>
      </c>
      <c r="E507">
        <v>72.285019575614939</v>
      </c>
      <c r="F507">
        <v>79.601562642197408</v>
      </c>
      <c r="H507">
        <f>IF(N507&gt;0,SUM(B507:F507)/N507,0)</f>
        <v>87.233604315287863</v>
      </c>
      <c r="I507">
        <f t="shared" si="33"/>
        <v>1</v>
      </c>
      <c r="J507">
        <f t="shared" si="34"/>
        <v>1</v>
      </c>
      <c r="K507">
        <f t="shared" si="35"/>
        <v>1</v>
      </c>
      <c r="L507">
        <f t="shared" si="36"/>
        <v>1</v>
      </c>
      <c r="M507">
        <f t="shared" si="37"/>
        <v>1</v>
      </c>
      <c r="N507">
        <f t="shared" si="38"/>
        <v>5</v>
      </c>
      <c r="O507">
        <v>4</v>
      </c>
    </row>
    <row r="508" spans="1:15">
      <c r="A508" t="s">
        <v>534</v>
      </c>
      <c r="B508">
        <v>122.57769414176991</v>
      </c>
      <c r="C508">
        <v>129.90290916432613</v>
      </c>
      <c r="D508">
        <v>145.45256156584321</v>
      </c>
      <c r="E508">
        <v>139.25388932307843</v>
      </c>
      <c r="F508">
        <v>102.81696253417819</v>
      </c>
      <c r="H508">
        <f>IF(N508&gt;0,SUM(B508:F508)/N508,0)</f>
        <v>128.00080334583919</v>
      </c>
      <c r="I508">
        <f t="shared" si="33"/>
        <v>1</v>
      </c>
      <c r="J508">
        <f t="shared" si="34"/>
        <v>1</v>
      </c>
      <c r="K508">
        <f t="shared" si="35"/>
        <v>1</v>
      </c>
      <c r="L508">
        <f t="shared" si="36"/>
        <v>1</v>
      </c>
      <c r="M508">
        <f t="shared" si="37"/>
        <v>1</v>
      </c>
      <c r="N508">
        <f t="shared" si="38"/>
        <v>5</v>
      </c>
      <c r="O508">
        <v>3</v>
      </c>
    </row>
    <row r="509" spans="1:15">
      <c r="A509" t="s">
        <v>178</v>
      </c>
      <c r="B509">
        <v>405.18723192359522</v>
      </c>
      <c r="C509">
        <v>467.94446100698349</v>
      </c>
      <c r="D509">
        <v>360.55304474141354</v>
      </c>
      <c r="E509">
        <v>260.44093162125819</v>
      </c>
      <c r="F509">
        <v>252.93284370598738</v>
      </c>
      <c r="H509">
        <f>IF(N509&gt;0,SUM(B509:F509)/N509,0)</f>
        <v>349.41170259984756</v>
      </c>
      <c r="I509">
        <f t="shared" si="33"/>
        <v>1</v>
      </c>
      <c r="J509">
        <f t="shared" si="34"/>
        <v>1</v>
      </c>
      <c r="K509">
        <f t="shared" si="35"/>
        <v>1</v>
      </c>
      <c r="L509">
        <f t="shared" si="36"/>
        <v>1</v>
      </c>
      <c r="M509">
        <f t="shared" si="37"/>
        <v>1</v>
      </c>
      <c r="N509">
        <f t="shared" si="38"/>
        <v>5</v>
      </c>
      <c r="O509">
        <v>2</v>
      </c>
    </row>
    <row r="510" spans="1:15">
      <c r="A510" t="s">
        <v>301</v>
      </c>
      <c r="B510">
        <v>603.02480866232213</v>
      </c>
      <c r="C510">
        <v>600.39541573893678</v>
      </c>
      <c r="D510">
        <v>442.79212805920184</v>
      </c>
      <c r="E510">
        <v>358.21121264700167</v>
      </c>
      <c r="F510">
        <v>326.94109468423278</v>
      </c>
      <c r="H510">
        <f>IF(N510&gt;0,SUM(B510:F510)/N510,0)</f>
        <v>466.27293195833909</v>
      </c>
      <c r="I510">
        <f t="shared" si="33"/>
        <v>1</v>
      </c>
      <c r="J510">
        <f t="shared" si="34"/>
        <v>1</v>
      </c>
      <c r="K510">
        <f t="shared" si="35"/>
        <v>1</v>
      </c>
      <c r="L510">
        <f t="shared" si="36"/>
        <v>1</v>
      </c>
      <c r="M510">
        <f t="shared" si="37"/>
        <v>1</v>
      </c>
      <c r="N510">
        <f t="shared" si="38"/>
        <v>5</v>
      </c>
      <c r="O510">
        <v>1</v>
      </c>
    </row>
    <row r="513" spans="1:2">
      <c r="A513" t="s">
        <v>2</v>
      </c>
      <c r="B513" t="s">
        <v>1427</v>
      </c>
    </row>
    <row r="514" spans="1:2">
      <c r="A514" t="s">
        <v>58</v>
      </c>
      <c r="B514">
        <v>0</v>
      </c>
    </row>
    <row r="515" spans="1:2">
      <c r="A515" t="s">
        <v>28</v>
      </c>
      <c r="B515">
        <v>7019.4889473684207</v>
      </c>
    </row>
    <row r="516" spans="1:2">
      <c r="A516" t="s">
        <v>162</v>
      </c>
      <c r="B516">
        <v>16472.388040345821</v>
      </c>
    </row>
    <row r="517" spans="1:2">
      <c r="A517" t="s">
        <v>36</v>
      </c>
      <c r="B517">
        <v>33116.570865800866</v>
      </c>
    </row>
    <row r="518" spans="1:2">
      <c r="A518" t="s">
        <v>388</v>
      </c>
      <c r="B518">
        <v>40422.718794749402</v>
      </c>
    </row>
    <row r="519" spans="1:2">
      <c r="A519" t="s">
        <v>145</v>
      </c>
      <c r="B519">
        <v>43760.0486241947</v>
      </c>
    </row>
    <row r="520" spans="1:2">
      <c r="A520" t="s">
        <v>1050</v>
      </c>
      <c r="B520">
        <v>49892.73110367894</v>
      </c>
    </row>
    <row r="521" spans="1:2">
      <c r="A521" t="s">
        <v>87</v>
      </c>
      <c r="B521">
        <v>57189.427751713854</v>
      </c>
    </row>
    <row r="522" spans="1:2">
      <c r="A522" t="s">
        <v>492</v>
      </c>
      <c r="B522">
        <v>60329.412779043283</v>
      </c>
    </row>
    <row r="523" spans="1:2">
      <c r="A523" t="s">
        <v>128</v>
      </c>
      <c r="B523">
        <v>63518.92361247947</v>
      </c>
    </row>
    <row r="524" spans="1:2">
      <c r="A524" t="s">
        <v>234</v>
      </c>
      <c r="B524">
        <v>66313.506446601939</v>
      </c>
    </row>
    <row r="525" spans="1:2">
      <c r="A525" t="s">
        <v>403</v>
      </c>
      <c r="B525">
        <v>75619.663838495588</v>
      </c>
    </row>
    <row r="526" spans="1:2">
      <c r="A526" t="s">
        <v>76</v>
      </c>
      <c r="B526">
        <v>76704.479240837711</v>
      </c>
    </row>
    <row r="527" spans="1:2">
      <c r="A527" t="s">
        <v>331</v>
      </c>
      <c r="B527">
        <v>77653.932902960529</v>
      </c>
    </row>
    <row r="528" spans="1:2">
      <c r="A528" t="s">
        <v>7</v>
      </c>
      <c r="B528">
        <v>83735.028404536861</v>
      </c>
    </row>
    <row r="529" spans="1:2">
      <c r="A529" t="s">
        <v>243</v>
      </c>
      <c r="B529">
        <v>97183.12999999999</v>
      </c>
    </row>
    <row r="530" spans="1:2">
      <c r="A530" t="s">
        <v>72</v>
      </c>
      <c r="B530">
        <v>100998.88198568019</v>
      </c>
    </row>
    <row r="531" spans="1:2">
      <c r="A531" t="s">
        <v>364</v>
      </c>
      <c r="B531">
        <v>101202.95114999999</v>
      </c>
    </row>
    <row r="532" spans="1:2">
      <c r="A532" t="s">
        <v>11</v>
      </c>
      <c r="B532">
        <v>103773.10411214954</v>
      </c>
    </row>
    <row r="533" spans="1:2">
      <c r="A533" t="s">
        <v>83</v>
      </c>
      <c r="B533">
        <v>105595.13737373738</v>
      </c>
    </row>
    <row r="534" spans="1:2">
      <c r="A534" t="s">
        <v>21</v>
      </c>
      <c r="B534">
        <v>115967.88751467709</v>
      </c>
    </row>
    <row r="535" spans="1:2">
      <c r="A535" t="s">
        <v>17</v>
      </c>
      <c r="B535">
        <v>135674.19913793105</v>
      </c>
    </row>
    <row r="536" spans="1:2">
      <c r="A536" t="s">
        <v>337</v>
      </c>
      <c r="B536">
        <v>143790.41711995678</v>
      </c>
    </row>
    <row r="537" spans="1:2">
      <c r="A537" t="s">
        <v>361</v>
      </c>
      <c r="B537">
        <v>146897.34943689322</v>
      </c>
    </row>
    <row r="538" spans="1:2">
      <c r="A538" t="s">
        <v>394</v>
      </c>
      <c r="B538">
        <v>154226.94032075471</v>
      </c>
    </row>
    <row r="539" spans="1:2">
      <c r="A539" t="s">
        <v>45</v>
      </c>
      <c r="B539">
        <v>177872.19868921232</v>
      </c>
    </row>
    <row r="540" spans="1:2">
      <c r="A540" t="s">
        <v>520</v>
      </c>
      <c r="B540">
        <v>184530.37753846153</v>
      </c>
    </row>
    <row r="541" spans="1:2">
      <c r="A541" t="s">
        <v>61</v>
      </c>
      <c r="B541">
        <v>193581.16213592232</v>
      </c>
    </row>
    <row r="542" spans="1:2">
      <c r="A542" t="s">
        <v>465</v>
      </c>
      <c r="B542">
        <v>193906.27096504014</v>
      </c>
    </row>
    <row r="543" spans="1:2">
      <c r="A543" t="s">
        <v>13</v>
      </c>
      <c r="B543">
        <v>200471.16371917809</v>
      </c>
    </row>
    <row r="544" spans="1:2">
      <c r="A544" t="s">
        <v>253</v>
      </c>
      <c r="B544">
        <v>202603.89274447947</v>
      </c>
    </row>
    <row r="545" spans="1:2">
      <c r="A545" t="s">
        <v>310</v>
      </c>
      <c r="B545">
        <v>212565.54099203614</v>
      </c>
    </row>
    <row r="546" spans="1:2">
      <c r="A546" t="s">
        <v>488</v>
      </c>
      <c r="B546">
        <v>215288.0694442344</v>
      </c>
    </row>
    <row r="547" spans="1:2">
      <c r="A547" t="s">
        <v>315</v>
      </c>
      <c r="B547">
        <v>225032.28948723187</v>
      </c>
    </row>
    <row r="548" spans="1:2">
      <c r="A548" t="s">
        <v>313</v>
      </c>
      <c r="B548">
        <v>227902.77865384618</v>
      </c>
    </row>
    <row r="549" spans="1:2">
      <c r="A549" t="s">
        <v>383</v>
      </c>
      <c r="B549">
        <v>229374.62283760685</v>
      </c>
    </row>
    <row r="550" spans="1:2">
      <c r="A550" t="s">
        <v>62</v>
      </c>
      <c r="B550">
        <v>236886.37914691941</v>
      </c>
    </row>
    <row r="551" spans="1:2">
      <c r="A551" t="s">
        <v>66</v>
      </c>
      <c r="B551">
        <v>254152.00533333333</v>
      </c>
    </row>
    <row r="552" spans="1:2">
      <c r="A552" t="s">
        <v>137</v>
      </c>
      <c r="B552">
        <v>263236.23688238737</v>
      </c>
    </row>
    <row r="553" spans="1:2">
      <c r="A553" t="s">
        <v>68</v>
      </c>
      <c r="B553">
        <v>281442.6166292135</v>
      </c>
    </row>
    <row r="554" spans="1:2">
      <c r="A554" t="s">
        <v>149</v>
      </c>
      <c r="B554">
        <v>303094.19551131222</v>
      </c>
    </row>
    <row r="555" spans="1:2">
      <c r="A555" t="s">
        <v>84</v>
      </c>
      <c r="B555">
        <v>321131.93148096785</v>
      </c>
    </row>
    <row r="556" spans="1:2">
      <c r="A556" t="s">
        <v>558</v>
      </c>
      <c r="B556">
        <v>343957.14338709682</v>
      </c>
    </row>
    <row r="557" spans="1:2">
      <c r="A557" t="s">
        <v>18</v>
      </c>
      <c r="B557">
        <v>345187.61582608701</v>
      </c>
    </row>
    <row r="558" spans="1:2">
      <c r="A558" t="s">
        <v>89</v>
      </c>
      <c r="B558">
        <v>380254.42824769445</v>
      </c>
    </row>
    <row r="559" spans="1:2">
      <c r="A559" t="s">
        <v>75</v>
      </c>
      <c r="B559">
        <v>396502.50054559624</v>
      </c>
    </row>
    <row r="560" spans="1:2">
      <c r="A560" t="s">
        <v>476</v>
      </c>
      <c r="B560">
        <v>404899.08364601771</v>
      </c>
    </row>
    <row r="561" spans="1:2">
      <c r="A561" t="s">
        <v>29</v>
      </c>
      <c r="B561">
        <v>422565.26482758613</v>
      </c>
    </row>
    <row r="562" spans="1:2">
      <c r="A562" t="s">
        <v>67</v>
      </c>
      <c r="B562">
        <v>429682.05976642331</v>
      </c>
    </row>
    <row r="563" spans="1:2">
      <c r="A563" t="s">
        <v>562</v>
      </c>
      <c r="B563">
        <v>435007.24958677683</v>
      </c>
    </row>
    <row r="564" spans="1:2">
      <c r="A564" t="s">
        <v>265</v>
      </c>
      <c r="B564">
        <v>451009.4697409604</v>
      </c>
    </row>
    <row r="565" spans="1:2">
      <c r="A565" t="s">
        <v>91</v>
      </c>
      <c r="B565">
        <v>452283.00799999997</v>
      </c>
    </row>
    <row r="566" spans="1:2">
      <c r="A566" t="s">
        <v>64</v>
      </c>
      <c r="B566">
        <v>454386.04175872734</v>
      </c>
    </row>
    <row r="567" spans="1:2">
      <c r="A567" t="s">
        <v>486</v>
      </c>
      <c r="B567">
        <v>467154.54292974237</v>
      </c>
    </row>
    <row r="568" spans="1:2">
      <c r="A568" t="s">
        <v>208</v>
      </c>
      <c r="B568">
        <v>479268.33389403974</v>
      </c>
    </row>
    <row r="569" spans="1:2">
      <c r="A569" t="s">
        <v>3</v>
      </c>
      <c r="B569">
        <v>496097.92134597164</v>
      </c>
    </row>
    <row r="570" spans="1:2">
      <c r="A570" t="s">
        <v>39</v>
      </c>
      <c r="B570">
        <v>576443.9142</v>
      </c>
    </row>
    <row r="571" spans="1:2">
      <c r="A571" t="s">
        <v>73</v>
      </c>
      <c r="B571">
        <v>579614.96973305091</v>
      </c>
    </row>
    <row r="572" spans="1:2">
      <c r="A572" t="s">
        <v>478</v>
      </c>
      <c r="B572">
        <v>586188.54101694911</v>
      </c>
    </row>
    <row r="573" spans="1:2">
      <c r="A573" t="s">
        <v>9</v>
      </c>
      <c r="B573">
        <v>610544.73385321104</v>
      </c>
    </row>
    <row r="574" spans="1:2">
      <c r="A574" t="s">
        <v>48</v>
      </c>
      <c r="B574">
        <v>651464.13464661653</v>
      </c>
    </row>
    <row r="575" spans="1:2">
      <c r="A575" t="s">
        <v>24</v>
      </c>
      <c r="B575">
        <v>687297.87024242419</v>
      </c>
    </row>
    <row r="576" spans="1:2">
      <c r="A576" t="s">
        <v>224</v>
      </c>
      <c r="B576">
        <v>712388.86668222828</v>
      </c>
    </row>
    <row r="577" spans="1:2">
      <c r="A577" t="s">
        <v>258</v>
      </c>
      <c r="B577">
        <v>749789.16800956929</v>
      </c>
    </row>
    <row r="578" spans="1:2">
      <c r="A578" t="s">
        <v>12</v>
      </c>
      <c r="B578">
        <v>755420.53378540766</v>
      </c>
    </row>
    <row r="579" spans="1:2">
      <c r="A579" t="s">
        <v>44</v>
      </c>
      <c r="B579">
        <v>761249.40308010322</v>
      </c>
    </row>
    <row r="580" spans="1:2">
      <c r="A580" t="s">
        <v>30</v>
      </c>
      <c r="B580">
        <v>766299.3124285714</v>
      </c>
    </row>
    <row r="581" spans="1:2">
      <c r="A581" t="s">
        <v>156</v>
      </c>
      <c r="B581">
        <v>801267.71333441022</v>
      </c>
    </row>
    <row r="582" spans="1:2">
      <c r="A582" t="s">
        <v>323</v>
      </c>
      <c r="B582">
        <v>807372.56029834249</v>
      </c>
    </row>
    <row r="583" spans="1:2">
      <c r="A583" t="s">
        <v>396</v>
      </c>
      <c r="B583">
        <v>807830.5187931034</v>
      </c>
    </row>
    <row r="584" spans="1:2">
      <c r="A584" t="s">
        <v>151</v>
      </c>
      <c r="B584">
        <v>808592.67424615379</v>
      </c>
    </row>
    <row r="585" spans="1:2">
      <c r="A585" t="s">
        <v>212</v>
      </c>
      <c r="B585">
        <v>809350.31695774209</v>
      </c>
    </row>
    <row r="586" spans="1:2">
      <c r="A586" t="s">
        <v>8</v>
      </c>
      <c r="B586">
        <v>942122.89701923076</v>
      </c>
    </row>
    <row r="587" spans="1:2">
      <c r="A587" t="s">
        <v>26</v>
      </c>
      <c r="B587">
        <v>948848.81022608699</v>
      </c>
    </row>
    <row r="588" spans="1:2">
      <c r="A588" t="s">
        <v>201</v>
      </c>
      <c r="B588">
        <v>965177.75162177137</v>
      </c>
    </row>
    <row r="589" spans="1:2">
      <c r="A589" t="s">
        <v>490</v>
      </c>
      <c r="B589">
        <v>968105.86542571685</v>
      </c>
    </row>
    <row r="590" spans="1:2">
      <c r="A590" t="s">
        <v>339</v>
      </c>
      <c r="B590">
        <v>982400.31120253168</v>
      </c>
    </row>
    <row r="591" spans="1:2">
      <c r="A591" t="s">
        <v>176</v>
      </c>
      <c r="B591">
        <v>993825.50785137317</v>
      </c>
    </row>
    <row r="592" spans="1:2">
      <c r="A592" t="s">
        <v>40</v>
      </c>
      <c r="B592">
        <v>999302.08279411774</v>
      </c>
    </row>
    <row r="593" spans="1:2">
      <c r="A593" t="s">
        <v>69</v>
      </c>
      <c r="B593">
        <v>1004114.4913093789</v>
      </c>
    </row>
    <row r="594" spans="1:2">
      <c r="A594" t="s">
        <v>453</v>
      </c>
      <c r="B594">
        <v>1031615.8094788457</v>
      </c>
    </row>
    <row r="595" spans="1:2">
      <c r="A595" t="s">
        <v>31</v>
      </c>
      <c r="B595">
        <v>1033287.6922972973</v>
      </c>
    </row>
    <row r="596" spans="1:2">
      <c r="A596" t="s">
        <v>27</v>
      </c>
      <c r="B596">
        <v>1055589.0683109246</v>
      </c>
    </row>
    <row r="597" spans="1:2">
      <c r="A597" t="s">
        <v>60</v>
      </c>
      <c r="B597">
        <v>1084969.5895300417</v>
      </c>
    </row>
    <row r="598" spans="1:2">
      <c r="A598" t="s">
        <v>34</v>
      </c>
      <c r="B598">
        <v>1129934.1230952381</v>
      </c>
    </row>
    <row r="599" spans="1:2">
      <c r="A599" t="s">
        <v>463</v>
      </c>
      <c r="B599">
        <v>1156865.6922190203</v>
      </c>
    </row>
    <row r="600" spans="1:2">
      <c r="A600" t="s">
        <v>1</v>
      </c>
      <c r="B600">
        <v>1182617.2291858264</v>
      </c>
    </row>
    <row r="601" spans="1:2">
      <c r="A601" t="s">
        <v>78</v>
      </c>
      <c r="B601">
        <v>1207603.4712779922</v>
      </c>
    </row>
    <row r="602" spans="1:2">
      <c r="A602" t="s">
        <v>77</v>
      </c>
      <c r="B602">
        <v>1224678.2760653226</v>
      </c>
    </row>
    <row r="603" spans="1:2">
      <c r="A603" t="s">
        <v>33</v>
      </c>
      <c r="B603">
        <v>1255162.824851145</v>
      </c>
    </row>
    <row r="604" spans="1:2">
      <c r="A604" t="s">
        <v>74</v>
      </c>
      <c r="B604">
        <v>1255346.8726764705</v>
      </c>
    </row>
    <row r="605" spans="1:2">
      <c r="A605" t="s">
        <v>172</v>
      </c>
      <c r="B605">
        <v>1256474.2140346123</v>
      </c>
    </row>
    <row r="606" spans="1:2">
      <c r="A606" t="s">
        <v>70</v>
      </c>
      <c r="B606">
        <v>1267157.3296193685</v>
      </c>
    </row>
    <row r="607" spans="1:2">
      <c r="A607" t="s">
        <v>134</v>
      </c>
      <c r="B607">
        <v>1325778.1848233002</v>
      </c>
    </row>
    <row r="608" spans="1:2">
      <c r="A608" t="s">
        <v>51</v>
      </c>
      <c r="B608">
        <v>1334891.6539107705</v>
      </c>
    </row>
    <row r="609" spans="1:2">
      <c r="A609" t="s">
        <v>86</v>
      </c>
      <c r="B609">
        <v>1370281.3287749288</v>
      </c>
    </row>
    <row r="610" spans="1:2">
      <c r="A610" t="s">
        <v>411</v>
      </c>
      <c r="B610">
        <v>1400800.6075825847</v>
      </c>
    </row>
    <row r="611" spans="1:2">
      <c r="A611" t="s">
        <v>6</v>
      </c>
      <c r="B611">
        <v>1424044.089046563</v>
      </c>
    </row>
    <row r="612" spans="1:2">
      <c r="A612" t="s">
        <v>5</v>
      </c>
      <c r="B612">
        <v>1431644.5405957664</v>
      </c>
    </row>
    <row r="613" spans="1:2">
      <c r="A613" t="s">
        <v>210</v>
      </c>
      <c r="B613">
        <v>1495152.2340049751</v>
      </c>
    </row>
    <row r="614" spans="1:2">
      <c r="A614" t="s">
        <v>81</v>
      </c>
      <c r="B614">
        <v>1533077.1009321194</v>
      </c>
    </row>
    <row r="615" spans="1:2">
      <c r="A615" t="s">
        <v>186</v>
      </c>
      <c r="B615">
        <v>1576129.1825252287</v>
      </c>
    </row>
    <row r="616" spans="1:2">
      <c r="A616" t="s">
        <v>56</v>
      </c>
      <c r="B616">
        <v>1737321.0628940889</v>
      </c>
    </row>
    <row r="617" spans="1:2">
      <c r="A617" t="s">
        <v>50</v>
      </c>
      <c r="B617">
        <v>1859435.6079882281</v>
      </c>
    </row>
    <row r="618" spans="1:2">
      <c r="A618" t="s">
        <v>15</v>
      </c>
      <c r="B618">
        <v>1865843.3399802633</v>
      </c>
    </row>
    <row r="619" spans="1:2">
      <c r="A619" t="s">
        <v>474</v>
      </c>
      <c r="B619">
        <v>1913055.5009999997</v>
      </c>
    </row>
    <row r="620" spans="1:2">
      <c r="A620" t="s">
        <v>434</v>
      </c>
      <c r="B620">
        <v>1943125.4428820282</v>
      </c>
    </row>
    <row r="621" spans="1:2">
      <c r="A621" t="s">
        <v>59</v>
      </c>
      <c r="B621">
        <v>1986129.0819020201</v>
      </c>
    </row>
    <row r="622" spans="1:2">
      <c r="A622" t="s">
        <v>414</v>
      </c>
      <c r="B622">
        <v>2035983.4713333335</v>
      </c>
    </row>
    <row r="623" spans="1:2">
      <c r="A623" t="s">
        <v>10</v>
      </c>
      <c r="B623">
        <v>2299896.7416348839</v>
      </c>
    </row>
    <row r="624" spans="1:2">
      <c r="A624" t="s">
        <v>23</v>
      </c>
      <c r="B624">
        <v>2310165.930479452</v>
      </c>
    </row>
    <row r="625" spans="1:3">
      <c r="A625" t="s">
        <v>427</v>
      </c>
      <c r="B625">
        <v>2740519.2072646734</v>
      </c>
      <c r="C625">
        <v>39</v>
      </c>
    </row>
    <row r="626" spans="1:3">
      <c r="A626" t="s">
        <v>71</v>
      </c>
      <c r="B626">
        <v>2899592.2045097179</v>
      </c>
      <c r="C626">
        <v>38</v>
      </c>
    </row>
    <row r="627" spans="1:3">
      <c r="A627" t="s">
        <v>42</v>
      </c>
      <c r="B627">
        <v>2980871.7015013178</v>
      </c>
      <c r="C627">
        <v>37</v>
      </c>
    </row>
    <row r="628" spans="1:3">
      <c r="A628" t="s">
        <v>85</v>
      </c>
      <c r="B628">
        <v>3004817.6272811126</v>
      </c>
      <c r="C628">
        <v>36</v>
      </c>
    </row>
    <row r="629" spans="1:3">
      <c r="A629" t="s">
        <v>65</v>
      </c>
      <c r="B629">
        <v>3046721.0750495046</v>
      </c>
      <c r="C629">
        <v>35</v>
      </c>
    </row>
    <row r="630" spans="1:3">
      <c r="A630" t="s">
        <v>523</v>
      </c>
      <c r="B630">
        <v>3065178.1999571887</v>
      </c>
      <c r="C630">
        <v>34</v>
      </c>
    </row>
    <row r="631" spans="1:3">
      <c r="A631" t="s">
        <v>25</v>
      </c>
      <c r="B631">
        <v>3126978.8128551724</v>
      </c>
      <c r="C631">
        <v>33</v>
      </c>
    </row>
    <row r="632" spans="1:3">
      <c r="A632" t="s">
        <v>35</v>
      </c>
      <c r="B632">
        <v>3179941.8753725491</v>
      </c>
      <c r="C632">
        <v>32</v>
      </c>
    </row>
    <row r="633" spans="1:3">
      <c r="A633" t="s">
        <v>399</v>
      </c>
      <c r="B633">
        <v>3393157.1995662823</v>
      </c>
      <c r="C633">
        <v>31</v>
      </c>
    </row>
    <row r="634" spans="1:3">
      <c r="A634" t="s">
        <v>232</v>
      </c>
      <c r="B634">
        <v>3659292.9990059189</v>
      </c>
      <c r="C634">
        <v>30</v>
      </c>
    </row>
    <row r="635" spans="1:3">
      <c r="A635" t="s">
        <v>52</v>
      </c>
      <c r="B635">
        <v>3752909.071414141</v>
      </c>
      <c r="C635">
        <v>29</v>
      </c>
    </row>
    <row r="636" spans="1:3">
      <c r="A636" t="s">
        <v>251</v>
      </c>
      <c r="B636">
        <v>3762385.6186883212</v>
      </c>
      <c r="C636">
        <v>28</v>
      </c>
    </row>
    <row r="637" spans="1:3">
      <c r="A637" t="s">
        <v>79</v>
      </c>
      <c r="B637">
        <v>3790065.8460774096</v>
      </c>
      <c r="C637">
        <v>27</v>
      </c>
    </row>
    <row r="638" spans="1:3">
      <c r="A638" t="s">
        <v>82</v>
      </c>
      <c r="B638">
        <v>4402543.2714042719</v>
      </c>
      <c r="C638">
        <v>26</v>
      </c>
    </row>
    <row r="639" spans="1:3">
      <c r="A639" t="s">
        <v>63</v>
      </c>
      <c r="B639">
        <v>4521683.7016172726</v>
      </c>
      <c r="C639">
        <v>25</v>
      </c>
    </row>
    <row r="640" spans="1:3">
      <c r="A640" t="s">
        <v>22</v>
      </c>
      <c r="B640">
        <v>4562414.653642565</v>
      </c>
      <c r="C640">
        <v>24</v>
      </c>
    </row>
    <row r="641" spans="1:3">
      <c r="A641" t="s">
        <v>20</v>
      </c>
      <c r="B641">
        <v>4649544.822661805</v>
      </c>
      <c r="C641">
        <v>23</v>
      </c>
    </row>
    <row r="642" spans="1:3">
      <c r="A642" t="s">
        <v>527</v>
      </c>
      <c r="B642">
        <v>5092179.8742755549</v>
      </c>
      <c r="C642">
        <v>22</v>
      </c>
    </row>
    <row r="643" spans="1:3">
      <c r="A643" t="s">
        <v>38</v>
      </c>
      <c r="B643">
        <v>5108266.8681474822</v>
      </c>
      <c r="C643">
        <v>21</v>
      </c>
    </row>
    <row r="644" spans="1:3">
      <c r="A644" t="s">
        <v>126</v>
      </c>
      <c r="B644">
        <v>5128332.1758711701</v>
      </c>
      <c r="C644">
        <v>20</v>
      </c>
    </row>
    <row r="645" spans="1:3">
      <c r="A645" t="s">
        <v>54</v>
      </c>
      <c r="B645">
        <v>5186340.5789003167</v>
      </c>
      <c r="C645">
        <v>19</v>
      </c>
    </row>
    <row r="646" spans="1:3">
      <c r="A646" t="s">
        <v>507</v>
      </c>
      <c r="B646">
        <v>5252757.3681194903</v>
      </c>
      <c r="C646">
        <v>18</v>
      </c>
    </row>
    <row r="647" spans="1:3">
      <c r="A647" t="s">
        <v>32</v>
      </c>
      <c r="B647">
        <v>5893807.1674054936</v>
      </c>
      <c r="C647">
        <v>17</v>
      </c>
    </row>
    <row r="648" spans="1:3">
      <c r="A648" t="s">
        <v>203</v>
      </c>
      <c r="B648">
        <v>6644626.7804847285</v>
      </c>
      <c r="C648">
        <v>16</v>
      </c>
    </row>
    <row r="649" spans="1:3">
      <c r="A649" t="s">
        <v>19</v>
      </c>
      <c r="B649">
        <v>9320381.9168073386</v>
      </c>
      <c r="C649">
        <v>15</v>
      </c>
    </row>
    <row r="650" spans="1:3">
      <c r="A650" t="s">
        <v>559</v>
      </c>
      <c r="B650">
        <v>9481230.3544871379</v>
      </c>
      <c r="C650">
        <v>14</v>
      </c>
    </row>
    <row r="651" spans="1:3">
      <c r="A651" t="s">
        <v>57</v>
      </c>
      <c r="B651">
        <v>10090403.40657931</v>
      </c>
      <c r="C651">
        <v>13</v>
      </c>
    </row>
    <row r="652" spans="1:3">
      <c r="A652" t="s">
        <v>534</v>
      </c>
      <c r="B652">
        <v>10763413.132402966</v>
      </c>
      <c r="C652">
        <v>12</v>
      </c>
    </row>
    <row r="653" spans="1:3">
      <c r="A653" t="s">
        <v>53</v>
      </c>
      <c r="B653">
        <v>13035082.363949681</v>
      </c>
      <c r="C653">
        <v>11</v>
      </c>
    </row>
    <row r="654" spans="1:3">
      <c r="A654" t="s">
        <v>14</v>
      </c>
      <c r="B654">
        <v>13809395.097213559</v>
      </c>
      <c r="C654">
        <v>10</v>
      </c>
    </row>
    <row r="655" spans="1:3">
      <c r="A655" t="s">
        <v>317</v>
      </c>
      <c r="B655">
        <v>14049105.339375349</v>
      </c>
      <c r="C655">
        <v>9</v>
      </c>
    </row>
    <row r="656" spans="1:3">
      <c r="A656" t="s">
        <v>158</v>
      </c>
      <c r="B656">
        <v>14787858.958916303</v>
      </c>
      <c r="C656">
        <v>8</v>
      </c>
    </row>
    <row r="657" spans="1:3">
      <c r="A657" t="s">
        <v>236</v>
      </c>
      <c r="B657">
        <v>19991830.348313883</v>
      </c>
      <c r="C657">
        <v>7</v>
      </c>
    </row>
    <row r="658" spans="1:3">
      <c r="A658" t="s">
        <v>49</v>
      </c>
      <c r="B658">
        <v>23851941.803075518</v>
      </c>
      <c r="C658">
        <v>6</v>
      </c>
    </row>
    <row r="659" spans="1:3">
      <c r="A659" t="s">
        <v>295</v>
      </c>
      <c r="B659">
        <v>39622610.222650267</v>
      </c>
      <c r="C659">
        <v>5</v>
      </c>
    </row>
    <row r="660" spans="1:3">
      <c r="A660" t="s">
        <v>408</v>
      </c>
      <c r="B660">
        <v>42656782.095859028</v>
      </c>
      <c r="C660">
        <v>4</v>
      </c>
    </row>
    <row r="661" spans="1:3">
      <c r="A661" t="s">
        <v>301</v>
      </c>
      <c r="B661">
        <v>60441718.5207638</v>
      </c>
      <c r="C661">
        <v>3</v>
      </c>
    </row>
    <row r="662" spans="1:3">
      <c r="A662" t="s">
        <v>178</v>
      </c>
      <c r="B662">
        <v>79199934.579214945</v>
      </c>
      <c r="C662">
        <v>2</v>
      </c>
    </row>
    <row r="663" spans="1:3">
      <c r="A663" t="s">
        <v>284</v>
      </c>
      <c r="B663">
        <v>1068047359.5199999</v>
      </c>
      <c r="C663">
        <v>1</v>
      </c>
    </row>
    <row r="664" spans="1:3">
      <c r="A664" t="s">
        <v>47</v>
      </c>
      <c r="B664" t="e">
        <v>#DIV/0!</v>
      </c>
    </row>
    <row r="665" spans="1:3">
      <c r="A665" t="s">
        <v>37</v>
      </c>
      <c r="B665" t="e">
        <v>#DIV/0!</v>
      </c>
    </row>
    <row r="666" spans="1:3">
      <c r="A666" t="s">
        <v>16</v>
      </c>
      <c r="B666" t="e">
        <v>#DIV/0!</v>
      </c>
    </row>
    <row r="667" spans="1:3">
      <c r="A667" t="s">
        <v>124</v>
      </c>
      <c r="B667" t="e">
        <v>#DIV/0!</v>
      </c>
    </row>
    <row r="668" spans="1:3">
      <c r="A668" t="s">
        <v>230</v>
      </c>
      <c r="B668" t="e">
        <v>#DIV/0!</v>
      </c>
    </row>
    <row r="669" spans="1:3">
      <c r="A669" t="s">
        <v>263</v>
      </c>
      <c r="B669" t="e">
        <v>#DIV/0!</v>
      </c>
    </row>
    <row r="670" spans="1:3">
      <c r="A670" t="s">
        <v>261</v>
      </c>
      <c r="B670" t="e">
        <v>#DIV/0!</v>
      </c>
    </row>
    <row r="671" spans="1:3">
      <c r="A671" t="s">
        <v>80</v>
      </c>
      <c r="B671" t="e">
        <v>#DIV/0!</v>
      </c>
    </row>
    <row r="672" spans="1:3">
      <c r="A672" t="s">
        <v>55</v>
      </c>
      <c r="B672" t="e">
        <v>#DIV/0!</v>
      </c>
    </row>
    <row r="673" spans="1:2">
      <c r="A673" t="s">
        <v>0</v>
      </c>
      <c r="B673" t="e">
        <v>#DIV/0!</v>
      </c>
    </row>
    <row r="674" spans="1:2">
      <c r="A674" t="s">
        <v>535</v>
      </c>
      <c r="B674" t="e">
        <v>#DIV/0!</v>
      </c>
    </row>
    <row r="675" spans="1:2">
      <c r="A675" t="s">
        <v>41</v>
      </c>
      <c r="B675" t="e">
        <v>#DIV/0!</v>
      </c>
    </row>
    <row r="676" spans="1:2">
      <c r="A676" t="s">
        <v>88</v>
      </c>
      <c r="B676" t="e">
        <v>#DIV/0!</v>
      </c>
    </row>
    <row r="677" spans="1:2">
      <c r="A677" t="s">
        <v>90</v>
      </c>
      <c r="B677" t="e">
        <v>#DIV/0!</v>
      </c>
    </row>
    <row r="678" spans="1:2">
      <c r="A678" t="s">
        <v>509</v>
      </c>
      <c r="B678" t="e">
        <v>#DIV/0!</v>
      </c>
    </row>
    <row r="679" spans="1:2">
      <c r="A679" t="s">
        <v>511</v>
      </c>
      <c r="B679" t="e">
        <v>#DIV/0!</v>
      </c>
    </row>
    <row r="680" spans="1:2">
      <c r="A680" t="s">
        <v>561</v>
      </c>
      <c r="B680" t="e">
        <v>#DIV/0!</v>
      </c>
    </row>
    <row r="681" spans="1:2">
      <c r="A681" t="s">
        <v>560</v>
      </c>
      <c r="B681" t="e">
        <v>#DIV/0!</v>
      </c>
    </row>
  </sheetData>
  <sortState ref="A514:B681">
    <sortCondition ref="B514:B681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</vt:lpstr>
      <vt:lpstr>Budget 2018</vt:lpstr>
      <vt:lpstr>Budget</vt:lpstr>
      <vt:lpstr>pr POP</vt:lpstr>
      <vt:lpstr>pr PIB</vt:lpstr>
      <vt:lpstr>Richesse pop</vt:lpstr>
      <vt:lpstr>pr richesse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dcterms:created xsi:type="dcterms:W3CDTF">2019-10-14T14:42:39Z</dcterms:created>
  <dcterms:modified xsi:type="dcterms:W3CDTF">2019-10-20T23:57:08Z</dcterms:modified>
</cp:coreProperties>
</file>